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8D91DA95-6EEA-4E4B-A1A0-EF5D05A5D2E2}" xr6:coauthVersionLast="47" xr6:coauthVersionMax="47" xr10:uidLastSave="{00000000-0000-0000-0000-000000000000}"/>
  <bookViews>
    <workbookView xWindow="-120" yWindow="-120" windowWidth="20730" windowHeight="11040" firstSheet="2" activeTab="4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BGIK27" sheetId="35" r:id="rId35"/>
    <sheet name="CCMH26" sheetId="36" state="hidden" r:id="rId36"/>
    <sheet name="CCMK26" sheetId="37" state="hidden" r:id="rId37"/>
    <sheet name="CCMN26" sheetId="38" r:id="rId38"/>
    <sheet name="CCMU26" sheetId="39" r:id="rId39"/>
    <sheet name="CCMX26" sheetId="40" r:id="rId40"/>
    <sheet name="CCMF27" sheetId="41" r:id="rId41"/>
    <sheet name="CCMH27" sheetId="42" r:id="rId42"/>
    <sheet name="CCMK27" sheetId="43" r:id="rId43"/>
    <sheet name="CCMN27" sheetId="44" r:id="rId44"/>
    <sheet name="CCMU27" sheetId="45" r:id="rId45"/>
    <sheet name="CCMX27" sheetId="46" r:id="rId46"/>
    <sheet name="SJCH26" sheetId="47" state="hidden" r:id="rId47"/>
    <sheet name="SJCK26" sheetId="48" state="hidden" r:id="rId48"/>
    <sheet name="SJCN26" sheetId="49" r:id="rId49"/>
    <sheet name="SJCQ26" sheetId="50" r:id="rId50"/>
    <sheet name="SJCU26" sheetId="51" r:id="rId51"/>
    <sheet name="SJCX26" sheetId="52" r:id="rId52"/>
    <sheet name="SJCF27" sheetId="53" r:id="rId53"/>
    <sheet name="SJCH27" sheetId="54" r:id="rId54"/>
    <sheet name="SJCK27" sheetId="55" r:id="rId55"/>
    <sheet name="SJCN27" sheetId="56" r:id="rId56"/>
    <sheet name="DOLN26" sheetId="57" r:id="rId57"/>
    <sheet name="DOLQ26" sheetId="58" r:id="rId58"/>
    <sheet name="DOLU26" sheetId="59" r:id="rId59"/>
    <sheet name="DOLV26" sheetId="60" r:id="rId60"/>
    <sheet name="DOLX26" sheetId="61" r:id="rId61"/>
    <sheet name="DOLZ26" sheetId="62" r:id="rId62"/>
    <sheet name="DOLF27" sheetId="63" r:id="rId63"/>
    <sheet name="DOLG27" sheetId="64" r:id="rId64"/>
    <sheet name="DOLH27" sheetId="65" r:id="rId65"/>
    <sheet name="DOLJ27" sheetId="66" r:id="rId66"/>
    <sheet name="DOLK27" sheetId="67" r:id="rId67"/>
    <sheet name="DOLM27" sheetId="68" r:id="rId68"/>
    <sheet name="DOLN27" sheetId="69" r:id="rId69"/>
    <sheet name="DOLQ27" sheetId="70" r:id="rId70"/>
    <sheet name="DOLV27" sheetId="71" r:id="rId71"/>
    <sheet name="DOLF28" sheetId="72" r:id="rId72"/>
    <sheet name="DOLJ28" sheetId="73" r:id="rId73"/>
    <sheet name="DOLN28" sheetId="74" r:id="rId74"/>
    <sheet name="DOLV28" sheetId="75" r:id="rId75"/>
    <sheet name="DOLF29" sheetId="76" r:id="rId76"/>
    <sheet name="DOLJ29" sheetId="77" r:id="rId77"/>
    <sheet name="DOLN29" sheetId="78" r:id="rId78"/>
    <sheet name="DOLF30" sheetId="79" r:id="rId79"/>
    <sheet name="DOLN30" sheetId="80" r:id="rId80"/>
    <sheet name="DOLF31" sheetId="81" r:id="rId81"/>
    <sheet name="IGP-M Referência" sheetId="82" r:id="rId82"/>
    <sheet name="REPOSIÇÃO SCOT" sheetId="83" r:id="rId83"/>
  </sheets>
  <externalReferences>
    <externalReference r:id="rId84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0" i="5" l="1" a="1"/>
  <c r="D290" i="5" s="1"/>
  <c r="D289" i="5" a="1"/>
  <c r="D289" i="5" s="1"/>
  <c r="D288" i="5" a="1"/>
  <c r="D288" i="5" s="1"/>
  <c r="D287" i="5" a="1"/>
  <c r="D287" i="5" s="1"/>
  <c r="D286" i="5" a="1"/>
  <c r="D286" i="5" s="1"/>
  <c r="D285" i="5" a="1"/>
  <c r="D285" i="5" s="1"/>
  <c r="D284" i="5" a="1"/>
  <c r="D284" i="5" s="1"/>
  <c r="D283" i="5" a="1"/>
  <c r="D283" i="5" s="1"/>
  <c r="D282" i="5" a="1"/>
  <c r="D282" i="5" s="1"/>
  <c r="D281" i="5" a="1"/>
  <c r="D281" i="5" s="1"/>
  <c r="D280" i="5" a="1"/>
  <c r="D280" i="5" s="1"/>
  <c r="D279" i="5" a="1"/>
  <c r="D279" i="5" s="1"/>
  <c r="D278" i="5" a="1"/>
  <c r="D278" i="5" s="1"/>
  <c r="D277" i="5" a="1"/>
  <c r="D277" i="5" s="1"/>
  <c r="D276" i="5" a="1"/>
  <c r="D276" i="5" s="1"/>
  <c r="D275" i="5" a="1"/>
  <c r="D275" i="5" s="1"/>
  <c r="D274" i="5" a="1"/>
  <c r="D274" i="5" s="1"/>
  <c r="D273" i="5" a="1"/>
  <c r="D273" i="5" s="1"/>
  <c r="D272" i="5" a="1"/>
  <c r="D272" i="5" s="1"/>
  <c r="D271" i="5" a="1"/>
  <c r="D271" i="5" s="1"/>
  <c r="D270" i="5" a="1"/>
  <c r="D270" i="5" s="1"/>
  <c r="D269" i="5" a="1"/>
  <c r="D269" i="5" s="1"/>
  <c r="D268" i="5" a="1"/>
  <c r="D268" i="5" s="1"/>
  <c r="D267" i="5" a="1"/>
  <c r="D267" i="5" s="1"/>
  <c r="D266" i="5" a="1"/>
  <c r="D266" i="5" s="1"/>
  <c r="D265" i="5" a="1"/>
  <c r="D265" i="5" s="1"/>
  <c r="B168" i="81"/>
  <c r="B159" i="81" s="1"/>
  <c r="B150" i="81" s="1"/>
  <c r="B167" i="81"/>
  <c r="B158" i="81" s="1"/>
  <c r="B149" i="81" s="1"/>
  <c r="B166" i="81"/>
  <c r="B157" i="81" s="1"/>
  <c r="B165" i="81"/>
  <c r="B156" i="81" s="1"/>
  <c r="B147" i="81" s="1"/>
  <c r="B138" i="81" s="1"/>
  <c r="B164" i="81"/>
  <c r="B163" i="81"/>
  <c r="B162" i="81"/>
  <c r="B161" i="81"/>
  <c r="B160" i="81"/>
  <c r="B155" i="81"/>
  <c r="B146" i="81" s="1"/>
  <c r="B137" i="81" s="1"/>
  <c r="B128" i="81" s="1"/>
  <c r="B119" i="81" s="1"/>
  <c r="B110" i="81" s="1"/>
  <c r="B101" i="81" s="1"/>
  <c r="B92" i="81" s="1"/>
  <c r="B83" i="81" s="1"/>
  <c r="B154" i="81"/>
  <c r="B145" i="81" s="1"/>
  <c r="B136" i="81" s="1"/>
  <c r="B127" i="81" s="1"/>
  <c r="B118" i="81" s="1"/>
  <c r="B109" i="81" s="1"/>
  <c r="B100" i="81" s="1"/>
  <c r="B153" i="8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52" i="81"/>
  <c r="B143" i="81" s="1"/>
  <c r="B134" i="81" s="1"/>
  <c r="B125" i="81" s="1"/>
  <c r="B116" i="81" s="1"/>
  <c r="B151" i="81"/>
  <c r="B148" i="81"/>
  <c r="B142" i="81"/>
  <c r="B133" i="81" s="1"/>
  <c r="B124" i="81" s="1"/>
  <c r="B141" i="81"/>
  <c r="B132" i="81" s="1"/>
  <c r="B123" i="81" s="1"/>
  <c r="B114" i="81" s="1"/>
  <c r="B140" i="81"/>
  <c r="B139" i="81"/>
  <c r="B131" i="81"/>
  <c r="B122" i="81" s="1"/>
  <c r="B113" i="81" s="1"/>
  <c r="B104" i="81" s="1"/>
  <c r="B95" i="81" s="1"/>
  <c r="B86" i="81" s="1"/>
  <c r="B77" i="81" s="1"/>
  <c r="B68" i="81" s="1"/>
  <c r="B59" i="81" s="1"/>
  <c r="B130" i="81"/>
  <c r="B121" i="81" s="1"/>
  <c r="B112" i="81" s="1"/>
  <c r="B103" i="81" s="1"/>
  <c r="B94" i="81" s="1"/>
  <c r="B85" i="81" s="1"/>
  <c r="B76" i="81" s="1"/>
  <c r="B67" i="81" s="1"/>
  <c r="B58" i="81" s="1"/>
  <c r="B129" i="81"/>
  <c r="B120" i="81" s="1"/>
  <c r="B111" i="81" s="1"/>
  <c r="B102" i="81" s="1"/>
  <c r="B93" i="81" s="1"/>
  <c r="B84" i="81" s="1"/>
  <c r="B75" i="81" s="1"/>
  <c r="B66" i="81" s="1"/>
  <c r="B57" i="81" s="1"/>
  <c r="B115" i="81"/>
  <c r="B106" i="81" s="1"/>
  <c r="B97" i="81" s="1"/>
  <c r="B88" i="81" s="1"/>
  <c r="B79" i="81" s="1"/>
  <c r="B70" i="81" s="1"/>
  <c r="B61" i="81" s="1"/>
  <c r="B107" i="81"/>
  <c r="B98" i="81" s="1"/>
  <c r="B89" i="81" s="1"/>
  <c r="B80" i="81" s="1"/>
  <c r="B71" i="81" s="1"/>
  <c r="B62" i="81" s="1"/>
  <c r="B53" i="81" s="1"/>
  <c r="B105" i="81"/>
  <c r="B96" i="81" s="1"/>
  <c r="B87" i="81" s="1"/>
  <c r="B78" i="81" s="1"/>
  <c r="B69" i="81" s="1"/>
  <c r="B60" i="81" s="1"/>
  <c r="B91" i="81"/>
  <c r="B82" i="81" s="1"/>
  <c r="B73" i="81" s="1"/>
  <c r="B64" i="81" s="1"/>
  <c r="B55" i="81" s="1"/>
  <c r="B74" i="81"/>
  <c r="B65" i="81" s="1"/>
  <c r="B56" i="81" s="1"/>
  <c r="B52" i="81"/>
  <c r="B49" i="81"/>
  <c r="B50" i="81" s="1"/>
  <c r="B51" i="81" s="1"/>
  <c r="B168" i="80"/>
  <c r="B159" i="80" s="1"/>
  <c r="B167" i="80"/>
  <c r="B166" i="80"/>
  <c r="B165" i="80"/>
  <c r="B156" i="80" s="1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64" i="80"/>
  <c r="B155" i="80" s="1"/>
  <c r="B146" i="80" s="1"/>
  <c r="B163" i="80"/>
  <c r="B154" i="80" s="1"/>
  <c r="B145" i="80" s="1"/>
  <c r="B136" i="80" s="1"/>
  <c r="B162" i="80"/>
  <c r="B153" i="80" s="1"/>
  <c r="B144" i="80" s="1"/>
  <c r="B135" i="80" s="1"/>
  <c r="B161" i="80"/>
  <c r="B160" i="80"/>
  <c r="B158" i="80"/>
  <c r="B157" i="80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52" i="80"/>
  <c r="B143" i="80" s="1"/>
  <c r="B134" i="80" s="1"/>
  <c r="B151" i="80"/>
  <c r="B142" i="80" s="1"/>
  <c r="B150" i="80"/>
  <c r="B141" i="80" s="1"/>
  <c r="B132" i="80" s="1"/>
  <c r="B123" i="80" s="1"/>
  <c r="B114" i="80" s="1"/>
  <c r="B105" i="80" s="1"/>
  <c r="B96" i="80" s="1"/>
  <c r="B87" i="80" s="1"/>
  <c r="B78" i="80" s="1"/>
  <c r="B69" i="80" s="1"/>
  <c r="B149" i="80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37" i="80"/>
  <c r="B128" i="80" s="1"/>
  <c r="B119" i="80" s="1"/>
  <c r="B110" i="80" s="1"/>
  <c r="B101" i="80" s="1"/>
  <c r="B92" i="80" s="1"/>
  <c r="B83" i="80" s="1"/>
  <c r="B74" i="80" s="1"/>
  <c r="B65" i="80" s="1"/>
  <c r="B56" i="80" s="1"/>
  <c r="B133" i="80"/>
  <c r="B124" i="80" s="1"/>
  <c r="B115" i="80" s="1"/>
  <c r="B106" i="80" s="1"/>
  <c r="B97" i="80" s="1"/>
  <c r="B88" i="80" s="1"/>
  <c r="B79" i="80" s="1"/>
  <c r="B70" i="80" s="1"/>
  <c r="B61" i="80" s="1"/>
  <c r="B127" i="80"/>
  <c r="B118" i="80" s="1"/>
  <c r="B126" i="80"/>
  <c r="B117" i="80" s="1"/>
  <c r="B108" i="80" s="1"/>
  <c r="B99" i="80" s="1"/>
  <c r="B90" i="80" s="1"/>
  <c r="B81" i="80" s="1"/>
  <c r="B125" i="80"/>
  <c r="B116" i="80" s="1"/>
  <c r="B107" i="80" s="1"/>
  <c r="B98" i="80" s="1"/>
  <c r="B89" i="80" s="1"/>
  <c r="B80" i="80" s="1"/>
  <c r="B71" i="80" s="1"/>
  <c r="B62" i="80" s="1"/>
  <c r="B53" i="80" s="1"/>
  <c r="B109" i="80"/>
  <c r="B100" i="80" s="1"/>
  <c r="B91" i="80" s="1"/>
  <c r="B82" i="80" s="1"/>
  <c r="B73" i="80" s="1"/>
  <c r="B64" i="80" s="1"/>
  <c r="B55" i="80" s="1"/>
  <c r="B72" i="80"/>
  <c r="B63" i="80" s="1"/>
  <c r="B54" i="80" s="1"/>
  <c r="B60" i="80"/>
  <c r="B50" i="80"/>
  <c r="B51" i="80" s="1"/>
  <c r="B52" i="80" s="1"/>
  <c r="B49" i="80"/>
  <c r="B168" i="79"/>
  <c r="B167" i="79"/>
  <c r="B166" i="79"/>
  <c r="B157" i="79" s="1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65" i="79"/>
  <c r="B156" i="79" s="1"/>
  <c r="B147" i="79" s="1"/>
  <c r="B138" i="79" s="1"/>
  <c r="B129" i="79" s="1"/>
  <c r="B120" i="79" s="1"/>
  <c r="B164" i="79"/>
  <c r="B163" i="79"/>
  <c r="B162" i="79"/>
  <c r="B153" i="79" s="1"/>
  <c r="B144" i="79" s="1"/>
  <c r="B161" i="79"/>
  <c r="B152" i="79" s="1"/>
  <c r="B143" i="79" s="1"/>
  <c r="B160" i="79"/>
  <c r="B151" i="79" s="1"/>
  <c r="B159" i="79"/>
  <c r="B158" i="79"/>
  <c r="B155" i="79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0" i="79"/>
  <c r="B141" i="79" s="1"/>
  <c r="B132" i="79" s="1"/>
  <c r="B123" i="79" s="1"/>
  <c r="B114" i="79" s="1"/>
  <c r="B105" i="79" s="1"/>
  <c r="B96" i="79" s="1"/>
  <c r="B87" i="79" s="1"/>
  <c r="B149" i="79"/>
  <c r="B140" i="79" s="1"/>
  <c r="B131" i="79" s="1"/>
  <c r="B122" i="79" s="1"/>
  <c r="B146" i="79"/>
  <c r="B142" i="79"/>
  <c r="B137" i="79"/>
  <c r="B128" i="79" s="1"/>
  <c r="B119" i="79" s="1"/>
  <c r="B135" i="79"/>
  <c r="B134" i="79"/>
  <c r="B133" i="79"/>
  <c r="B124" i="79" s="1"/>
  <c r="B115" i="79" s="1"/>
  <c r="B106" i="79" s="1"/>
  <c r="B97" i="79" s="1"/>
  <c r="B88" i="79" s="1"/>
  <c r="B79" i="79" s="1"/>
  <c r="B126" i="79"/>
  <c r="B117" i="79" s="1"/>
  <c r="B108" i="79" s="1"/>
  <c r="B99" i="79" s="1"/>
  <c r="B90" i="79" s="1"/>
  <c r="B81" i="79" s="1"/>
  <c r="B72" i="79" s="1"/>
  <c r="B63" i="79" s="1"/>
  <c r="B54" i="79" s="1"/>
  <c r="B125" i="79"/>
  <c r="B116" i="79" s="1"/>
  <c r="B107" i="79" s="1"/>
  <c r="B113" i="79"/>
  <c r="B104" i="79" s="1"/>
  <c r="B95" i="79" s="1"/>
  <c r="B86" i="79" s="1"/>
  <c r="B77" i="79" s="1"/>
  <c r="B68" i="79" s="1"/>
  <c r="B59" i="79" s="1"/>
  <c r="B111" i="79"/>
  <c r="B102" i="79" s="1"/>
  <c r="B93" i="79" s="1"/>
  <c r="B84" i="79" s="1"/>
  <c r="B75" i="79" s="1"/>
  <c r="B66" i="79" s="1"/>
  <c r="B57" i="79" s="1"/>
  <c r="B110" i="79"/>
  <c r="B101" i="79" s="1"/>
  <c r="B92" i="79" s="1"/>
  <c r="B83" i="79" s="1"/>
  <c r="B74" i="79" s="1"/>
  <c r="B65" i="79" s="1"/>
  <c r="B56" i="79" s="1"/>
  <c r="B98" i="79"/>
  <c r="B89" i="79"/>
  <c r="B80" i="79" s="1"/>
  <c r="B78" i="79"/>
  <c r="B69" i="79" s="1"/>
  <c r="B60" i="79" s="1"/>
  <c r="B71" i="79"/>
  <c r="B62" i="79" s="1"/>
  <c r="B53" i="79" s="1"/>
  <c r="B70" i="79"/>
  <c r="B61" i="79" s="1"/>
  <c r="B49" i="79"/>
  <c r="B50" i="79" s="1"/>
  <c r="B51" i="79" s="1"/>
  <c r="B52" i="79" s="1"/>
  <c r="B168" i="78"/>
  <c r="B159" i="78" s="1"/>
  <c r="B150" i="78" s="1"/>
  <c r="B141" i="78" s="1"/>
  <c r="B132" i="78" s="1"/>
  <c r="B123" i="78" s="1"/>
  <c r="B114" i="78" s="1"/>
  <c r="B105" i="78" s="1"/>
  <c r="B96" i="78" s="1"/>
  <c r="B87" i="78" s="1"/>
  <c r="B78" i="78" s="1"/>
  <c r="B167" i="78"/>
  <c r="B166" i="78"/>
  <c r="B157" i="78" s="1"/>
  <c r="B148" i="78" s="1"/>
  <c r="B139" i="78" s="1"/>
  <c r="B130" i="78" s="1"/>
  <c r="B121" i="78" s="1"/>
  <c r="B112" i="78" s="1"/>
  <c r="B103" i="78" s="1"/>
  <c r="B165" i="78"/>
  <c r="B164" i="78"/>
  <c r="B163" i="78"/>
  <c r="B154" i="78" s="1"/>
  <c r="B145" i="78" s="1"/>
  <c r="B136" i="78" s="1"/>
  <c r="B162" i="78"/>
  <c r="B153" i="78" s="1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61" i="78"/>
  <c r="B160" i="78"/>
  <c r="B158" i="78"/>
  <c r="B149" i="78" s="1"/>
  <c r="B140" i="78" s="1"/>
  <c r="B156" i="78"/>
  <c r="B155" i="78"/>
  <c r="B152" i="78"/>
  <c r="B151" i="78"/>
  <c r="B142" i="78" s="1"/>
  <c r="B147" i="78"/>
  <c r="B138" i="78" s="1"/>
  <c r="B129" i="78" s="1"/>
  <c r="B120" i="78" s="1"/>
  <c r="B111" i="78" s="1"/>
  <c r="B102" i="78" s="1"/>
  <c r="B93" i="78" s="1"/>
  <c r="B84" i="78" s="1"/>
  <c r="B75" i="78" s="1"/>
  <c r="B66" i="78" s="1"/>
  <c r="B146" i="78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43" i="78"/>
  <c r="B134" i="78" s="1"/>
  <c r="B125" i="78" s="1"/>
  <c r="B116" i="78" s="1"/>
  <c r="B133" i="78"/>
  <c r="B124" i="78" s="1"/>
  <c r="B115" i="78" s="1"/>
  <c r="B106" i="78" s="1"/>
  <c r="B97" i="78" s="1"/>
  <c r="B88" i="78" s="1"/>
  <c r="B79" i="78" s="1"/>
  <c r="B70" i="78" s="1"/>
  <c r="B61" i="78" s="1"/>
  <c r="B131" i="78"/>
  <c r="B122" i="78" s="1"/>
  <c r="B113" i="78" s="1"/>
  <c r="B104" i="78" s="1"/>
  <c r="B95" i="78" s="1"/>
  <c r="B86" i="78" s="1"/>
  <c r="B77" i="78" s="1"/>
  <c r="B127" i="78"/>
  <c r="B118" i="78" s="1"/>
  <c r="B109" i="78" s="1"/>
  <c r="B100" i="78" s="1"/>
  <c r="B91" i="78" s="1"/>
  <c r="B82" i="78" s="1"/>
  <c r="B73" i="78" s="1"/>
  <c r="B64" i="78" s="1"/>
  <c r="B55" i="78" s="1"/>
  <c r="B107" i="78"/>
  <c r="B98" i="78" s="1"/>
  <c r="B89" i="78" s="1"/>
  <c r="B80" i="78" s="1"/>
  <c r="B71" i="78" s="1"/>
  <c r="B62" i="78" s="1"/>
  <c r="B53" i="78" s="1"/>
  <c r="B94" i="78"/>
  <c r="B85" i="78" s="1"/>
  <c r="B76" i="78" s="1"/>
  <c r="B67" i="78" s="1"/>
  <c r="B69" i="78"/>
  <c r="B60" i="78" s="1"/>
  <c r="B68" i="78"/>
  <c r="B59" i="78" s="1"/>
  <c r="B58" i="78"/>
  <c r="B57" i="78"/>
  <c r="B52" i="78"/>
  <c r="B49" i="78"/>
  <c r="B50" i="78" s="1"/>
  <c r="B51" i="78" s="1"/>
  <c r="B168" i="77"/>
  <c r="B159" i="77" s="1"/>
  <c r="B150" i="77" s="1"/>
  <c r="B167" i="77"/>
  <c r="B158" i="77" s="1"/>
  <c r="B149" i="77" s="1"/>
  <c r="B140" i="77" s="1"/>
  <c r="B131" i="77" s="1"/>
  <c r="B122" i="77" s="1"/>
  <c r="B113" i="77" s="1"/>
  <c r="B166" i="77"/>
  <c r="B157" i="77" s="1"/>
  <c r="B165" i="77"/>
  <c r="B156" i="77" s="1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64" i="77"/>
  <c r="B155" i="77" s="1"/>
  <c r="B146" i="77" s="1"/>
  <c r="B137" i="77" s="1"/>
  <c r="B163" i="77"/>
  <c r="B154" i="77" s="1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62" i="77"/>
  <c r="B161" i="77"/>
  <c r="B160" i="77"/>
  <c r="B151" i="77" s="1"/>
  <c r="B142" i="77" s="1"/>
  <c r="B133" i="77" s="1"/>
  <c r="B153" i="77"/>
  <c r="B152" i="77"/>
  <c r="B148" i="77"/>
  <c r="B139" i="77" s="1"/>
  <c r="B144" i="77"/>
  <c r="B135" i="77" s="1"/>
  <c r="B126" i="77" s="1"/>
  <c r="B117" i="77" s="1"/>
  <c r="B143" i="77"/>
  <c r="B134" i="77" s="1"/>
  <c r="B125" i="77" s="1"/>
  <c r="B116" i="77" s="1"/>
  <c r="B107" i="77" s="1"/>
  <c r="B98" i="77" s="1"/>
  <c r="B89" i="77" s="1"/>
  <c r="B80" i="77" s="1"/>
  <c r="B71" i="77" s="1"/>
  <c r="B62" i="77" s="1"/>
  <c r="B141" i="77"/>
  <c r="B132" i="77" s="1"/>
  <c r="B123" i="77" s="1"/>
  <c r="B114" i="77" s="1"/>
  <c r="B105" i="77" s="1"/>
  <c r="B96" i="77" s="1"/>
  <c r="B87" i="77" s="1"/>
  <c r="B78" i="77" s="1"/>
  <c r="B69" i="77" s="1"/>
  <c r="B60" i="77" s="1"/>
  <c r="B130" i="77"/>
  <c r="B121" i="77" s="1"/>
  <c r="B112" i="77" s="1"/>
  <c r="B103" i="77" s="1"/>
  <c r="B94" i="77" s="1"/>
  <c r="B85" i="77" s="1"/>
  <c r="B76" i="77" s="1"/>
  <c r="B67" i="77" s="1"/>
  <c r="B58" i="77" s="1"/>
  <c r="B128" i="77"/>
  <c r="B119" i="77" s="1"/>
  <c r="B110" i="77" s="1"/>
  <c r="B101" i="77" s="1"/>
  <c r="B92" i="77" s="1"/>
  <c r="B83" i="77" s="1"/>
  <c r="B124" i="77"/>
  <c r="B115" i="77" s="1"/>
  <c r="B106" i="77" s="1"/>
  <c r="B97" i="77" s="1"/>
  <c r="B88" i="77" s="1"/>
  <c r="B79" i="77" s="1"/>
  <c r="B70" i="77" s="1"/>
  <c r="B61" i="77" s="1"/>
  <c r="B108" i="77"/>
  <c r="B99" i="77" s="1"/>
  <c r="B90" i="77" s="1"/>
  <c r="B81" i="77" s="1"/>
  <c r="B72" i="77" s="1"/>
  <c r="B63" i="77" s="1"/>
  <c r="B54" i="77" s="1"/>
  <c r="B104" i="77"/>
  <c r="B95" i="77" s="1"/>
  <c r="B86" i="77" s="1"/>
  <c r="B77" i="77" s="1"/>
  <c r="B68" i="77" s="1"/>
  <c r="B74" i="77"/>
  <c r="B65" i="77" s="1"/>
  <c r="B59" i="77"/>
  <c r="B56" i="77"/>
  <c r="B53" i="77"/>
  <c r="B52" i="77"/>
  <c r="B49" i="77"/>
  <c r="B50" i="77" s="1"/>
  <c r="B51" i="77" s="1"/>
  <c r="B168" i="76"/>
  <c r="B159" i="76" s="1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65" i="76"/>
  <c r="B156" i="76" s="1"/>
  <c r="B147" i="76" s="1"/>
  <c r="B164" i="76"/>
  <c r="B155" i="76" s="1"/>
  <c r="B146" i="76" s="1"/>
  <c r="B163" i="76"/>
  <c r="B154" i="76" s="1"/>
  <c r="B162" i="76"/>
  <c r="B153" i="76" s="1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61" i="76"/>
  <c r="B160" i="76"/>
  <c r="B151" i="76" s="1"/>
  <c r="B142" i="76" s="1"/>
  <c r="B133" i="76" s="1"/>
  <c r="B124" i="76" s="1"/>
  <c r="B157" i="76"/>
  <c r="B148" i="76" s="1"/>
  <c r="B139" i="76" s="1"/>
  <c r="B130" i="76" s="1"/>
  <c r="B152" i="76"/>
  <c r="B143" i="76" s="1"/>
  <c r="B134" i="76" s="1"/>
  <c r="B150" i="76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45" i="76"/>
  <c r="B138" i="76"/>
  <c r="B129" i="76" s="1"/>
  <c r="B120" i="76" s="1"/>
  <c r="B111" i="76" s="1"/>
  <c r="B102" i="76" s="1"/>
  <c r="B93" i="76" s="1"/>
  <c r="B84" i="76" s="1"/>
  <c r="B75" i="76" s="1"/>
  <c r="B66" i="76" s="1"/>
  <c r="B57" i="76" s="1"/>
  <c r="B137" i="76"/>
  <c r="B128" i="76" s="1"/>
  <c r="B119" i="76" s="1"/>
  <c r="B110" i="76" s="1"/>
  <c r="B101" i="76" s="1"/>
  <c r="B92" i="76" s="1"/>
  <c r="B83" i="76" s="1"/>
  <c r="B74" i="76" s="1"/>
  <c r="B65" i="76" s="1"/>
  <c r="B56" i="76" s="1"/>
  <c r="B136" i="76"/>
  <c r="B127" i="76" s="1"/>
  <c r="B118" i="76" s="1"/>
  <c r="B109" i="76" s="1"/>
  <c r="B100" i="76" s="1"/>
  <c r="B91" i="76" s="1"/>
  <c r="B82" i="76" s="1"/>
  <c r="B73" i="76" s="1"/>
  <c r="B64" i="76" s="1"/>
  <c r="B55" i="76" s="1"/>
  <c r="B125" i="76"/>
  <c r="B121" i="76"/>
  <c r="B112" i="76" s="1"/>
  <c r="B103" i="76" s="1"/>
  <c r="B94" i="76" s="1"/>
  <c r="B85" i="76" s="1"/>
  <c r="B76" i="76" s="1"/>
  <c r="B67" i="76" s="1"/>
  <c r="B58" i="76" s="1"/>
  <c r="B116" i="76"/>
  <c r="B107" i="76" s="1"/>
  <c r="B98" i="76" s="1"/>
  <c r="B89" i="76" s="1"/>
  <c r="B80" i="76" s="1"/>
  <c r="B71" i="76" s="1"/>
  <c r="B62" i="76" s="1"/>
  <c r="B53" i="76" s="1"/>
  <c r="B115" i="76"/>
  <c r="B106" i="76" s="1"/>
  <c r="B97" i="76" s="1"/>
  <c r="B88" i="76" s="1"/>
  <c r="B79" i="76" s="1"/>
  <c r="B70" i="76" s="1"/>
  <c r="B61" i="76"/>
  <c r="B51" i="76"/>
  <c r="B52" i="76" s="1"/>
  <c r="B49" i="76"/>
  <c r="B50" i="76" s="1"/>
  <c r="B168" i="75"/>
  <c r="B167" i="75"/>
  <c r="B166" i="75"/>
  <c r="B165" i="75"/>
  <c r="B156" i="75" s="1"/>
  <c r="B164" i="75"/>
  <c r="B155" i="75" s="1"/>
  <c r="B146" i="75" s="1"/>
  <c r="B163" i="75"/>
  <c r="B162" i="75"/>
  <c r="B153" i="75" s="1"/>
  <c r="B144" i="75" s="1"/>
  <c r="B161" i="75"/>
  <c r="B152" i="75" s="1"/>
  <c r="B143" i="75" s="1"/>
  <c r="B134" i="75" s="1"/>
  <c r="B160" i="75"/>
  <c r="B159" i="75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58" i="75"/>
  <c r="B149" i="75" s="1"/>
  <c r="B140" i="75" s="1"/>
  <c r="B131" i="75" s="1"/>
  <c r="B122" i="75" s="1"/>
  <c r="B113" i="75" s="1"/>
  <c r="B104" i="75" s="1"/>
  <c r="B95" i="75" s="1"/>
  <c r="B157" i="75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54" i="75"/>
  <c r="B145" i="75" s="1"/>
  <c r="B151" i="75"/>
  <c r="B142" i="75" s="1"/>
  <c r="B133" i="75" s="1"/>
  <c r="B124" i="75" s="1"/>
  <c r="B147" i="75"/>
  <c r="B138" i="75"/>
  <c r="B129" i="75" s="1"/>
  <c r="B120" i="75" s="1"/>
  <c r="B111" i="75" s="1"/>
  <c r="B102" i="75" s="1"/>
  <c r="B93" i="75" s="1"/>
  <c r="B84" i="75" s="1"/>
  <c r="B75" i="75" s="1"/>
  <c r="B66" i="75" s="1"/>
  <c r="B57" i="75" s="1"/>
  <c r="B137" i="75"/>
  <c r="B128" i="75" s="1"/>
  <c r="B119" i="75" s="1"/>
  <c r="B110" i="75" s="1"/>
  <c r="B101" i="75" s="1"/>
  <c r="B92" i="75" s="1"/>
  <c r="B83" i="75" s="1"/>
  <c r="B74" i="75" s="1"/>
  <c r="B65" i="75" s="1"/>
  <c r="B56" i="75" s="1"/>
  <c r="B136" i="75"/>
  <c r="B127" i="75" s="1"/>
  <c r="B118" i="75" s="1"/>
  <c r="B109" i="75" s="1"/>
  <c r="B100" i="75" s="1"/>
  <c r="B91" i="75" s="1"/>
  <c r="B82" i="75" s="1"/>
  <c r="B73" i="75" s="1"/>
  <c r="B64" i="75" s="1"/>
  <c r="B55" i="75" s="1"/>
  <c r="B135" i="75"/>
  <c r="B126" i="75" s="1"/>
  <c r="B117" i="75" s="1"/>
  <c r="B108" i="75" s="1"/>
  <c r="B125" i="75"/>
  <c r="B116" i="75" s="1"/>
  <c r="B107" i="75" s="1"/>
  <c r="B98" i="75" s="1"/>
  <c r="B89" i="75" s="1"/>
  <c r="B80" i="75" s="1"/>
  <c r="B71" i="75" s="1"/>
  <c r="B62" i="75" s="1"/>
  <c r="B53" i="75" s="1"/>
  <c r="B115" i="75"/>
  <c r="B106" i="75" s="1"/>
  <c r="B97" i="75" s="1"/>
  <c r="B88" i="75" s="1"/>
  <c r="B79" i="75" s="1"/>
  <c r="B70" i="75" s="1"/>
  <c r="B61" i="75" s="1"/>
  <c r="B99" i="75"/>
  <c r="B90" i="75" s="1"/>
  <c r="B81" i="75" s="1"/>
  <c r="B72" i="75" s="1"/>
  <c r="B63" i="75" s="1"/>
  <c r="B54" i="75" s="1"/>
  <c r="B86" i="75"/>
  <c r="B77" i="75" s="1"/>
  <c r="B68" i="75" s="1"/>
  <c r="B59" i="75" s="1"/>
  <c r="B50" i="75"/>
  <c r="B51" i="75" s="1"/>
  <c r="B52" i="75" s="1"/>
  <c r="B49" i="75"/>
  <c r="B168" i="74"/>
  <c r="B159" i="74" s="1"/>
  <c r="B167" i="74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65" i="74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53" i="74" s="1"/>
  <c r="B161" i="74"/>
  <c r="B160" i="74"/>
  <c r="B158" i="74"/>
  <c r="B149" i="74" s="1"/>
  <c r="B156" i="74"/>
  <c r="B147" i="74" s="1"/>
  <c r="B155" i="74"/>
  <c r="B146" i="74" s="1"/>
  <c r="B152" i="74"/>
  <c r="B151" i="74"/>
  <c r="B150" i="74"/>
  <c r="B141" i="74" s="1"/>
  <c r="B132" i="74" s="1"/>
  <c r="B123" i="74" s="1"/>
  <c r="B144" i="74"/>
  <c r="B135" i="74" s="1"/>
  <c r="B143" i="74"/>
  <c r="B142" i="74"/>
  <c r="B133" i="74" s="1"/>
  <c r="B124" i="74" s="1"/>
  <c r="B140" i="74"/>
  <c r="B131" i="74" s="1"/>
  <c r="B122" i="74" s="1"/>
  <c r="B113" i="74" s="1"/>
  <c r="B104" i="74" s="1"/>
  <c r="B95" i="74" s="1"/>
  <c r="B86" i="74" s="1"/>
  <c r="B77" i="74" s="1"/>
  <c r="B68" i="74" s="1"/>
  <c r="B59" i="74" s="1"/>
  <c r="B138" i="74"/>
  <c r="B137" i="74"/>
  <c r="B128" i="74" s="1"/>
  <c r="B119" i="74" s="1"/>
  <c r="B110" i="74" s="1"/>
  <c r="B101" i="74" s="1"/>
  <c r="B92" i="74" s="1"/>
  <c r="B83" i="74" s="1"/>
  <c r="B74" i="74" s="1"/>
  <c r="B65" i="74" s="1"/>
  <c r="B56" i="74" s="1"/>
  <c r="B134" i="74"/>
  <c r="B129" i="74"/>
  <c r="B120" i="74" s="1"/>
  <c r="B111" i="74" s="1"/>
  <c r="B102" i="74" s="1"/>
  <c r="B93" i="74" s="1"/>
  <c r="B84" i="74" s="1"/>
  <c r="B75" i="74" s="1"/>
  <c r="B66" i="74" s="1"/>
  <c r="B57" i="74" s="1"/>
  <c r="B126" i="74"/>
  <c r="B117" i="74" s="1"/>
  <c r="B108" i="74" s="1"/>
  <c r="B99" i="74" s="1"/>
  <c r="B125" i="74"/>
  <c r="B116" i="74"/>
  <c r="B107" i="74" s="1"/>
  <c r="B98" i="74" s="1"/>
  <c r="B89" i="74" s="1"/>
  <c r="B115" i="74"/>
  <c r="B106" i="74" s="1"/>
  <c r="B97" i="74" s="1"/>
  <c r="B88" i="74" s="1"/>
  <c r="B114" i="74"/>
  <c r="B105" i="74" s="1"/>
  <c r="B96" i="74" s="1"/>
  <c r="B87" i="74" s="1"/>
  <c r="B78" i="74" s="1"/>
  <c r="B69" i="74" s="1"/>
  <c r="B60" i="74" s="1"/>
  <c r="B90" i="74"/>
  <c r="B81" i="74" s="1"/>
  <c r="B72" i="74" s="1"/>
  <c r="B63" i="74" s="1"/>
  <c r="B54" i="74" s="1"/>
  <c r="B80" i="74"/>
  <c r="B71" i="74" s="1"/>
  <c r="B62" i="74" s="1"/>
  <c r="B53" i="74" s="1"/>
  <c r="B79" i="74"/>
  <c r="B70" i="74" s="1"/>
  <c r="B61" i="74" s="1"/>
  <c r="B52" i="74"/>
  <c r="B51" i="74"/>
  <c r="B50" i="74"/>
  <c r="B49" i="74"/>
  <c r="B168" i="73"/>
  <c r="B167" i="73"/>
  <c r="B166" i="73"/>
  <c r="B157" i="73" s="1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165" i="73"/>
  <c r="B156" i="73" s="1"/>
  <c r="B147" i="73" s="1"/>
  <c r="B138" i="73" s="1"/>
  <c r="B129" i="73" s="1"/>
  <c r="B120" i="73" s="1"/>
  <c r="B164" i="73"/>
  <c r="B163" i="73"/>
  <c r="B154" i="73" s="1"/>
  <c r="B145" i="73" s="1"/>
  <c r="B162" i="73"/>
  <c r="B161" i="73"/>
  <c r="B152" i="73" s="1"/>
  <c r="B143" i="73" s="1"/>
  <c r="B160" i="73"/>
  <c r="B159" i="73"/>
  <c r="B158" i="73"/>
  <c r="B155" i="73"/>
  <c r="B153" i="73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49" i="73"/>
  <c r="B140" i="73" s="1"/>
  <c r="B131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36" i="73"/>
  <c r="B127" i="73" s="1"/>
  <c r="B118" i="73" s="1"/>
  <c r="B109" i="73" s="1"/>
  <c r="B134" i="73"/>
  <c r="B125" i="73"/>
  <c r="B116" i="73" s="1"/>
  <c r="B107" i="73" s="1"/>
  <c r="B98" i="73" s="1"/>
  <c r="B89" i="73" s="1"/>
  <c r="B80" i="73" s="1"/>
  <c r="B71" i="73" s="1"/>
  <c r="B62" i="73" s="1"/>
  <c r="B53" i="73" s="1"/>
  <c r="B122" i="73"/>
  <c r="B113" i="73" s="1"/>
  <c r="B104" i="73" s="1"/>
  <c r="B95" i="73" s="1"/>
  <c r="B86" i="73" s="1"/>
  <c r="B77" i="73" s="1"/>
  <c r="B68" i="73" s="1"/>
  <c r="B59" i="73" s="1"/>
  <c r="B111" i="73"/>
  <c r="B102" i="73" s="1"/>
  <c r="B105" i="73"/>
  <c r="B96" i="73" s="1"/>
  <c r="B87" i="73" s="1"/>
  <c r="B78" i="73" s="1"/>
  <c r="B69" i="73" s="1"/>
  <c r="B60" i="73" s="1"/>
  <c r="B100" i="73"/>
  <c r="B91" i="73" s="1"/>
  <c r="B82" i="73" s="1"/>
  <c r="B73" i="73" s="1"/>
  <c r="B64" i="73" s="1"/>
  <c r="B55" i="73" s="1"/>
  <c r="B93" i="73"/>
  <c r="B84" i="73" s="1"/>
  <c r="B75" i="73" s="1"/>
  <c r="B66" i="73" s="1"/>
  <c r="B57" i="73" s="1"/>
  <c r="B58" i="73"/>
  <c r="B50" i="73"/>
  <c r="B51" i="73" s="1"/>
  <c r="B52" i="73" s="1"/>
  <c r="B49" i="73"/>
  <c r="B168" i="72"/>
  <c r="B159" i="72" s="1"/>
  <c r="B150" i="72" s="1"/>
  <c r="B141" i="72" s="1"/>
  <c r="B132" i="72" s="1"/>
  <c r="B123" i="72" s="1"/>
  <c r="B114" i="72" s="1"/>
  <c r="B105" i="72" s="1"/>
  <c r="B96" i="72" s="1"/>
  <c r="B167" i="72"/>
  <c r="B158" i="72" s="1"/>
  <c r="B149" i="72" s="1"/>
  <c r="B140" i="72" s="1"/>
  <c r="B166" i="72"/>
  <c r="B165" i="72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53" i="72" s="1"/>
  <c r="B161" i="72"/>
  <c r="B160" i="72"/>
  <c r="B151" i="72" s="1"/>
  <c r="B142" i="72" s="1"/>
  <c r="B157" i="72"/>
  <c r="B156" i="72"/>
  <c r="B155" i="72"/>
  <c r="B152" i="72"/>
  <c r="B148" i="72"/>
  <c r="B139" i="72" s="1"/>
  <c r="B130" i="72" s="1"/>
  <c r="B121" i="72" s="1"/>
  <c r="B147" i="72"/>
  <c r="B146" i="72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44" i="72"/>
  <c r="B135" i="72" s="1"/>
  <c r="B126" i="72" s="1"/>
  <c r="B117" i="72" s="1"/>
  <c r="B108" i="72" s="1"/>
  <c r="B99" i="72" s="1"/>
  <c r="B90" i="72" s="1"/>
  <c r="B81" i="72" s="1"/>
  <c r="B143" i="72"/>
  <c r="B138" i="72"/>
  <c r="B129" i="72" s="1"/>
  <c r="B120" i="72" s="1"/>
  <c r="B111" i="72" s="1"/>
  <c r="B102" i="72" s="1"/>
  <c r="B93" i="72" s="1"/>
  <c r="B84" i="72" s="1"/>
  <c r="B75" i="72" s="1"/>
  <c r="B66" i="72" s="1"/>
  <c r="B57" i="72" s="1"/>
  <c r="B134" i="72"/>
  <c r="B125" i="72" s="1"/>
  <c r="B116" i="72" s="1"/>
  <c r="B107" i="72" s="1"/>
  <c r="B98" i="72" s="1"/>
  <c r="B89" i="72" s="1"/>
  <c r="B80" i="72" s="1"/>
  <c r="B133" i="72"/>
  <c r="B124" i="72" s="1"/>
  <c r="B115" i="72" s="1"/>
  <c r="B106" i="72" s="1"/>
  <c r="B97" i="72" s="1"/>
  <c r="B88" i="72" s="1"/>
  <c r="B79" i="72" s="1"/>
  <c r="B70" i="72" s="1"/>
  <c r="B61" i="72" s="1"/>
  <c r="B131" i="72"/>
  <c r="B122" i="72"/>
  <c r="B113" i="72" s="1"/>
  <c r="B104" i="72" s="1"/>
  <c r="B95" i="72" s="1"/>
  <c r="B86" i="72" s="1"/>
  <c r="B77" i="72" s="1"/>
  <c r="B68" i="72" s="1"/>
  <c r="B59" i="72" s="1"/>
  <c r="B112" i="72"/>
  <c r="B103" i="72" s="1"/>
  <c r="B94" i="72" s="1"/>
  <c r="B85" i="72" s="1"/>
  <c r="B76" i="72" s="1"/>
  <c r="B67" i="72" s="1"/>
  <c r="B58" i="72" s="1"/>
  <c r="B87" i="72"/>
  <c r="B78" i="72" s="1"/>
  <c r="B69" i="72" s="1"/>
  <c r="B60" i="72" s="1"/>
  <c r="B72" i="72"/>
  <c r="B63" i="72" s="1"/>
  <c r="B54" i="72" s="1"/>
  <c r="B71" i="72"/>
  <c r="B62" i="72" s="1"/>
  <c r="B53" i="72" s="1"/>
  <c r="B49" i="72"/>
  <c r="B50" i="72" s="1"/>
  <c r="B51" i="72" s="1"/>
  <c r="B52" i="72" s="1"/>
  <c r="B168" i="71"/>
  <c r="B159" i="71" s="1"/>
  <c r="B167" i="71"/>
  <c r="B158" i="71" s="1"/>
  <c r="B149" i="71" s="1"/>
  <c r="B140" i="71" s="1"/>
  <c r="B166" i="71"/>
  <c r="B165" i="71"/>
  <c r="B156" i="71" s="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64" i="71"/>
  <c r="B155" i="71" s="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63" i="71"/>
  <c r="B162" i="71"/>
  <c r="B161" i="71"/>
  <c r="B160" i="71"/>
  <c r="B157" i="71"/>
  <c r="B148" i="71" s="1"/>
  <c r="B139" i="71" s="1"/>
  <c r="B130" i="71" s="1"/>
  <c r="B121" i="71" s="1"/>
  <c r="B112" i="71" s="1"/>
  <c r="B154" i="71"/>
  <c r="B153" i="7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52" i="71"/>
  <c r="B143" i="71" s="1"/>
  <c r="B134" i="71" s="1"/>
  <c r="B125" i="71" s="1"/>
  <c r="B151" i="71"/>
  <c r="B150" i="7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45" i="7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42" i="71"/>
  <c r="B133" i="71"/>
  <c r="B124" i="71" s="1"/>
  <c r="B115" i="71" s="1"/>
  <c r="B131" i="71"/>
  <c r="B122" i="71" s="1"/>
  <c r="B113" i="71" s="1"/>
  <c r="B104" i="71" s="1"/>
  <c r="B95" i="71" s="1"/>
  <c r="B86" i="71" s="1"/>
  <c r="B77" i="71" s="1"/>
  <c r="B68" i="71" s="1"/>
  <c r="B59" i="71" s="1"/>
  <c r="B116" i="71"/>
  <c r="B107" i="71" s="1"/>
  <c r="B98" i="71" s="1"/>
  <c r="B89" i="71" s="1"/>
  <c r="B106" i="71"/>
  <c r="B97" i="71" s="1"/>
  <c r="B88" i="71" s="1"/>
  <c r="B79" i="71" s="1"/>
  <c r="B70" i="71" s="1"/>
  <c r="B61" i="71" s="1"/>
  <c r="B103" i="71"/>
  <c r="B94" i="71" s="1"/>
  <c r="B85" i="71" s="1"/>
  <c r="B76" i="71" s="1"/>
  <c r="B67" i="71" s="1"/>
  <c r="B58" i="71" s="1"/>
  <c r="B80" i="71"/>
  <c r="B71" i="71" s="1"/>
  <c r="B62" i="71" s="1"/>
  <c r="B53" i="71" s="1"/>
  <c r="B51" i="71"/>
  <c r="B52" i="71" s="1"/>
  <c r="B49" i="71"/>
  <c r="B50" i="71" s="1"/>
  <c r="B168" i="70"/>
  <c r="B159" i="70" s="1"/>
  <c r="B150" i="70" s="1"/>
  <c r="B167" i="70"/>
  <c r="B166" i="70"/>
  <c r="B157" i="70" s="1"/>
  <c r="B148" i="70" s="1"/>
  <c r="B139" i="70" s="1"/>
  <c r="B130" i="70" s="1"/>
  <c r="B121" i="70" s="1"/>
  <c r="B112" i="70" s="1"/>
  <c r="B103" i="70" s="1"/>
  <c r="B165" i="70"/>
  <c r="B156" i="70" s="1"/>
  <c r="B147" i="70" s="1"/>
  <c r="B138" i="70" s="1"/>
  <c r="B164" i="70"/>
  <c r="B155" i="70" s="1"/>
  <c r="B146" i="70" s="1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63" i="70"/>
  <c r="B162" i="70"/>
  <c r="B153" i="70" s="1"/>
  <c r="B144" i="70" s="1"/>
  <c r="B135" i="70" s="1"/>
  <c r="B126" i="70" s="1"/>
  <c r="B117" i="70" s="1"/>
  <c r="B161" i="70"/>
  <c r="B160" i="70"/>
  <c r="B158" i="70"/>
  <c r="B154" i="70"/>
  <c r="B145" i="70" s="1"/>
  <c r="B136" i="70" s="1"/>
  <c r="B127" i="70" s="1"/>
  <c r="B118" i="70" s="1"/>
  <c r="B109" i="70" s="1"/>
  <c r="B100" i="70" s="1"/>
  <c r="B91" i="70" s="1"/>
  <c r="B82" i="70" s="1"/>
  <c r="B73" i="70" s="1"/>
  <c r="B152" i="70"/>
  <c r="B143" i="70" s="1"/>
  <c r="B151" i="70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49" i="70"/>
  <c r="B140" i="70" s="1"/>
  <c r="B131" i="70" s="1"/>
  <c r="B122" i="70" s="1"/>
  <c r="B141" i="70"/>
  <c r="B132" i="70" s="1"/>
  <c r="B123" i="70" s="1"/>
  <c r="B114" i="70" s="1"/>
  <c r="B105" i="70" s="1"/>
  <c r="B96" i="70" s="1"/>
  <c r="B87" i="70" s="1"/>
  <c r="B134" i="70"/>
  <c r="B125" i="70" s="1"/>
  <c r="B116" i="70" s="1"/>
  <c r="B107" i="70" s="1"/>
  <c r="B98" i="70" s="1"/>
  <c r="B89" i="70" s="1"/>
  <c r="B80" i="70" s="1"/>
  <c r="B71" i="70" s="1"/>
  <c r="B62" i="70" s="1"/>
  <c r="B53" i="70" s="1"/>
  <c r="B129" i="70"/>
  <c r="B120" i="70" s="1"/>
  <c r="B111" i="70" s="1"/>
  <c r="B102" i="70" s="1"/>
  <c r="B93" i="70" s="1"/>
  <c r="B84" i="70" s="1"/>
  <c r="B75" i="70" s="1"/>
  <c r="B66" i="70" s="1"/>
  <c r="B57" i="70" s="1"/>
  <c r="B113" i="70"/>
  <c r="B104" i="70" s="1"/>
  <c r="B95" i="70" s="1"/>
  <c r="B86" i="70" s="1"/>
  <c r="B77" i="70" s="1"/>
  <c r="B68" i="70" s="1"/>
  <c r="B59" i="70" s="1"/>
  <c r="B108" i="70"/>
  <c r="B99" i="70"/>
  <c r="B90" i="70" s="1"/>
  <c r="B81" i="70" s="1"/>
  <c r="B72" i="70" s="1"/>
  <c r="B63" i="70" s="1"/>
  <c r="B54" i="70" s="1"/>
  <c r="B94" i="70"/>
  <c r="B85" i="70" s="1"/>
  <c r="B76" i="70" s="1"/>
  <c r="B67" i="70" s="1"/>
  <c r="B58" i="70" s="1"/>
  <c r="B78" i="70"/>
  <c r="B69" i="70" s="1"/>
  <c r="B60" i="70" s="1"/>
  <c r="B64" i="70"/>
  <c r="B55" i="70" s="1"/>
  <c r="B51" i="70"/>
  <c r="B52" i="70" s="1"/>
  <c r="B49" i="70"/>
  <c r="B50" i="70" s="1"/>
  <c r="B168" i="69"/>
  <c r="B159" i="69" s="1"/>
  <c r="B167" i="69"/>
  <c r="B158" i="69" s="1"/>
  <c r="B166" i="69"/>
  <c r="B157" i="69" s="1"/>
  <c r="B165" i="69"/>
  <c r="B156" i="69" s="1"/>
  <c r="B147" i="69" s="1"/>
  <c r="B164" i="69"/>
  <c r="B163" i="69"/>
  <c r="B154" i="69" s="1"/>
  <c r="B145" i="69" s="1"/>
  <c r="B136" i="69" s="1"/>
  <c r="B127" i="69" s="1"/>
  <c r="B118" i="69" s="1"/>
  <c r="B109" i="69" s="1"/>
  <c r="B100" i="69" s="1"/>
  <c r="B162" i="69"/>
  <c r="B161" i="69"/>
  <c r="B152" i="69" s="1"/>
  <c r="B160" i="69"/>
  <c r="B151" i="69" s="1"/>
  <c r="B142" i="69" s="1"/>
  <c r="B133" i="69" s="1"/>
  <c r="B155" i="69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53" i="69"/>
  <c r="B144" i="69" s="1"/>
  <c r="B150" i="69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49" i="69"/>
  <c r="B140" i="69" s="1"/>
  <c r="B148" i="69"/>
  <c r="B139" i="69" s="1"/>
  <c r="B130" i="69" s="1"/>
  <c r="B143" i="69"/>
  <c r="B138" i="69"/>
  <c r="B129" i="69" s="1"/>
  <c r="B120" i="69" s="1"/>
  <c r="B111" i="69" s="1"/>
  <c r="B135" i="69"/>
  <c r="B126" i="69" s="1"/>
  <c r="B117" i="69" s="1"/>
  <c r="B108" i="69" s="1"/>
  <c r="B99" i="69" s="1"/>
  <c r="B90" i="69" s="1"/>
  <c r="B81" i="69" s="1"/>
  <c r="B72" i="69" s="1"/>
  <c r="B134" i="69"/>
  <c r="B125" i="69" s="1"/>
  <c r="B116" i="69" s="1"/>
  <c r="B131" i="69"/>
  <c r="B122" i="69" s="1"/>
  <c r="B113" i="69" s="1"/>
  <c r="B104" i="69" s="1"/>
  <c r="B95" i="69" s="1"/>
  <c r="B86" i="69" s="1"/>
  <c r="B77" i="69" s="1"/>
  <c r="B68" i="69" s="1"/>
  <c r="B59" i="69" s="1"/>
  <c r="B124" i="69"/>
  <c r="B115" i="69" s="1"/>
  <c r="B106" i="69" s="1"/>
  <c r="B97" i="69" s="1"/>
  <c r="B88" i="69" s="1"/>
  <c r="B79" i="69" s="1"/>
  <c r="B70" i="69" s="1"/>
  <c r="B61" i="69" s="1"/>
  <c r="B121" i="69"/>
  <c r="B112" i="69" s="1"/>
  <c r="B103" i="69" s="1"/>
  <c r="B94" i="69" s="1"/>
  <c r="B85" i="69" s="1"/>
  <c r="B76" i="69" s="1"/>
  <c r="B67" i="69" s="1"/>
  <c r="B58" i="69" s="1"/>
  <c r="B107" i="69"/>
  <c r="B98" i="69" s="1"/>
  <c r="B89" i="69" s="1"/>
  <c r="B80" i="69" s="1"/>
  <c r="B71" i="69" s="1"/>
  <c r="B62" i="69" s="1"/>
  <c r="B53" i="69" s="1"/>
  <c r="B102" i="69"/>
  <c r="B93" i="69" s="1"/>
  <c r="B84" i="69" s="1"/>
  <c r="B75" i="69" s="1"/>
  <c r="B66" i="69" s="1"/>
  <c r="B57" i="69" s="1"/>
  <c r="B91" i="69"/>
  <c r="B82" i="69" s="1"/>
  <c r="B73" i="69" s="1"/>
  <c r="B64" i="69" s="1"/>
  <c r="B55" i="69" s="1"/>
  <c r="B63" i="69"/>
  <c r="B54" i="69" s="1"/>
  <c r="B52" i="69"/>
  <c r="B50" i="69"/>
  <c r="B51" i="69" s="1"/>
  <c r="B49" i="69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66" i="68"/>
  <c r="B157" i="68" s="1"/>
  <c r="B165" i="68"/>
  <c r="B164" i="68"/>
  <c r="B155" i="68" s="1"/>
  <c r="B163" i="68"/>
  <c r="B154" i="68" s="1"/>
  <c r="B145" i="68" s="1"/>
  <c r="B136" i="68" s="1"/>
  <c r="B127" i="68" s="1"/>
  <c r="B118" i="68" s="1"/>
  <c r="B162" i="68"/>
  <c r="B161" i="68"/>
  <c r="B160" i="68"/>
  <c r="B158" i="68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56" i="68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53" i="68"/>
  <c r="B144" i="68" s="1"/>
  <c r="B152" i="68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51" i="68"/>
  <c r="B142" i="68" s="1"/>
  <c r="B148" i="68"/>
  <c r="B146" i="68"/>
  <c r="B139" i="68"/>
  <c r="B130" i="68" s="1"/>
  <c r="B121" i="68" s="1"/>
  <c r="B112" i="68" s="1"/>
  <c r="B103" i="68" s="1"/>
  <c r="B94" i="68" s="1"/>
  <c r="B85" i="68" s="1"/>
  <c r="B76" i="68" s="1"/>
  <c r="B67" i="68" s="1"/>
  <c r="B58" i="68" s="1"/>
  <c r="B137" i="68"/>
  <c r="B135" i="68"/>
  <c r="B126" i="68" s="1"/>
  <c r="B117" i="68" s="1"/>
  <c r="B108" i="68" s="1"/>
  <c r="B99" i="68" s="1"/>
  <c r="B90" i="68" s="1"/>
  <c r="B81" i="68" s="1"/>
  <c r="B72" i="68" s="1"/>
  <c r="B63" i="68" s="1"/>
  <c r="B54" i="68" s="1"/>
  <c r="B133" i="68"/>
  <c r="B124" i="68" s="1"/>
  <c r="B115" i="68" s="1"/>
  <c r="B106" i="68" s="1"/>
  <c r="B97" i="68" s="1"/>
  <c r="B88" i="68" s="1"/>
  <c r="B79" i="68" s="1"/>
  <c r="B70" i="68" s="1"/>
  <c r="B61" i="68" s="1"/>
  <c r="B128" i="68"/>
  <c r="B119" i="68" s="1"/>
  <c r="B110" i="68" s="1"/>
  <c r="B101" i="68" s="1"/>
  <c r="B92" i="68" s="1"/>
  <c r="B83" i="68" s="1"/>
  <c r="B74" i="68" s="1"/>
  <c r="B65" i="68" s="1"/>
  <c r="B56" i="68" s="1"/>
  <c r="B109" i="68"/>
  <c r="B100" i="68" s="1"/>
  <c r="B91" i="68"/>
  <c r="B82" i="68" s="1"/>
  <c r="B73" i="68" s="1"/>
  <c r="B64" i="68" s="1"/>
  <c r="B55" i="68" s="1"/>
  <c r="B50" i="68"/>
  <c r="B51" i="68" s="1"/>
  <c r="B52" i="68" s="1"/>
  <c r="B49" i="68"/>
  <c r="B168" i="67"/>
  <c r="B167" i="67"/>
  <c r="B166" i="67"/>
  <c r="B157" i="67" s="1"/>
  <c r="B148" i="67" s="1"/>
  <c r="B139" i="67" s="1"/>
  <c r="B130" i="67" s="1"/>
  <c r="B121" i="67" s="1"/>
  <c r="B112" i="67" s="1"/>
  <c r="B103" i="67" s="1"/>
  <c r="B94" i="67" s="1"/>
  <c r="B165" i="67"/>
  <c r="B164" i="67"/>
  <c r="B155" i="67" s="1"/>
  <c r="B146" i="67" s="1"/>
  <c r="B137" i="67" s="1"/>
  <c r="B163" i="67"/>
  <c r="B162" i="67"/>
  <c r="B153" i="67" s="1"/>
  <c r="B144" i="67" s="1"/>
  <c r="B135" i="67" s="1"/>
  <c r="B126" i="67" s="1"/>
  <c r="B161" i="67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8" i="67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56" i="67"/>
  <c r="B154" i="67"/>
  <c r="B152" i="67"/>
  <c r="B147" i="67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45" i="67"/>
  <c r="B136" i="67" s="1"/>
  <c r="B127" i="67" s="1"/>
  <c r="B118" i="67" s="1"/>
  <c r="B109" i="67" s="1"/>
  <c r="B100" i="67" s="1"/>
  <c r="B91" i="67" s="1"/>
  <c r="B82" i="67" s="1"/>
  <c r="B73" i="67" s="1"/>
  <c r="B143" i="67"/>
  <c r="B134" i="67" s="1"/>
  <c r="B125" i="67" s="1"/>
  <c r="B116" i="67" s="1"/>
  <c r="B107" i="67" s="1"/>
  <c r="B98" i="67" s="1"/>
  <c r="B89" i="67" s="1"/>
  <c r="B80" i="67" s="1"/>
  <c r="B71" i="67" s="1"/>
  <c r="B128" i="67"/>
  <c r="B119" i="67" s="1"/>
  <c r="B110" i="67" s="1"/>
  <c r="B117" i="67"/>
  <c r="B108" i="67" s="1"/>
  <c r="B99" i="67" s="1"/>
  <c r="B90" i="67" s="1"/>
  <c r="B81" i="67" s="1"/>
  <c r="B72" i="67" s="1"/>
  <c r="B63" i="67" s="1"/>
  <c r="B54" i="67" s="1"/>
  <c r="B101" i="67"/>
  <c r="B92" i="67" s="1"/>
  <c r="B83" i="67" s="1"/>
  <c r="B74" i="67" s="1"/>
  <c r="B65" i="67" s="1"/>
  <c r="B56" i="67" s="1"/>
  <c r="B85" i="67"/>
  <c r="B76" i="67" s="1"/>
  <c r="B67" i="67" s="1"/>
  <c r="B58" i="67" s="1"/>
  <c r="B64" i="67"/>
  <c r="B55" i="67" s="1"/>
  <c r="B62" i="67"/>
  <c r="B53" i="67" s="1"/>
  <c r="B49" i="67"/>
  <c r="B50" i="67" s="1"/>
  <c r="B51" i="67" s="1"/>
  <c r="B52" i="67" s="1"/>
  <c r="B168" i="66"/>
  <c r="B159" i="66" s="1"/>
  <c r="B150" i="66" s="1"/>
  <c r="B141" i="66" s="1"/>
  <c r="B132" i="66" s="1"/>
  <c r="B167" i="66"/>
  <c r="B158" i="66" s="1"/>
  <c r="B166" i="66"/>
  <c r="B165" i="66"/>
  <c r="B156" i="66" s="1"/>
  <c r="B164" i="66"/>
  <c r="B163" i="66"/>
  <c r="B154" i="66" s="1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161" i="66"/>
  <c r="B152" i="66" s="1"/>
  <c r="B143" i="66" s="1"/>
  <c r="B160" i="66"/>
  <c r="B157" i="66"/>
  <c r="B155" i="66"/>
  <c r="B146" i="66" s="1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51" i="66"/>
  <c r="B142" i="66" s="1"/>
  <c r="B149" i="66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48" i="66"/>
  <c r="B139" i="66" s="1"/>
  <c r="B130" i="66" s="1"/>
  <c r="B147" i="66"/>
  <c r="B138" i="66" s="1"/>
  <c r="B129" i="66" s="1"/>
  <c r="B134" i="66"/>
  <c r="B125" i="66" s="1"/>
  <c r="B116" i="66" s="1"/>
  <c r="B107" i="66" s="1"/>
  <c r="B98" i="66" s="1"/>
  <c r="B89" i="66" s="1"/>
  <c r="B80" i="66" s="1"/>
  <c r="B71" i="66" s="1"/>
  <c r="B62" i="66" s="1"/>
  <c r="B53" i="66" s="1"/>
  <c r="B133" i="66"/>
  <c r="B124" i="66" s="1"/>
  <c r="B115" i="66" s="1"/>
  <c r="B106" i="66" s="1"/>
  <c r="B97" i="66" s="1"/>
  <c r="B88" i="66" s="1"/>
  <c r="B79" i="66" s="1"/>
  <c r="B70" i="66" s="1"/>
  <c r="B61" i="66" s="1"/>
  <c r="B123" i="66"/>
  <c r="B114" i="66" s="1"/>
  <c r="B105" i="66" s="1"/>
  <c r="B96" i="66" s="1"/>
  <c r="B87" i="66" s="1"/>
  <c r="B78" i="66" s="1"/>
  <c r="B69" i="66" s="1"/>
  <c r="B60" i="66" s="1"/>
  <c r="B121" i="66"/>
  <c r="B112" i="66" s="1"/>
  <c r="B120" i="66"/>
  <c r="B111" i="66" s="1"/>
  <c r="B102" i="66" s="1"/>
  <c r="B93" i="66" s="1"/>
  <c r="B84" i="66" s="1"/>
  <c r="B75" i="66" s="1"/>
  <c r="B66" i="66" s="1"/>
  <c r="B57" i="66" s="1"/>
  <c r="B103" i="66"/>
  <c r="B94" i="66" s="1"/>
  <c r="B85" i="66" s="1"/>
  <c r="B76" i="66" s="1"/>
  <c r="B67" i="66" s="1"/>
  <c r="B58" i="66" s="1"/>
  <c r="B54" i="66"/>
  <c r="B51" i="66"/>
  <c r="B52" i="66" s="1"/>
  <c r="B50" i="66"/>
  <c r="B49" i="66"/>
  <c r="B168" i="65"/>
  <c r="B167" i="65"/>
  <c r="B158" i="65" s="1"/>
  <c r="B166" i="65"/>
  <c r="B157" i="65" s="1"/>
  <c r="B165" i="65"/>
  <c r="B156" i="65" s="1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63" i="65"/>
  <c r="B154" i="65" s="1"/>
  <c r="B145" i="65" s="1"/>
  <c r="B162" i="65"/>
  <c r="B161" i="65"/>
  <c r="B160" i="65"/>
  <c r="B159" i="65"/>
  <c r="B150" i="65" s="1"/>
  <c r="B141" i="65" s="1"/>
  <c r="B132" i="65" s="1"/>
  <c r="B153" i="65"/>
  <c r="B144" i="65" s="1"/>
  <c r="B152" i="65"/>
  <c r="B143" i="65" s="1"/>
  <c r="B134" i="65" s="1"/>
  <c r="B125" i="65" s="1"/>
  <c r="B151" i="65"/>
  <c r="B142" i="65" s="1"/>
  <c r="B133" i="65" s="1"/>
  <c r="B149" i="65"/>
  <c r="B140" i="65" s="1"/>
  <c r="B148" i="65"/>
  <c r="B147" i="65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39" i="65"/>
  <c r="B130" i="65" s="1"/>
  <c r="B121" i="65" s="1"/>
  <c r="B112" i="65" s="1"/>
  <c r="B103" i="65" s="1"/>
  <c r="B94" i="65" s="1"/>
  <c r="B85" i="65" s="1"/>
  <c r="B76" i="65" s="1"/>
  <c r="B67" i="65" s="1"/>
  <c r="B58" i="65" s="1"/>
  <c r="B136" i="65"/>
  <c r="B127" i="65" s="1"/>
  <c r="B118" i="65" s="1"/>
  <c r="B109" i="65" s="1"/>
  <c r="B100" i="65" s="1"/>
  <c r="B135" i="65"/>
  <c r="B126" i="65" s="1"/>
  <c r="B117" i="65" s="1"/>
  <c r="B108" i="65" s="1"/>
  <c r="B99" i="65" s="1"/>
  <c r="B90" i="65" s="1"/>
  <c r="B81" i="65" s="1"/>
  <c r="B72" i="65" s="1"/>
  <c r="B63" i="65" s="1"/>
  <c r="B54" i="65" s="1"/>
  <c r="B131" i="65"/>
  <c r="B122" i="65" s="1"/>
  <c r="B113" i="65" s="1"/>
  <c r="B104" i="65" s="1"/>
  <c r="B95" i="65" s="1"/>
  <c r="B86" i="65" s="1"/>
  <c r="B77" i="65" s="1"/>
  <c r="B68" i="65" s="1"/>
  <c r="B59" i="65" s="1"/>
  <c r="B124" i="65"/>
  <c r="B115" i="65" s="1"/>
  <c r="B106" i="65" s="1"/>
  <c r="B97" i="65" s="1"/>
  <c r="B88" i="65" s="1"/>
  <c r="B79" i="65" s="1"/>
  <c r="B70" i="65" s="1"/>
  <c r="B61" i="65" s="1"/>
  <c r="B123" i="65"/>
  <c r="B114" i="65" s="1"/>
  <c r="B105" i="65" s="1"/>
  <c r="B96" i="65" s="1"/>
  <c r="B87" i="65" s="1"/>
  <c r="B78" i="65" s="1"/>
  <c r="B69" i="65" s="1"/>
  <c r="B60" i="65" s="1"/>
  <c r="B116" i="65"/>
  <c r="B107" i="65"/>
  <c r="B98" i="65" s="1"/>
  <c r="B91" i="65"/>
  <c r="B82" i="65" s="1"/>
  <c r="B73" i="65" s="1"/>
  <c r="B64" i="65" s="1"/>
  <c r="B55" i="65" s="1"/>
  <c r="B89" i="65"/>
  <c r="B80" i="65" s="1"/>
  <c r="B71" i="65" s="1"/>
  <c r="B62" i="65" s="1"/>
  <c r="B53" i="65" s="1"/>
  <c r="B50" i="65"/>
  <c r="B51" i="65" s="1"/>
  <c r="B52" i="65" s="1"/>
  <c r="B49" i="65"/>
  <c r="B168" i="64"/>
  <c r="B159" i="64" s="1"/>
  <c r="B167" i="64"/>
  <c r="B166" i="64"/>
  <c r="B165" i="64"/>
  <c r="B164" i="64"/>
  <c r="B155" i="64" s="1"/>
  <c r="B146" i="64" s="1"/>
  <c r="B163" i="64"/>
  <c r="B154" i="64" s="1"/>
  <c r="B162" i="64"/>
  <c r="B153" i="64" s="1"/>
  <c r="B144" i="64" s="1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61" i="64"/>
  <c r="B160" i="64"/>
  <c r="B158" i="64"/>
  <c r="B157" i="64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56" i="64"/>
  <c r="B147" i="64" s="1"/>
  <c r="B152" i="64"/>
  <c r="B143" i="64" s="1"/>
  <c r="B151" i="64"/>
  <c r="B142" i="64" s="1"/>
  <c r="B150" i="64"/>
  <c r="B141" i="64" s="1"/>
  <c r="B149" i="64"/>
  <c r="B140" i="64" s="1"/>
  <c r="B131" i="64" s="1"/>
  <c r="B122" i="64" s="1"/>
  <c r="B145" i="64"/>
  <c r="B136" i="64" s="1"/>
  <c r="B127" i="64" s="1"/>
  <c r="B118" i="64" s="1"/>
  <c r="B138" i="64"/>
  <c r="B129" i="64" s="1"/>
  <c r="B137" i="64"/>
  <c r="B128" i="64" s="1"/>
  <c r="B119" i="64" s="1"/>
  <c r="B110" i="64" s="1"/>
  <c r="B134" i="64"/>
  <c r="B125" i="64" s="1"/>
  <c r="B116" i="64" s="1"/>
  <c r="B107" i="64" s="1"/>
  <c r="B98" i="64" s="1"/>
  <c r="B89" i="64" s="1"/>
  <c r="B80" i="64" s="1"/>
  <c r="B71" i="64" s="1"/>
  <c r="B62" i="64" s="1"/>
  <c r="B53" i="64" s="1"/>
  <c r="B133" i="64"/>
  <c r="B124" i="64" s="1"/>
  <c r="B115" i="64" s="1"/>
  <c r="B106" i="64" s="1"/>
  <c r="B97" i="64" s="1"/>
  <c r="B132" i="64"/>
  <c r="B123" i="64" s="1"/>
  <c r="B114" i="64" s="1"/>
  <c r="B105" i="64" s="1"/>
  <c r="B96" i="64" s="1"/>
  <c r="B87" i="64" s="1"/>
  <c r="B78" i="64" s="1"/>
  <c r="B69" i="64" s="1"/>
  <c r="B60" i="64" s="1"/>
  <c r="B120" i="64"/>
  <c r="B111" i="64" s="1"/>
  <c r="B102" i="64" s="1"/>
  <c r="B93" i="64" s="1"/>
  <c r="B84" i="64" s="1"/>
  <c r="B113" i="64"/>
  <c r="B104" i="64" s="1"/>
  <c r="B95" i="64" s="1"/>
  <c r="B86" i="64" s="1"/>
  <c r="B77" i="64" s="1"/>
  <c r="B68" i="64" s="1"/>
  <c r="B59" i="64" s="1"/>
  <c r="B109" i="64"/>
  <c r="B100" i="64" s="1"/>
  <c r="B91" i="64" s="1"/>
  <c r="B82" i="64" s="1"/>
  <c r="B73" i="64" s="1"/>
  <c r="B64" i="64" s="1"/>
  <c r="B55" i="64" s="1"/>
  <c r="B101" i="64"/>
  <c r="B92" i="64" s="1"/>
  <c r="B83" i="64" s="1"/>
  <c r="B74" i="64" s="1"/>
  <c r="B65" i="64" s="1"/>
  <c r="B56" i="64" s="1"/>
  <c r="B88" i="64"/>
  <c r="B79" i="64" s="1"/>
  <c r="B70" i="64" s="1"/>
  <c r="B61" i="64" s="1"/>
  <c r="B75" i="64"/>
  <c r="B66" i="64" s="1"/>
  <c r="B57" i="64" s="1"/>
  <c r="B49" i="64"/>
  <c r="B50" i="64" s="1"/>
  <c r="B51" i="64" s="1"/>
  <c r="B52" i="64" s="1"/>
  <c r="B168" i="63"/>
  <c r="B167" i="63"/>
  <c r="B158" i="63" s="1"/>
  <c r="B149" i="63" s="1"/>
  <c r="B140" i="63" s="1"/>
  <c r="B131" i="63" s="1"/>
  <c r="B166" i="63"/>
  <c r="B157" i="63" s="1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165" i="63"/>
  <c r="B156" i="63" s="1"/>
  <c r="B164" i="63"/>
  <c r="B163" i="63"/>
  <c r="B162" i="63"/>
  <c r="B161" i="63"/>
  <c r="B152" i="63" s="1"/>
  <c r="B160" i="63"/>
  <c r="B151" i="63" s="1"/>
  <c r="B159" i="63"/>
  <c r="B150" i="63" s="1"/>
  <c r="B141" i="63" s="1"/>
  <c r="B132" i="63" s="1"/>
  <c r="B155" i="63"/>
  <c r="B146" i="63" s="1"/>
  <c r="B154" i="63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153" i="63"/>
  <c r="B144" i="63" s="1"/>
  <c r="B135" i="63" s="1"/>
  <c r="B126" i="63" s="1"/>
  <c r="B147" i="63"/>
  <c r="B138" i="63" s="1"/>
  <c r="B129" i="63" s="1"/>
  <c r="B120" i="63" s="1"/>
  <c r="B111" i="63" s="1"/>
  <c r="B102" i="63" s="1"/>
  <c r="B93" i="63" s="1"/>
  <c r="B143" i="63"/>
  <c r="B134" i="63" s="1"/>
  <c r="B125" i="63" s="1"/>
  <c r="B116" i="63" s="1"/>
  <c r="B107" i="63" s="1"/>
  <c r="B98" i="63" s="1"/>
  <c r="B89" i="63" s="1"/>
  <c r="B80" i="63" s="1"/>
  <c r="B142" i="63"/>
  <c r="B137" i="63"/>
  <c r="B128" i="63" s="1"/>
  <c r="B119" i="63" s="1"/>
  <c r="B110" i="63" s="1"/>
  <c r="B101" i="63" s="1"/>
  <c r="B92" i="63" s="1"/>
  <c r="B83" i="63" s="1"/>
  <c r="B133" i="63"/>
  <c r="B124" i="63" s="1"/>
  <c r="B115" i="63" s="1"/>
  <c r="B106" i="63" s="1"/>
  <c r="B97" i="63" s="1"/>
  <c r="B88" i="63" s="1"/>
  <c r="B79" i="63" s="1"/>
  <c r="B70" i="63" s="1"/>
  <c r="B61" i="63" s="1"/>
  <c r="B123" i="63"/>
  <c r="B114" i="63" s="1"/>
  <c r="B105" i="63" s="1"/>
  <c r="B96" i="63" s="1"/>
  <c r="B87" i="63" s="1"/>
  <c r="B78" i="63" s="1"/>
  <c r="B69" i="63" s="1"/>
  <c r="B60" i="63" s="1"/>
  <c r="B122" i="63"/>
  <c r="B113" i="63" s="1"/>
  <c r="B104" i="63" s="1"/>
  <c r="B95" i="63" s="1"/>
  <c r="B86" i="63" s="1"/>
  <c r="B77" i="63" s="1"/>
  <c r="B68" i="63" s="1"/>
  <c r="B59" i="63" s="1"/>
  <c r="B117" i="63"/>
  <c r="B108" i="63" s="1"/>
  <c r="B99" i="63" s="1"/>
  <c r="B90" i="63" s="1"/>
  <c r="B81" i="63" s="1"/>
  <c r="B72" i="63" s="1"/>
  <c r="B63" i="63" s="1"/>
  <c r="B54" i="63" s="1"/>
  <c r="B84" i="63"/>
  <c r="B75" i="63" s="1"/>
  <c r="B66" i="63" s="1"/>
  <c r="B57" i="63" s="1"/>
  <c r="B74" i="63"/>
  <c r="B65" i="63" s="1"/>
  <c r="B56" i="63" s="1"/>
  <c r="B71" i="63"/>
  <c r="B62" i="63" s="1"/>
  <c r="B53" i="63" s="1"/>
  <c r="B58" i="63"/>
  <c r="B55" i="63"/>
  <c r="B51" i="63"/>
  <c r="B52" i="63" s="1"/>
  <c r="B50" i="63"/>
  <c r="B49" i="63"/>
  <c r="B168" i="62"/>
  <c r="B167" i="62"/>
  <c r="B166" i="62"/>
  <c r="B157" i="62" s="1"/>
  <c r="B148" i="62" s="1"/>
  <c r="B139" i="62" s="1"/>
  <c r="B165" i="62"/>
  <c r="B164" i="62"/>
  <c r="B155" i="62" s="1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162" i="62"/>
  <c r="B153" i="62" s="1"/>
  <c r="B161" i="62"/>
  <c r="B160" i="62"/>
  <c r="B159" i="62"/>
  <c r="B158" i="62"/>
  <c r="B149" i="62" s="1"/>
  <c r="B156" i="62"/>
  <c r="B147" i="62" s="1"/>
  <c r="B138" i="62" s="1"/>
  <c r="B129" i="62" s="1"/>
  <c r="B152" i="62"/>
  <c r="B143" i="62" s="1"/>
  <c r="B151" i="62"/>
  <c r="B142" i="62" s="1"/>
  <c r="B150" i="62"/>
  <c r="B141" i="62" s="1"/>
  <c r="B132" i="62" s="1"/>
  <c r="B123" i="62" s="1"/>
  <c r="B146" i="62"/>
  <c r="B137" i="62" s="1"/>
  <c r="B128" i="62" s="1"/>
  <c r="B144" i="62"/>
  <c r="B140" i="62"/>
  <c r="B135" i="62"/>
  <c r="B126" i="62" s="1"/>
  <c r="B117" i="62" s="1"/>
  <c r="B108" i="62" s="1"/>
  <c r="B99" i="62" s="1"/>
  <c r="B90" i="62" s="1"/>
  <c r="B134" i="62"/>
  <c r="B125" i="62" s="1"/>
  <c r="B116" i="62" s="1"/>
  <c r="B107" i="62" s="1"/>
  <c r="B98" i="62" s="1"/>
  <c r="B89" i="62" s="1"/>
  <c r="B80" i="62" s="1"/>
  <c r="B71" i="62" s="1"/>
  <c r="B62" i="62" s="1"/>
  <c r="B53" i="62" s="1"/>
  <c r="B133" i="62"/>
  <c r="B124" i="62" s="1"/>
  <c r="B131" i="62"/>
  <c r="B122" i="62" s="1"/>
  <c r="B113" i="62" s="1"/>
  <c r="B104" i="62" s="1"/>
  <c r="B95" i="62" s="1"/>
  <c r="B86" i="62" s="1"/>
  <c r="B77" i="62" s="1"/>
  <c r="B68" i="62" s="1"/>
  <c r="B59" i="62" s="1"/>
  <c r="B130" i="62"/>
  <c r="B121" i="62" s="1"/>
  <c r="B112" i="62" s="1"/>
  <c r="B103" i="62" s="1"/>
  <c r="B94" i="62" s="1"/>
  <c r="B85" i="62" s="1"/>
  <c r="B76" i="62" s="1"/>
  <c r="B67" i="62" s="1"/>
  <c r="B58" i="62" s="1"/>
  <c r="B120" i="62"/>
  <c r="B111" i="62" s="1"/>
  <c r="B102" i="62" s="1"/>
  <c r="B93" i="62" s="1"/>
  <c r="B84" i="62" s="1"/>
  <c r="B75" i="62" s="1"/>
  <c r="B119" i="62"/>
  <c r="B110" i="62" s="1"/>
  <c r="B101" i="62" s="1"/>
  <c r="B92" i="62" s="1"/>
  <c r="B83" i="62" s="1"/>
  <c r="B74" i="62" s="1"/>
  <c r="B65" i="62" s="1"/>
  <c r="B56" i="62" s="1"/>
  <c r="B115" i="62"/>
  <c r="B106" i="62" s="1"/>
  <c r="B97" i="62" s="1"/>
  <c r="B114" i="62"/>
  <c r="B105" i="62" s="1"/>
  <c r="B96" i="62"/>
  <c r="B87" i="62" s="1"/>
  <c r="B78" i="62" s="1"/>
  <c r="B69" i="62" s="1"/>
  <c r="B60" i="62" s="1"/>
  <c r="B88" i="62"/>
  <c r="B79" i="62" s="1"/>
  <c r="B70" i="62" s="1"/>
  <c r="B81" i="62"/>
  <c r="B72" i="62" s="1"/>
  <c r="B63" i="62" s="1"/>
  <c r="B54" i="62" s="1"/>
  <c r="B73" i="62"/>
  <c r="B64" i="62" s="1"/>
  <c r="B55" i="62" s="1"/>
  <c r="B66" i="62"/>
  <c r="B57" i="62" s="1"/>
  <c r="B61" i="62"/>
  <c r="B51" i="62"/>
  <c r="B52" i="62" s="1"/>
  <c r="B50" i="62"/>
  <c r="B49" i="62"/>
  <c r="B168" i="61"/>
  <c r="B159" i="61" s="1"/>
  <c r="B150" i="61" s="1"/>
  <c r="B167" i="61"/>
  <c r="B158" i="61" s="1"/>
  <c r="B149" i="61" s="1"/>
  <c r="B140" i="61" s="1"/>
  <c r="B131" i="61" s="1"/>
  <c r="B122" i="61" s="1"/>
  <c r="B166" i="61"/>
  <c r="B157" i="61" s="1"/>
  <c r="B148" i="61" s="1"/>
  <c r="B139" i="61" s="1"/>
  <c r="B130" i="61" s="1"/>
  <c r="B121" i="61" s="1"/>
  <c r="B112" i="61" s="1"/>
  <c r="B103" i="61" s="1"/>
  <c r="B94" i="61" s="1"/>
  <c r="B85" i="61" s="1"/>
  <c r="B76" i="61" s="1"/>
  <c r="B67" i="61" s="1"/>
  <c r="B58" i="61" s="1"/>
  <c r="B165" i="61"/>
  <c r="B156" i="61" s="1"/>
  <c r="B147" i="61" s="1"/>
  <c r="B164" i="61"/>
  <c r="B155" i="61" s="1"/>
  <c r="B146" i="61" s="1"/>
  <c r="B137" i="61" s="1"/>
  <c r="B128" i="61" s="1"/>
  <c r="B119" i="61" s="1"/>
  <c r="B110" i="61" s="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73" i="61" s="1"/>
  <c r="B64" i="61" s="1"/>
  <c r="B162" i="61"/>
  <c r="B153" i="61" s="1"/>
  <c r="B144" i="61" s="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61" i="61"/>
  <c r="B160" i="61"/>
  <c r="B152" i="61"/>
  <c r="B151" i="6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43" i="61"/>
  <c r="B134" i="61" s="1"/>
  <c r="B125" i="61" s="1"/>
  <c r="B116" i="61" s="1"/>
  <c r="B107" i="61" s="1"/>
  <c r="B98" i="61" s="1"/>
  <c r="B89" i="61" s="1"/>
  <c r="B80" i="61" s="1"/>
  <c r="B71" i="61" s="1"/>
  <c r="B141" i="61"/>
  <c r="B138" i="61"/>
  <c r="B129" i="61" s="1"/>
  <c r="B120" i="61" s="1"/>
  <c r="B111" i="61" s="1"/>
  <c r="B102" i="61" s="1"/>
  <c r="B93" i="61" s="1"/>
  <c r="B84" i="61" s="1"/>
  <c r="B75" i="61" s="1"/>
  <c r="B66" i="61" s="1"/>
  <c r="B57" i="61" s="1"/>
  <c r="B132" i="61"/>
  <c r="B123" i="61" s="1"/>
  <c r="B114" i="61" s="1"/>
  <c r="B105" i="61" s="1"/>
  <c r="B96" i="61" s="1"/>
  <c r="B87" i="61" s="1"/>
  <c r="B78" i="61" s="1"/>
  <c r="B69" i="61" s="1"/>
  <c r="B60" i="61" s="1"/>
  <c r="B113" i="61"/>
  <c r="B104" i="61" s="1"/>
  <c r="B95" i="61" s="1"/>
  <c r="B86" i="61" s="1"/>
  <c r="B101" i="61"/>
  <c r="B92" i="61" s="1"/>
  <c r="B83" i="61" s="1"/>
  <c r="B74" i="61" s="1"/>
  <c r="B65" i="61" s="1"/>
  <c r="B56" i="61" s="1"/>
  <c r="B77" i="61"/>
  <c r="B68" i="61" s="1"/>
  <c r="B59" i="61" s="1"/>
  <c r="B62" i="61"/>
  <c r="B53" i="61" s="1"/>
  <c r="B55" i="61"/>
  <c r="B51" i="61"/>
  <c r="B52" i="61" s="1"/>
  <c r="B50" i="61"/>
  <c r="B49" i="61"/>
  <c r="B168" i="60"/>
  <c r="B167" i="60"/>
  <c r="B166" i="60"/>
  <c r="B165" i="60"/>
  <c r="B156" i="60" s="1"/>
  <c r="B164" i="60"/>
  <c r="B155" i="60" s="1"/>
  <c r="B163" i="60"/>
  <c r="B154" i="60" s="1"/>
  <c r="B145" i="60" s="1"/>
  <c r="B136" i="60" s="1"/>
  <c r="B127" i="60" s="1"/>
  <c r="B118" i="60" s="1"/>
  <c r="B162" i="60"/>
  <c r="B153" i="60" s="1"/>
  <c r="B144" i="60" s="1"/>
  <c r="B161" i="60"/>
  <c r="B152" i="60" s="1"/>
  <c r="B143" i="60" s="1"/>
  <c r="B134" i="60" s="1"/>
  <c r="B125" i="60" s="1"/>
  <c r="B116" i="60" s="1"/>
  <c r="B107" i="60" s="1"/>
  <c r="B98" i="60" s="1"/>
  <c r="B89" i="60" s="1"/>
  <c r="B80" i="60" s="1"/>
  <c r="B71" i="60" s="1"/>
  <c r="B62" i="60" s="1"/>
  <c r="B53" i="60" s="1"/>
  <c r="B160" i="60"/>
  <c r="B159" i="60"/>
  <c r="B158" i="60"/>
  <c r="B149" i="60" s="1"/>
  <c r="B140" i="60" s="1"/>
  <c r="B131" i="60" s="1"/>
  <c r="B122" i="60" s="1"/>
  <c r="B113" i="60" s="1"/>
  <c r="B104" i="60" s="1"/>
  <c r="B95" i="60" s="1"/>
  <c r="B86" i="60" s="1"/>
  <c r="B77" i="60" s="1"/>
  <c r="B68" i="60" s="1"/>
  <c r="B59" i="60" s="1"/>
  <c r="B157" i="60"/>
  <c r="B151" i="60"/>
  <c r="B142" i="60" s="1"/>
  <c r="B150" i="60"/>
  <c r="B141" i="60" s="1"/>
  <c r="B132" i="60" s="1"/>
  <c r="B123" i="60" s="1"/>
  <c r="B148" i="60"/>
  <c r="B139" i="60" s="1"/>
  <c r="B130" i="60" s="1"/>
  <c r="B147" i="60"/>
  <c r="B138" i="60" s="1"/>
  <c r="B129" i="60" s="1"/>
  <c r="B120" i="60" s="1"/>
  <c r="B111" i="60" s="1"/>
  <c r="B102" i="60" s="1"/>
  <c r="B93" i="60" s="1"/>
  <c r="B84" i="60" s="1"/>
  <c r="B75" i="60" s="1"/>
  <c r="B66" i="60" s="1"/>
  <c r="B57" i="60" s="1"/>
  <c r="B146" i="60"/>
  <c r="B137" i="60" s="1"/>
  <c r="B128" i="60" s="1"/>
  <c r="B119" i="60" s="1"/>
  <c r="B135" i="60"/>
  <c r="B126" i="60" s="1"/>
  <c r="B117" i="60" s="1"/>
  <c r="B108" i="60" s="1"/>
  <c r="B99" i="60" s="1"/>
  <c r="B90" i="60" s="1"/>
  <c r="B133" i="60"/>
  <c r="B124" i="60" s="1"/>
  <c r="B115" i="60" s="1"/>
  <c r="B106" i="60" s="1"/>
  <c r="B97" i="60" s="1"/>
  <c r="B88" i="60" s="1"/>
  <c r="B79" i="60" s="1"/>
  <c r="B121" i="60"/>
  <c r="B112" i="60" s="1"/>
  <c r="B103" i="60" s="1"/>
  <c r="B94" i="60" s="1"/>
  <c r="B114" i="60"/>
  <c r="B105" i="60" s="1"/>
  <c r="B96" i="60" s="1"/>
  <c r="B87" i="60" s="1"/>
  <c r="B78" i="60" s="1"/>
  <c r="B69" i="60" s="1"/>
  <c r="B60" i="60" s="1"/>
  <c r="B110" i="60"/>
  <c r="B101" i="60" s="1"/>
  <c r="B92" i="60" s="1"/>
  <c r="B83" i="60" s="1"/>
  <c r="B74" i="60" s="1"/>
  <c r="B65" i="60" s="1"/>
  <c r="B56" i="60" s="1"/>
  <c r="B109" i="60"/>
  <c r="B100" i="60" s="1"/>
  <c r="B91" i="60" s="1"/>
  <c r="B82" i="60" s="1"/>
  <c r="B73" i="60" s="1"/>
  <c r="B64" i="60" s="1"/>
  <c r="B55" i="60" s="1"/>
  <c r="B85" i="60"/>
  <c r="B76" i="60" s="1"/>
  <c r="B67" i="60" s="1"/>
  <c r="B58" i="60" s="1"/>
  <c r="B81" i="60"/>
  <c r="B72" i="60" s="1"/>
  <c r="B63" i="60" s="1"/>
  <c r="B54" i="60" s="1"/>
  <c r="B70" i="60"/>
  <c r="B61" i="60" s="1"/>
  <c r="B52" i="60"/>
  <c r="B50" i="60"/>
  <c r="B51" i="60" s="1"/>
  <c r="B49" i="60"/>
  <c r="B168" i="59"/>
  <c r="B159" i="59" s="1"/>
  <c r="B150" i="59" s="1"/>
  <c r="B141" i="59" s="1"/>
  <c r="B132" i="59" s="1"/>
  <c r="B123" i="59" s="1"/>
  <c r="B114" i="59" s="1"/>
  <c r="B105" i="59" s="1"/>
  <c r="B96" i="59" s="1"/>
  <c r="B87" i="59" s="1"/>
  <c r="B78" i="59" s="1"/>
  <c r="B69" i="59" s="1"/>
  <c r="B60" i="59" s="1"/>
  <c r="B167" i="59"/>
  <c r="B166" i="59"/>
  <c r="B165" i="59"/>
  <c r="B156" i="59" s="1"/>
  <c r="B147" i="59" s="1"/>
  <c r="B138" i="59" s="1"/>
  <c r="B129" i="59" s="1"/>
  <c r="B120" i="59" s="1"/>
  <c r="B111" i="59" s="1"/>
  <c r="B102" i="59" s="1"/>
  <c r="B93" i="59" s="1"/>
  <c r="B84" i="59" s="1"/>
  <c r="B75" i="59" s="1"/>
  <c r="B164" i="59"/>
  <c r="B163" i="59"/>
  <c r="B162" i="59"/>
  <c r="B153" i="59" s="1"/>
  <c r="B144" i="59" s="1"/>
  <c r="B135" i="59" s="1"/>
  <c r="B126" i="59" s="1"/>
  <c r="B117" i="59" s="1"/>
  <c r="B108" i="59" s="1"/>
  <c r="B99" i="59" s="1"/>
  <c r="B90" i="59" s="1"/>
  <c r="B81" i="59" s="1"/>
  <c r="B72" i="59" s="1"/>
  <c r="B63" i="59" s="1"/>
  <c r="B54" i="59" s="1"/>
  <c r="B161" i="59"/>
  <c r="B152" i="59" s="1"/>
  <c r="B160" i="59"/>
  <c r="B151" i="59" s="1"/>
  <c r="B158" i="59"/>
  <c r="B149" i="59" s="1"/>
  <c r="B140" i="59" s="1"/>
  <c r="B131" i="59" s="1"/>
  <c r="B122" i="59" s="1"/>
  <c r="B113" i="59" s="1"/>
  <c r="B104" i="59" s="1"/>
  <c r="B95" i="59" s="1"/>
  <c r="B86" i="59" s="1"/>
  <c r="B77" i="59" s="1"/>
  <c r="B68" i="59" s="1"/>
  <c r="B59" i="59" s="1"/>
  <c r="B157" i="59"/>
  <c r="B155" i="59"/>
  <c r="B146" i="59" s="1"/>
  <c r="B137" i="59" s="1"/>
  <c r="B128" i="59" s="1"/>
  <c r="B119" i="59" s="1"/>
  <c r="B110" i="59" s="1"/>
  <c r="B101" i="59" s="1"/>
  <c r="B92" i="59" s="1"/>
  <c r="B83" i="59" s="1"/>
  <c r="B74" i="59" s="1"/>
  <c r="B65" i="59" s="1"/>
  <c r="B56" i="59" s="1"/>
  <c r="B154" i="59"/>
  <c r="B148" i="59"/>
  <c r="B139" i="59" s="1"/>
  <c r="B145" i="59"/>
  <c r="B143" i="59"/>
  <c r="B134" i="59" s="1"/>
  <c r="B125" i="59" s="1"/>
  <c r="B116" i="59" s="1"/>
  <c r="B107" i="59" s="1"/>
  <c r="B98" i="59" s="1"/>
  <c r="B89" i="59" s="1"/>
  <c r="B142" i="59"/>
  <c r="B133" i="59" s="1"/>
  <c r="B136" i="59"/>
  <c r="B127" i="59" s="1"/>
  <c r="B130" i="59"/>
  <c r="B121" i="59" s="1"/>
  <c r="B112" i="59" s="1"/>
  <c r="B103" i="59" s="1"/>
  <c r="B94" i="59" s="1"/>
  <c r="B85" i="59" s="1"/>
  <c r="B76" i="59" s="1"/>
  <c r="B67" i="59" s="1"/>
  <c r="B58" i="59" s="1"/>
  <c r="B124" i="59"/>
  <c r="B115" i="59" s="1"/>
  <c r="B106" i="59" s="1"/>
  <c r="B97" i="59" s="1"/>
  <c r="B88" i="59" s="1"/>
  <c r="B79" i="59" s="1"/>
  <c r="B70" i="59" s="1"/>
  <c r="B61" i="59" s="1"/>
  <c r="B118" i="59"/>
  <c r="B109" i="59" s="1"/>
  <c r="B100" i="59"/>
  <c r="B91" i="59" s="1"/>
  <c r="B82" i="59" s="1"/>
  <c r="B73" i="59" s="1"/>
  <c r="B64" i="59" s="1"/>
  <c r="B55" i="59" s="1"/>
  <c r="B80" i="59"/>
  <c r="B71" i="59" s="1"/>
  <c r="B62" i="59" s="1"/>
  <c r="B53" i="59" s="1"/>
  <c r="B66" i="59"/>
  <c r="B57" i="59" s="1"/>
  <c r="B49" i="59"/>
  <c r="B50" i="59" s="1"/>
  <c r="B51" i="59" s="1"/>
  <c r="B52" i="59" s="1"/>
  <c r="B168" i="58"/>
  <c r="B159" i="58" s="1"/>
  <c r="B150" i="58" s="1"/>
  <c r="B141" i="58" s="1"/>
  <c r="B132" i="58" s="1"/>
  <c r="B123" i="58" s="1"/>
  <c r="B167" i="58"/>
  <c r="B166" i="58"/>
  <c r="B165" i="58"/>
  <c r="B156" i="58" s="1"/>
  <c r="B147" i="58" s="1"/>
  <c r="B138" i="58" s="1"/>
  <c r="B129" i="58" s="1"/>
  <c r="B120" i="58" s="1"/>
  <c r="B111" i="58" s="1"/>
  <c r="B102" i="58" s="1"/>
  <c r="B93" i="58" s="1"/>
  <c r="B84" i="58" s="1"/>
  <c r="B75" i="58" s="1"/>
  <c r="B66" i="58" s="1"/>
  <c r="B57" i="58" s="1"/>
  <c r="B164" i="58"/>
  <c r="B155" i="58" s="1"/>
  <c r="B146" i="58" s="1"/>
  <c r="B137" i="58" s="1"/>
  <c r="B128" i="58" s="1"/>
  <c r="B119" i="58" s="1"/>
  <c r="B110" i="58" s="1"/>
  <c r="B101" i="58" s="1"/>
  <c r="B163" i="58"/>
  <c r="B162" i="58"/>
  <c r="B153" i="58" s="1"/>
  <c r="B144" i="58" s="1"/>
  <c r="B135" i="58" s="1"/>
  <c r="B126" i="58" s="1"/>
  <c r="B117" i="58" s="1"/>
  <c r="B108" i="58" s="1"/>
  <c r="B99" i="58" s="1"/>
  <c r="B90" i="58" s="1"/>
  <c r="B81" i="58" s="1"/>
  <c r="B72" i="58" s="1"/>
  <c r="B63" i="58" s="1"/>
  <c r="B54" i="58" s="1"/>
  <c r="B161" i="58"/>
  <c r="B160" i="58"/>
  <c r="B158" i="58"/>
  <c r="B149" i="58" s="1"/>
  <c r="B157" i="58"/>
  <c r="B148" i="58" s="1"/>
  <c r="B139" i="58" s="1"/>
  <c r="B130" i="58" s="1"/>
  <c r="B121" i="58" s="1"/>
  <c r="B112" i="58" s="1"/>
  <c r="B103" i="58" s="1"/>
  <c r="B94" i="58" s="1"/>
  <c r="B85" i="58" s="1"/>
  <c r="B76" i="58" s="1"/>
  <c r="B67" i="58" s="1"/>
  <c r="B58" i="58" s="1"/>
  <c r="B154" i="58"/>
  <c r="B152" i="58"/>
  <c r="B151" i="58"/>
  <c r="B145" i="58"/>
  <c r="B136" i="58" s="1"/>
  <c r="B127" i="58" s="1"/>
  <c r="B118" i="58" s="1"/>
  <c r="B143" i="58"/>
  <c r="B142" i="58"/>
  <c r="B140" i="58"/>
  <c r="B131" i="58" s="1"/>
  <c r="B122" i="58" s="1"/>
  <c r="B113" i="58" s="1"/>
  <c r="B104" i="58" s="1"/>
  <c r="B95" i="58" s="1"/>
  <c r="B134" i="58"/>
  <c r="B125" i="58" s="1"/>
  <c r="B116" i="58" s="1"/>
  <c r="B107" i="58" s="1"/>
  <c r="B98" i="58" s="1"/>
  <c r="B89" i="58" s="1"/>
  <c r="B80" i="58" s="1"/>
  <c r="B71" i="58" s="1"/>
  <c r="B62" i="58" s="1"/>
  <c r="B133" i="58"/>
  <c r="B124" i="58" s="1"/>
  <c r="B115" i="58" s="1"/>
  <c r="B106" i="58" s="1"/>
  <c r="B97" i="58" s="1"/>
  <c r="B88" i="58" s="1"/>
  <c r="B114" i="58"/>
  <c r="B105" i="58" s="1"/>
  <c r="B96" i="58" s="1"/>
  <c r="B87" i="58" s="1"/>
  <c r="B109" i="58"/>
  <c r="B100" i="58" s="1"/>
  <c r="B91" i="58" s="1"/>
  <c r="B82" i="58" s="1"/>
  <c r="B73" i="58" s="1"/>
  <c r="B64" i="58" s="1"/>
  <c r="B55" i="58" s="1"/>
  <c r="B92" i="58"/>
  <c r="B83" i="58" s="1"/>
  <c r="B74" i="58" s="1"/>
  <c r="B65" i="58" s="1"/>
  <c r="B86" i="58"/>
  <c r="B77" i="58" s="1"/>
  <c r="B68" i="58" s="1"/>
  <c r="B59" i="58" s="1"/>
  <c r="B79" i="58"/>
  <c r="B70" i="58" s="1"/>
  <c r="B61" i="58" s="1"/>
  <c r="B78" i="58"/>
  <c r="B69" i="58" s="1"/>
  <c r="B60" i="58" s="1"/>
  <c r="B56" i="58"/>
  <c r="B53" i="58"/>
  <c r="B51" i="58"/>
  <c r="B52" i="58" s="1"/>
  <c r="B49" i="58"/>
  <c r="B50" i="58" s="1"/>
  <c r="B168" i="57"/>
  <c r="B167" i="57"/>
  <c r="B158" i="57" s="1"/>
  <c r="B166" i="57"/>
  <c r="B165" i="57"/>
  <c r="B164" i="57"/>
  <c r="B155" i="57" s="1"/>
  <c r="B163" i="57"/>
  <c r="B154" i="57" s="1"/>
  <c r="B145" i="57" s="1"/>
  <c r="B136" i="57" s="1"/>
  <c r="B127" i="57" s="1"/>
  <c r="B162" i="57"/>
  <c r="B161" i="57"/>
  <c r="B152" i="57" s="1"/>
  <c r="B143" i="57" s="1"/>
  <c r="B160" i="57"/>
  <c r="B159" i="57"/>
  <c r="B150" i="57" s="1"/>
  <c r="B141" i="57" s="1"/>
  <c r="B132" i="57" s="1"/>
  <c r="B123" i="57" s="1"/>
  <c r="B114" i="57" s="1"/>
  <c r="B105" i="57" s="1"/>
  <c r="B96" i="57" s="1"/>
  <c r="B87" i="57" s="1"/>
  <c r="B78" i="57" s="1"/>
  <c r="B69" i="57" s="1"/>
  <c r="B60" i="57" s="1"/>
  <c r="B157" i="57"/>
  <c r="B148" i="57" s="1"/>
  <c r="B139" i="57" s="1"/>
  <c r="B130" i="57" s="1"/>
  <c r="B121" i="57" s="1"/>
  <c r="B112" i="57" s="1"/>
  <c r="B103" i="57" s="1"/>
  <c r="B94" i="57" s="1"/>
  <c r="B85" i="57" s="1"/>
  <c r="B76" i="57" s="1"/>
  <c r="B67" i="57" s="1"/>
  <c r="B58" i="57" s="1"/>
  <c r="B156" i="57"/>
  <c r="B147" i="57" s="1"/>
  <c r="B138" i="57" s="1"/>
  <c r="B129" i="57" s="1"/>
  <c r="B153" i="57"/>
  <c r="B151" i="57"/>
  <c r="B149" i="57"/>
  <c r="B140" i="57" s="1"/>
  <c r="B131" i="57" s="1"/>
  <c r="B122" i="57" s="1"/>
  <c r="B113" i="57" s="1"/>
  <c r="B104" i="57" s="1"/>
  <c r="B95" i="57" s="1"/>
  <c r="B146" i="57"/>
  <c r="B137" i="57" s="1"/>
  <c r="B128" i="57" s="1"/>
  <c r="B119" i="57" s="1"/>
  <c r="B110" i="57" s="1"/>
  <c r="B101" i="57" s="1"/>
  <c r="B92" i="57" s="1"/>
  <c r="B83" i="57" s="1"/>
  <c r="B74" i="57" s="1"/>
  <c r="B65" i="57" s="1"/>
  <c r="B56" i="57" s="1"/>
  <c r="B144" i="57"/>
  <c r="B135" i="57" s="1"/>
  <c r="B126" i="57" s="1"/>
  <c r="B117" i="57" s="1"/>
  <c r="B108" i="57" s="1"/>
  <c r="B99" i="57" s="1"/>
  <c r="B90" i="57" s="1"/>
  <c r="B81" i="57" s="1"/>
  <c r="B72" i="57" s="1"/>
  <c r="B63" i="57" s="1"/>
  <c r="B142" i="57"/>
  <c r="B133" i="57" s="1"/>
  <c r="B124" i="57" s="1"/>
  <c r="B115" i="57" s="1"/>
  <c r="B106" i="57" s="1"/>
  <c r="B97" i="57" s="1"/>
  <c r="B134" i="57"/>
  <c r="B125" i="57"/>
  <c r="B116" i="57" s="1"/>
  <c r="B107" i="57" s="1"/>
  <c r="B98" i="57" s="1"/>
  <c r="B89" i="57" s="1"/>
  <c r="B80" i="57" s="1"/>
  <c r="B71" i="57" s="1"/>
  <c r="B62" i="57" s="1"/>
  <c r="B53" i="57" s="1"/>
  <c r="B120" i="57"/>
  <c r="B111" i="57" s="1"/>
  <c r="B102" i="57" s="1"/>
  <c r="B93" i="57" s="1"/>
  <c r="B84" i="57" s="1"/>
  <c r="B118" i="57"/>
  <c r="B109" i="57"/>
  <c r="B100" i="57" s="1"/>
  <c r="B91" i="57" s="1"/>
  <c r="B82" i="57" s="1"/>
  <c r="B73" i="57" s="1"/>
  <c r="B64" i="57" s="1"/>
  <c r="B55" i="57" s="1"/>
  <c r="B88" i="57"/>
  <c r="B79" i="57" s="1"/>
  <c r="B70" i="57" s="1"/>
  <c r="B61" i="57" s="1"/>
  <c r="B86" i="57"/>
  <c r="B77" i="57" s="1"/>
  <c r="B68" i="57" s="1"/>
  <c r="B59" i="57" s="1"/>
  <c r="B75" i="57"/>
  <c r="B66" i="57"/>
  <c r="B57" i="57" s="1"/>
  <c r="B54" i="57"/>
  <c r="B50" i="57"/>
  <c r="B51" i="57" s="1"/>
  <c r="B52" i="57" s="1"/>
  <c r="B49" i="57"/>
  <c r="B121" i="56"/>
  <c r="B120" i="56"/>
  <c r="B119" i="56"/>
  <c r="B118" i="56"/>
  <c r="B108" i="56" s="1"/>
  <c r="B98" i="56" s="1"/>
  <c r="B88" i="56" s="1"/>
  <c r="B117" i="56"/>
  <c r="B116" i="56"/>
  <c r="B115" i="56"/>
  <c r="B114" i="56"/>
  <c r="B104" i="56" s="1"/>
  <c r="B113" i="56"/>
  <c r="B103" i="56" s="1"/>
  <c r="B112" i="56"/>
  <c r="B111" i="56"/>
  <c r="B110" i="56"/>
  <c r="B100" i="56" s="1"/>
  <c r="B90" i="56" s="1"/>
  <c r="B80" i="56" s="1"/>
  <c r="B109" i="56"/>
  <c r="B99" i="56" s="1"/>
  <c r="B89" i="56" s="1"/>
  <c r="B107" i="56"/>
  <c r="B97" i="56" s="1"/>
  <c r="B87" i="56" s="1"/>
  <c r="B106" i="56"/>
  <c r="B105" i="56"/>
  <c r="B95" i="56" s="1"/>
  <c r="B85" i="56" s="1"/>
  <c r="B102" i="56"/>
  <c r="B101" i="56"/>
  <c r="B91" i="56" s="1"/>
  <c r="B81" i="56" s="1"/>
  <c r="B96" i="56"/>
  <c r="B86" i="56" s="1"/>
  <c r="B94" i="56"/>
  <c r="B84" i="56" s="1"/>
  <c r="B93" i="56"/>
  <c r="B83" i="56" s="1"/>
  <c r="B92" i="56"/>
  <c r="B82" i="56" s="1"/>
  <c r="B41" i="56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64" i="56" s="1"/>
  <c r="B65" i="56" s="1"/>
  <c r="B66" i="56" s="1"/>
  <c r="B67" i="56" s="1"/>
  <c r="B68" i="56" s="1"/>
  <c r="B69" i="56" s="1"/>
  <c r="B70" i="56" s="1"/>
  <c r="B71" i="56" s="1"/>
  <c r="B72" i="56" s="1"/>
  <c r="B73" i="56" s="1"/>
  <c r="B74" i="56" s="1"/>
  <c r="B75" i="56" s="1"/>
  <c r="B76" i="56" s="1"/>
  <c r="B77" i="56" s="1"/>
  <c r="B78" i="56" s="1"/>
  <c r="B79" i="56" s="1"/>
  <c r="B39" i="56"/>
  <c r="B40" i="56" s="1"/>
  <c r="B38" i="56"/>
  <c r="B37" i="56"/>
  <c r="B210" i="55"/>
  <c r="B201" i="55" s="1"/>
  <c r="B192" i="55" s="1"/>
  <c r="B209" i="55"/>
  <c r="B208" i="55"/>
  <c r="B199" i="55" s="1"/>
  <c r="B207" i="55"/>
  <c r="B206" i="55"/>
  <c r="B197" i="55" s="1"/>
  <c r="B205" i="55"/>
  <c r="B196" i="55" s="1"/>
  <c r="B187" i="55" s="1"/>
  <c r="B178" i="55" s="1"/>
  <c r="B169" i="55" s="1"/>
  <c r="B160" i="55" s="1"/>
  <c r="B151" i="55" s="1"/>
  <c r="B142" i="55" s="1"/>
  <c r="B133" i="55" s="1"/>
  <c r="B124" i="55" s="1"/>
  <c r="B115" i="55" s="1"/>
  <c r="B106" i="55" s="1"/>
  <c r="B204" i="55"/>
  <c r="B195" i="55" s="1"/>
  <c r="B186" i="55" s="1"/>
  <c r="B177" i="55" s="1"/>
  <c r="B168" i="55" s="1"/>
  <c r="B159" i="55" s="1"/>
  <c r="B150" i="55" s="1"/>
  <c r="B141" i="55" s="1"/>
  <c r="B132" i="55" s="1"/>
  <c r="B123" i="55" s="1"/>
  <c r="B114" i="55" s="1"/>
  <c r="B105" i="55" s="1"/>
  <c r="B203" i="55"/>
  <c r="B194" i="55" s="1"/>
  <c r="B185" i="55" s="1"/>
  <c r="B176" i="55" s="1"/>
  <c r="B202" i="55"/>
  <c r="B200" i="55"/>
  <c r="B191" i="55" s="1"/>
  <c r="B182" i="55" s="1"/>
  <c r="B173" i="55" s="1"/>
  <c r="B164" i="55" s="1"/>
  <c r="B155" i="55" s="1"/>
  <c r="B146" i="55" s="1"/>
  <c r="B137" i="55" s="1"/>
  <c r="B128" i="55" s="1"/>
  <c r="B119" i="55" s="1"/>
  <c r="B110" i="55" s="1"/>
  <c r="B101" i="55" s="1"/>
  <c r="B198" i="55"/>
  <c r="B189" i="55" s="1"/>
  <c r="B193" i="55"/>
  <c r="B190" i="55"/>
  <c r="B181" i="55" s="1"/>
  <c r="B172" i="55" s="1"/>
  <c r="B163" i="55" s="1"/>
  <c r="B188" i="55"/>
  <c r="B179" i="55" s="1"/>
  <c r="B184" i="55"/>
  <c r="B175" i="55" s="1"/>
  <c r="B166" i="55" s="1"/>
  <c r="B157" i="55" s="1"/>
  <c r="B148" i="55" s="1"/>
  <c r="B139" i="55" s="1"/>
  <c r="B130" i="55" s="1"/>
  <c r="B121" i="55" s="1"/>
  <c r="B112" i="55" s="1"/>
  <c r="B103" i="55" s="1"/>
  <c r="B183" i="55"/>
  <c r="B174" i="55" s="1"/>
  <c r="B165" i="55" s="1"/>
  <c r="B156" i="55" s="1"/>
  <c r="B147" i="55" s="1"/>
  <c r="B138" i="55" s="1"/>
  <c r="B129" i="55" s="1"/>
  <c r="B120" i="55" s="1"/>
  <c r="B111" i="55" s="1"/>
  <c r="B102" i="55" s="1"/>
  <c r="B180" i="55"/>
  <c r="B171" i="55"/>
  <c r="B162" i="55" s="1"/>
  <c r="B153" i="55" s="1"/>
  <c r="B144" i="55" s="1"/>
  <c r="B135" i="55" s="1"/>
  <c r="B126" i="55" s="1"/>
  <c r="B117" i="55" s="1"/>
  <c r="B108" i="55" s="1"/>
  <c r="B99" i="55" s="1"/>
  <c r="B170" i="55"/>
  <c r="B161" i="55" s="1"/>
  <c r="B167" i="55"/>
  <c r="B158" i="55" s="1"/>
  <c r="B149" i="55" s="1"/>
  <c r="B140" i="55" s="1"/>
  <c r="B131" i="55" s="1"/>
  <c r="B122" i="55" s="1"/>
  <c r="B113" i="55" s="1"/>
  <c r="B104" i="55" s="1"/>
  <c r="B154" i="55"/>
  <c r="B145" i="55" s="1"/>
  <c r="B136" i="55" s="1"/>
  <c r="B127" i="55" s="1"/>
  <c r="B152" i="55"/>
  <c r="B143" i="55" s="1"/>
  <c r="B134" i="55" s="1"/>
  <c r="B125" i="55" s="1"/>
  <c r="B116" i="55" s="1"/>
  <c r="B107" i="55" s="1"/>
  <c r="B98" i="55" s="1"/>
  <c r="B118" i="55"/>
  <c r="B109" i="55"/>
  <c r="B100" i="55" s="1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145" i="54"/>
  <c r="B144" i="54"/>
  <c r="B143" i="54"/>
  <c r="B142" i="54"/>
  <c r="B141" i="54"/>
  <c r="B132" i="54" s="1"/>
  <c r="B140" i="54"/>
  <c r="B139" i="54"/>
  <c r="B130" i="54" s="1"/>
  <c r="B138" i="54"/>
  <c r="B129" i="54" s="1"/>
  <c r="B120" i="54" s="1"/>
  <c r="B111" i="54" s="1"/>
  <c r="B102" i="54" s="1"/>
  <c r="B137" i="54"/>
  <c r="B136" i="54"/>
  <c r="B127" i="54" s="1"/>
  <c r="B118" i="54" s="1"/>
  <c r="B109" i="54" s="1"/>
  <c r="B100" i="54" s="1"/>
  <c r="B135" i="54"/>
  <c r="B134" i="54"/>
  <c r="B125" i="54" s="1"/>
  <c r="B116" i="54" s="1"/>
  <c r="B107" i="54" s="1"/>
  <c r="B133" i="54"/>
  <c r="B131" i="54"/>
  <c r="B128" i="54"/>
  <c r="B119" i="54" s="1"/>
  <c r="B110" i="54" s="1"/>
  <c r="B101" i="54" s="1"/>
  <c r="B126" i="54"/>
  <c r="B117" i="54" s="1"/>
  <c r="B124" i="54"/>
  <c r="B115" i="54" s="1"/>
  <c r="B106" i="54" s="1"/>
  <c r="B123" i="54"/>
  <c r="B114" i="54" s="1"/>
  <c r="B105" i="54" s="1"/>
  <c r="B122" i="54"/>
  <c r="B113" i="54" s="1"/>
  <c r="B104" i="54" s="1"/>
  <c r="B121" i="54"/>
  <c r="B112" i="54" s="1"/>
  <c r="B103" i="54" s="1"/>
  <c r="B108" i="54"/>
  <c r="B99" i="54"/>
  <c r="B98" i="54"/>
  <c r="B8" i="54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4" i="54"/>
  <c r="B5" i="54" s="1"/>
  <c r="B6" i="54" s="1"/>
  <c r="B7" i="54" s="1"/>
  <c r="B3" i="54"/>
  <c r="B210" i="53"/>
  <c r="B209" i="53"/>
  <c r="B208" i="53"/>
  <c r="B207" i="53"/>
  <c r="B198" i="53" s="1"/>
  <c r="B206" i="53"/>
  <c r="B205" i="53"/>
  <c r="B204" i="53"/>
  <c r="B195" i="53" s="1"/>
  <c r="B186" i="53" s="1"/>
  <c r="B203" i="53"/>
  <c r="B194" i="53" s="1"/>
  <c r="B185" i="53" s="1"/>
  <c r="B202" i="53"/>
  <c r="B193" i="53" s="1"/>
  <c r="B184" i="53" s="1"/>
  <c r="B175" i="53" s="1"/>
  <c r="B166" i="53" s="1"/>
  <c r="B157" i="53" s="1"/>
  <c r="B148" i="53" s="1"/>
  <c r="B139" i="53" s="1"/>
  <c r="B130" i="53" s="1"/>
  <c r="B121" i="53" s="1"/>
  <c r="B112" i="53" s="1"/>
  <c r="B103" i="53" s="1"/>
  <c r="B201" i="53"/>
  <c r="B192" i="53" s="1"/>
  <c r="B183" i="53" s="1"/>
  <c r="B174" i="53" s="1"/>
  <c r="B165" i="53" s="1"/>
  <c r="B156" i="53" s="1"/>
  <c r="B147" i="53" s="1"/>
  <c r="B200" i="53"/>
  <c r="B191" i="53" s="1"/>
  <c r="B182" i="53" s="1"/>
  <c r="B173" i="53" s="1"/>
  <c r="B199" i="53"/>
  <c r="B190" i="53" s="1"/>
  <c r="B181" i="53" s="1"/>
  <c r="B172" i="53" s="1"/>
  <c r="B163" i="53" s="1"/>
  <c r="B154" i="53" s="1"/>
  <c r="B145" i="53" s="1"/>
  <c r="B136" i="53" s="1"/>
  <c r="B127" i="53" s="1"/>
  <c r="B118" i="53" s="1"/>
  <c r="B109" i="53" s="1"/>
  <c r="B100" i="53" s="1"/>
  <c r="B197" i="53"/>
  <c r="B196" i="53"/>
  <c r="B189" i="53"/>
  <c r="B188" i="53"/>
  <c r="B179" i="53" s="1"/>
  <c r="B170" i="53" s="1"/>
  <c r="B161" i="53" s="1"/>
  <c r="B152" i="53" s="1"/>
  <c r="B143" i="53" s="1"/>
  <c r="B134" i="53" s="1"/>
  <c r="B187" i="53"/>
  <c r="B180" i="53"/>
  <c r="B178" i="53"/>
  <c r="B169" i="53" s="1"/>
  <c r="B177" i="53"/>
  <c r="B168" i="53" s="1"/>
  <c r="B159" i="53" s="1"/>
  <c r="B150" i="53" s="1"/>
  <c r="B141" i="53" s="1"/>
  <c r="B132" i="53" s="1"/>
  <c r="B123" i="53" s="1"/>
  <c r="B114" i="53" s="1"/>
  <c r="B176" i="53"/>
  <c r="B171" i="53"/>
  <c r="B162" i="53" s="1"/>
  <c r="B153" i="53" s="1"/>
  <c r="B167" i="53"/>
  <c r="B158" i="53" s="1"/>
  <c r="B149" i="53" s="1"/>
  <c r="B140" i="53" s="1"/>
  <c r="B131" i="53" s="1"/>
  <c r="B122" i="53" s="1"/>
  <c r="B113" i="53" s="1"/>
  <c r="B164" i="53"/>
  <c r="B155" i="53" s="1"/>
  <c r="B146" i="53" s="1"/>
  <c r="B137" i="53" s="1"/>
  <c r="B128" i="53" s="1"/>
  <c r="B119" i="53" s="1"/>
  <c r="B110" i="53" s="1"/>
  <c r="B101" i="53" s="1"/>
  <c r="B160" i="53"/>
  <c r="B151" i="53" s="1"/>
  <c r="B142" i="53" s="1"/>
  <c r="B133" i="53" s="1"/>
  <c r="B124" i="53" s="1"/>
  <c r="B115" i="53" s="1"/>
  <c r="B106" i="53" s="1"/>
  <c r="B144" i="53"/>
  <c r="B135" i="53" s="1"/>
  <c r="B126" i="53" s="1"/>
  <c r="B117" i="53" s="1"/>
  <c r="B108" i="53" s="1"/>
  <c r="B99" i="53" s="1"/>
  <c r="B138" i="53"/>
  <c r="B129" i="53" s="1"/>
  <c r="B120" i="53" s="1"/>
  <c r="B111" i="53" s="1"/>
  <c r="B102" i="53" s="1"/>
  <c r="B125" i="53"/>
  <c r="B116" i="53" s="1"/>
  <c r="B107" i="53" s="1"/>
  <c r="B98" i="53" s="1"/>
  <c r="B105" i="53"/>
  <c r="B104" i="53"/>
  <c r="B7" i="53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6" i="53"/>
  <c r="B3" i="53"/>
  <c r="B4" i="53" s="1"/>
  <c r="B5" i="53" s="1"/>
  <c r="B210" i="52"/>
  <c r="B209" i="52"/>
  <c r="B200" i="52" s="1"/>
  <c r="B191" i="52" s="1"/>
  <c r="B182" i="52" s="1"/>
  <c r="B173" i="52" s="1"/>
  <c r="B208" i="52"/>
  <c r="B207" i="52"/>
  <c r="B198" i="52" s="1"/>
  <c r="B206" i="52"/>
  <c r="B197" i="52" s="1"/>
  <c r="B188" i="52" s="1"/>
  <c r="B179" i="52" s="1"/>
  <c r="B170" i="52" s="1"/>
  <c r="B205" i="52"/>
  <c r="B204" i="52"/>
  <c r="B203" i="52"/>
  <c r="B194" i="52" s="1"/>
  <c r="B185" i="52" s="1"/>
  <c r="B176" i="52" s="1"/>
  <c r="B167" i="52" s="1"/>
  <c r="B158" i="52" s="1"/>
  <c r="B149" i="52" s="1"/>
  <c r="B140" i="52" s="1"/>
  <c r="B131" i="52" s="1"/>
  <c r="B202" i="52"/>
  <c r="B193" i="52" s="1"/>
  <c r="B184" i="52" s="1"/>
  <c r="B175" i="52" s="1"/>
  <c r="B166" i="52" s="1"/>
  <c r="B157" i="52" s="1"/>
  <c r="B148" i="52" s="1"/>
  <c r="B139" i="52" s="1"/>
  <c r="B130" i="52" s="1"/>
  <c r="B201" i="52"/>
  <c r="B192" i="52" s="1"/>
  <c r="B199" i="52"/>
  <c r="B190" i="52" s="1"/>
  <c r="B181" i="52" s="1"/>
  <c r="B172" i="52" s="1"/>
  <c r="B163" i="52" s="1"/>
  <c r="B154" i="52" s="1"/>
  <c r="B145" i="52" s="1"/>
  <c r="B136" i="52" s="1"/>
  <c r="B127" i="52" s="1"/>
  <c r="B196" i="52"/>
  <c r="B195" i="52"/>
  <c r="B186" i="52" s="1"/>
  <c r="B177" i="52" s="1"/>
  <c r="B168" i="52" s="1"/>
  <c r="B159" i="52" s="1"/>
  <c r="B150" i="52" s="1"/>
  <c r="B141" i="52" s="1"/>
  <c r="B132" i="52" s="1"/>
  <c r="B189" i="52"/>
  <c r="B180" i="52" s="1"/>
  <c r="B171" i="52" s="1"/>
  <c r="B162" i="52" s="1"/>
  <c r="B153" i="52" s="1"/>
  <c r="B144" i="52" s="1"/>
  <c r="B187" i="52"/>
  <c r="B178" i="52" s="1"/>
  <c r="B169" i="52" s="1"/>
  <c r="B160" i="52" s="1"/>
  <c r="B151" i="52" s="1"/>
  <c r="B142" i="52" s="1"/>
  <c r="B133" i="52" s="1"/>
  <c r="B124" i="52" s="1"/>
  <c r="B183" i="52"/>
  <c r="B174" i="52" s="1"/>
  <c r="B165" i="52"/>
  <c r="B156" i="52" s="1"/>
  <c r="B147" i="52" s="1"/>
  <c r="B138" i="52" s="1"/>
  <c r="B129" i="52" s="1"/>
  <c r="B164" i="52"/>
  <c r="B155" i="52" s="1"/>
  <c r="B146" i="52" s="1"/>
  <c r="B137" i="52" s="1"/>
  <c r="B128" i="52" s="1"/>
  <c r="B161" i="52"/>
  <c r="B152" i="52" s="1"/>
  <c r="B143" i="52"/>
  <c r="B134" i="52" s="1"/>
  <c r="B135" i="52"/>
  <c r="B126" i="52" s="1"/>
  <c r="B125" i="52"/>
  <c r="B24" i="52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16" i="52"/>
  <c r="B17" i="52" s="1"/>
  <c r="B18" i="52" s="1"/>
  <c r="B19" i="52" s="1"/>
  <c r="B20" i="52" s="1"/>
  <c r="B21" i="52" s="1"/>
  <c r="B22" i="52" s="1"/>
  <c r="B23" i="52" s="1"/>
  <c r="B5" i="52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3" i="52"/>
  <c r="B4" i="52" s="1"/>
  <c r="B210" i="51"/>
  <c r="B209" i="51"/>
  <c r="B208" i="51"/>
  <c r="B199" i="51" s="1"/>
  <c r="B190" i="51" s="1"/>
  <c r="B181" i="51" s="1"/>
  <c r="B172" i="51" s="1"/>
  <c r="B163" i="51" s="1"/>
  <c r="B154" i="51" s="1"/>
  <c r="B145" i="51" s="1"/>
  <c r="B136" i="51" s="1"/>
  <c r="B127" i="51" s="1"/>
  <c r="B207" i="51"/>
  <c r="B198" i="51" s="1"/>
  <c r="B206" i="51"/>
  <c r="B197" i="51" s="1"/>
  <c r="B188" i="51" s="1"/>
  <c r="B179" i="51" s="1"/>
  <c r="B205" i="51"/>
  <c r="B196" i="51" s="1"/>
  <c r="B187" i="51" s="1"/>
  <c r="B178" i="51" s="1"/>
  <c r="B169" i="51" s="1"/>
  <c r="B160" i="51" s="1"/>
  <c r="B151" i="51" s="1"/>
  <c r="B142" i="51" s="1"/>
  <c r="B133" i="51" s="1"/>
  <c r="B124" i="51" s="1"/>
  <c r="B204" i="51"/>
  <c r="B203" i="51"/>
  <c r="B202" i="51"/>
  <c r="B193" i="51" s="1"/>
  <c r="B184" i="51" s="1"/>
  <c r="B201" i="51"/>
  <c r="B200" i="51"/>
  <c r="B195" i="51"/>
  <c r="B194" i="51"/>
  <c r="B185" i="51" s="1"/>
  <c r="B176" i="51" s="1"/>
  <c r="B167" i="51" s="1"/>
  <c r="B158" i="51" s="1"/>
  <c r="B149" i="51" s="1"/>
  <c r="B140" i="51" s="1"/>
  <c r="B131" i="51" s="1"/>
  <c r="B192" i="51"/>
  <c r="B191" i="51"/>
  <c r="B182" i="51" s="1"/>
  <c r="B173" i="51" s="1"/>
  <c r="B164" i="51" s="1"/>
  <c r="B155" i="51" s="1"/>
  <c r="B146" i="51" s="1"/>
  <c r="B137" i="51" s="1"/>
  <c r="B128" i="51" s="1"/>
  <c r="B189" i="51"/>
  <c r="B180" i="51" s="1"/>
  <c r="B171" i="51" s="1"/>
  <c r="B162" i="51" s="1"/>
  <c r="B186" i="51"/>
  <c r="B177" i="51" s="1"/>
  <c r="B168" i="51" s="1"/>
  <c r="B159" i="51" s="1"/>
  <c r="B150" i="51" s="1"/>
  <c r="B141" i="51" s="1"/>
  <c r="B132" i="51" s="1"/>
  <c r="B183" i="51"/>
  <c r="B174" i="51" s="1"/>
  <c r="B165" i="51" s="1"/>
  <c r="B156" i="51" s="1"/>
  <c r="B147" i="51" s="1"/>
  <c r="B138" i="51" s="1"/>
  <c r="B129" i="51" s="1"/>
  <c r="B175" i="51"/>
  <c r="B170" i="51"/>
  <c r="B161" i="51" s="1"/>
  <c r="B152" i="51" s="1"/>
  <c r="B143" i="51" s="1"/>
  <c r="B134" i="51" s="1"/>
  <c r="B125" i="51" s="1"/>
  <c r="B166" i="51"/>
  <c r="B157" i="51" s="1"/>
  <c r="B148" i="51" s="1"/>
  <c r="B139" i="51" s="1"/>
  <c r="B130" i="51" s="1"/>
  <c r="B153" i="51"/>
  <c r="B144" i="51" s="1"/>
  <c r="B135" i="51"/>
  <c r="B126" i="51" s="1"/>
  <c r="B10" i="5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4" i="51"/>
  <c r="B5" i="51" s="1"/>
  <c r="B6" i="51" s="1"/>
  <c r="B7" i="51" s="1"/>
  <c r="B8" i="51" s="1"/>
  <c r="B9" i="51" s="1"/>
  <c r="B3" i="51"/>
  <c r="B210" i="50"/>
  <c r="B201" i="50" s="1"/>
  <c r="B192" i="50" s="1"/>
  <c r="B183" i="50" s="1"/>
  <c r="B174" i="50" s="1"/>
  <c r="B209" i="50"/>
  <c r="B208" i="50"/>
  <c r="B207" i="50"/>
  <c r="B206" i="50"/>
  <c r="B197" i="50" s="1"/>
  <c r="B188" i="50" s="1"/>
  <c r="B179" i="50" s="1"/>
  <c r="B170" i="50" s="1"/>
  <c r="B161" i="50" s="1"/>
  <c r="B152" i="50" s="1"/>
  <c r="B143" i="50" s="1"/>
  <c r="B134" i="50" s="1"/>
  <c r="B125" i="50" s="1"/>
  <c r="B205" i="50"/>
  <c r="B196" i="50" s="1"/>
  <c r="B204" i="50"/>
  <c r="B195" i="50" s="1"/>
  <c r="B186" i="50" s="1"/>
  <c r="B177" i="50" s="1"/>
  <c r="B168" i="50" s="1"/>
  <c r="B159" i="50" s="1"/>
  <c r="B150" i="50" s="1"/>
  <c r="B141" i="50" s="1"/>
  <c r="B132" i="50" s="1"/>
  <c r="B203" i="50"/>
  <c r="B202" i="50"/>
  <c r="B200" i="50"/>
  <c r="B191" i="50" s="1"/>
  <c r="B182" i="50" s="1"/>
  <c r="B173" i="50" s="1"/>
  <c r="B164" i="50" s="1"/>
  <c r="B155" i="50" s="1"/>
  <c r="B146" i="50" s="1"/>
  <c r="B137" i="50" s="1"/>
  <c r="B128" i="50" s="1"/>
  <c r="B199" i="50"/>
  <c r="B198" i="50"/>
  <c r="B194" i="50"/>
  <c r="B193" i="50"/>
  <c r="B184" i="50" s="1"/>
  <c r="B175" i="50" s="1"/>
  <c r="B166" i="50" s="1"/>
  <c r="B157" i="50" s="1"/>
  <c r="B148" i="50" s="1"/>
  <c r="B139" i="50" s="1"/>
  <c r="B130" i="50" s="1"/>
  <c r="B190" i="50"/>
  <c r="B189" i="50"/>
  <c r="B180" i="50" s="1"/>
  <c r="B171" i="50" s="1"/>
  <c r="B187" i="50"/>
  <c r="B185" i="50"/>
  <c r="B176" i="50" s="1"/>
  <c r="B181" i="50"/>
  <c r="B172" i="50" s="1"/>
  <c r="B163" i="50" s="1"/>
  <c r="B154" i="50" s="1"/>
  <c r="B178" i="50"/>
  <c r="B169" i="50" s="1"/>
  <c r="B167" i="50"/>
  <c r="B158" i="50" s="1"/>
  <c r="B149" i="50" s="1"/>
  <c r="B140" i="50" s="1"/>
  <c r="B131" i="50" s="1"/>
  <c r="B165" i="50"/>
  <c r="B156" i="50" s="1"/>
  <c r="B147" i="50" s="1"/>
  <c r="B138" i="50" s="1"/>
  <c r="B129" i="50" s="1"/>
  <c r="B162" i="50"/>
  <c r="B153" i="50" s="1"/>
  <c r="B144" i="50" s="1"/>
  <c r="B135" i="50" s="1"/>
  <c r="B126" i="50" s="1"/>
  <c r="B160" i="50"/>
  <c r="B151" i="50"/>
  <c r="B145" i="50"/>
  <c r="B136" i="50" s="1"/>
  <c r="B127" i="50" s="1"/>
  <c r="B142" i="50"/>
  <c r="B133" i="50" s="1"/>
  <c r="B124" i="50" s="1"/>
  <c r="B38" i="50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4" i="50"/>
  <c r="B3" i="50"/>
  <c r="B210" i="49"/>
  <c r="B209" i="49"/>
  <c r="B208" i="49"/>
  <c r="B199" i="49" s="1"/>
  <c r="B190" i="49" s="1"/>
  <c r="B181" i="49" s="1"/>
  <c r="B207" i="49"/>
  <c r="B198" i="49" s="1"/>
  <c r="B206" i="49"/>
  <c r="B205" i="49"/>
  <c r="B204" i="49"/>
  <c r="B203" i="49"/>
  <c r="B194" i="49" s="1"/>
  <c r="B185" i="49" s="1"/>
  <c r="B202" i="49"/>
  <c r="B201" i="49"/>
  <c r="B192" i="49" s="1"/>
  <c r="B183" i="49" s="1"/>
  <c r="B174" i="49" s="1"/>
  <c r="B165" i="49" s="1"/>
  <c r="B200" i="49"/>
  <c r="B191" i="49" s="1"/>
  <c r="B182" i="49" s="1"/>
  <c r="B197" i="49"/>
  <c r="B196" i="49"/>
  <c r="B187" i="49" s="1"/>
  <c r="B178" i="49" s="1"/>
  <c r="B169" i="49" s="1"/>
  <c r="B160" i="49" s="1"/>
  <c r="B195" i="49"/>
  <c r="B186" i="49" s="1"/>
  <c r="B177" i="49" s="1"/>
  <c r="B168" i="49" s="1"/>
  <c r="B193" i="49"/>
  <c r="B184" i="49" s="1"/>
  <c r="B175" i="49" s="1"/>
  <c r="B166" i="49" s="1"/>
  <c r="B189" i="49"/>
  <c r="B180" i="49" s="1"/>
  <c r="B171" i="49" s="1"/>
  <c r="B162" i="49" s="1"/>
  <c r="B188" i="49"/>
  <c r="B179" i="49" s="1"/>
  <c r="B170" i="49" s="1"/>
  <c r="B176" i="49"/>
  <c r="B167" i="49" s="1"/>
  <c r="B173" i="49"/>
  <c r="B172" i="49"/>
  <c r="B163" i="49" s="1"/>
  <c r="B164" i="49"/>
  <c r="B161" i="49"/>
  <c r="B31" i="49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64" i="49" s="1"/>
  <c r="B65" i="49" s="1"/>
  <c r="B66" i="49" s="1"/>
  <c r="B67" i="49" s="1"/>
  <c r="B68" i="49" s="1"/>
  <c r="B69" i="49" s="1"/>
  <c r="B70" i="49" s="1"/>
  <c r="B71" i="49" s="1"/>
  <c r="B72" i="49" s="1"/>
  <c r="B73" i="49" s="1"/>
  <c r="B74" i="49" s="1"/>
  <c r="B75" i="49" s="1"/>
  <c r="B76" i="49" s="1"/>
  <c r="B77" i="49" s="1"/>
  <c r="B78" i="49" s="1"/>
  <c r="B79" i="49" s="1"/>
  <c r="B80" i="49" s="1"/>
  <c r="B81" i="49" s="1"/>
  <c r="B82" i="49" s="1"/>
  <c r="B83" i="49" s="1"/>
  <c r="B84" i="49" s="1"/>
  <c r="B85" i="49" s="1"/>
  <c r="B86" i="49" s="1"/>
  <c r="B87" i="49" s="1"/>
  <c r="B88" i="49" s="1"/>
  <c r="B89" i="49" s="1"/>
  <c r="B90" i="49" s="1"/>
  <c r="B91" i="49" s="1"/>
  <c r="B92" i="49" s="1"/>
  <c r="B93" i="49" s="1"/>
  <c r="B94" i="49" s="1"/>
  <c r="B95" i="49" s="1"/>
  <c r="B96" i="49" s="1"/>
  <c r="B97" i="49" s="1"/>
  <c r="B98" i="49" s="1"/>
  <c r="B99" i="49" s="1"/>
  <c r="B6" i="49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" i="49"/>
  <c r="B4" i="49" s="1"/>
  <c r="B5" i="49" s="1"/>
  <c r="B210" i="48"/>
  <c r="B209" i="48"/>
  <c r="B200" i="48" s="1"/>
  <c r="B208" i="48"/>
  <c r="B207" i="48"/>
  <c r="B198" i="48" s="1"/>
  <c r="B206" i="48"/>
  <c r="B197" i="48" s="1"/>
  <c r="B188" i="48" s="1"/>
  <c r="B179" i="48" s="1"/>
  <c r="B170" i="48" s="1"/>
  <c r="B205" i="48"/>
  <c r="B196" i="48" s="1"/>
  <c r="B187" i="48" s="1"/>
  <c r="B204" i="48"/>
  <c r="B195" i="48" s="1"/>
  <c r="B186" i="48" s="1"/>
  <c r="B203" i="48"/>
  <c r="B202" i="48"/>
  <c r="B201" i="48"/>
  <c r="B199" i="48"/>
  <c r="B190" i="48" s="1"/>
  <c r="B181" i="48" s="1"/>
  <c r="B172" i="48" s="1"/>
  <c r="B163" i="48" s="1"/>
  <c r="B154" i="48" s="1"/>
  <c r="B194" i="48"/>
  <c r="B185" i="48" s="1"/>
  <c r="B193" i="48"/>
  <c r="B184" i="48" s="1"/>
  <c r="B192" i="48"/>
  <c r="B183" i="48" s="1"/>
  <c r="B174" i="48" s="1"/>
  <c r="B165" i="48" s="1"/>
  <c r="B191" i="48"/>
  <c r="B182" i="48" s="1"/>
  <c r="B173" i="48" s="1"/>
  <c r="B164" i="48" s="1"/>
  <c r="B189" i="48"/>
  <c r="B180" i="48"/>
  <c r="B171" i="48" s="1"/>
  <c r="B178" i="48"/>
  <c r="B177" i="48"/>
  <c r="B176" i="48"/>
  <c r="B167" i="48" s="1"/>
  <c r="B175" i="48"/>
  <c r="B166" i="48" s="1"/>
  <c r="B169" i="48"/>
  <c r="B168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55" i="48" s="1"/>
  <c r="B56" i="48" s="1"/>
  <c r="B57" i="48" s="1"/>
  <c r="B58" i="48" s="1"/>
  <c r="B59" i="48" s="1"/>
  <c r="B60" i="48" s="1"/>
  <c r="B61" i="48" s="1"/>
  <c r="B62" i="48" s="1"/>
  <c r="B63" i="48" s="1"/>
  <c r="B64" i="48" s="1"/>
  <c r="B65" i="48" s="1"/>
  <c r="B66" i="48" s="1"/>
  <c r="B67" i="48" s="1"/>
  <c r="B68" i="48" s="1"/>
  <c r="B69" i="48" s="1"/>
  <c r="B70" i="48" s="1"/>
  <c r="B71" i="48" s="1"/>
  <c r="B72" i="48" s="1"/>
  <c r="B73" i="48" s="1"/>
  <c r="B74" i="48" s="1"/>
  <c r="B75" i="48" s="1"/>
  <c r="B76" i="48" s="1"/>
  <c r="B77" i="48" s="1"/>
  <c r="B78" i="48" s="1"/>
  <c r="B79" i="48" s="1"/>
  <c r="B80" i="48" s="1"/>
  <c r="B81" i="48" s="1"/>
  <c r="B82" i="48" s="1"/>
  <c r="B83" i="48" s="1"/>
  <c r="B84" i="48" s="1"/>
  <c r="B85" i="48" s="1"/>
  <c r="B86" i="48" s="1"/>
  <c r="B87" i="48" s="1"/>
  <c r="B88" i="48" s="1"/>
  <c r="B89" i="48" s="1"/>
  <c r="B90" i="48" s="1"/>
  <c r="B91" i="48" s="1"/>
  <c r="B92" i="48" s="1"/>
  <c r="B93" i="48" s="1"/>
  <c r="B94" i="48" s="1"/>
  <c r="B95" i="48" s="1"/>
  <c r="B96" i="48" s="1"/>
  <c r="B97" i="48" s="1"/>
  <c r="B98" i="48" s="1"/>
  <c r="B99" i="48" s="1"/>
  <c r="B100" i="48" s="1"/>
  <c r="B101" i="48" s="1"/>
  <c r="B102" i="48" s="1"/>
  <c r="B103" i="48" s="1"/>
  <c r="B104" i="48" s="1"/>
  <c r="B105" i="48" s="1"/>
  <c r="B106" i="48" s="1"/>
  <c r="B107" i="48" s="1"/>
  <c r="B108" i="48" s="1"/>
  <c r="B109" i="48" s="1"/>
  <c r="B110" i="48" s="1"/>
  <c r="B111" i="48" s="1"/>
  <c r="B112" i="48" s="1"/>
  <c r="B113" i="48" s="1"/>
  <c r="B114" i="48" s="1"/>
  <c r="B115" i="48" s="1"/>
  <c r="B116" i="48" s="1"/>
  <c r="B117" i="48" s="1"/>
  <c r="B118" i="48" s="1"/>
  <c r="B119" i="48" s="1"/>
  <c r="B120" i="48" s="1"/>
  <c r="B121" i="48" s="1"/>
  <c r="B122" i="48" s="1"/>
  <c r="B123" i="48" s="1"/>
  <c r="B124" i="48" s="1"/>
  <c r="B125" i="48" s="1"/>
  <c r="B126" i="48" s="1"/>
  <c r="B127" i="48" s="1"/>
  <c r="B128" i="48" s="1"/>
  <c r="B129" i="48" s="1"/>
  <c r="B130" i="48" s="1"/>
  <c r="B131" i="48" s="1"/>
  <c r="B132" i="48" s="1"/>
  <c r="B133" i="48" s="1"/>
  <c r="B134" i="48" s="1"/>
  <c r="B135" i="48" s="1"/>
  <c r="B136" i="48" s="1"/>
  <c r="B137" i="48" s="1"/>
  <c r="B138" i="48" s="1"/>
  <c r="B139" i="48" s="1"/>
  <c r="B140" i="48" s="1"/>
  <c r="B141" i="48" s="1"/>
  <c r="B142" i="48" s="1"/>
  <c r="B143" i="48" s="1"/>
  <c r="B6" i="47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46" i="47" s="1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100" i="47" s="1"/>
  <c r="B101" i="47" s="1"/>
  <c r="B102" i="47" s="1"/>
  <c r="B103" i="47" s="1"/>
  <c r="B104" i="47" s="1"/>
  <c r="B105" i="47" s="1"/>
  <c r="B106" i="47" s="1"/>
  <c r="B107" i="47" s="1"/>
  <c r="B108" i="47" s="1"/>
  <c r="B109" i="47" s="1"/>
  <c r="B110" i="47" s="1"/>
  <c r="B111" i="47" s="1"/>
  <c r="B112" i="47" s="1"/>
  <c r="B113" i="47" s="1"/>
  <c r="B114" i="47" s="1"/>
  <c r="B115" i="47" s="1"/>
  <c r="B116" i="47" s="1"/>
  <c r="B117" i="47" s="1"/>
  <c r="B118" i="47" s="1"/>
  <c r="B119" i="47" s="1"/>
  <c r="B120" i="47" s="1"/>
  <c r="B121" i="47" s="1"/>
  <c r="B122" i="47" s="1"/>
  <c r="B123" i="47" s="1"/>
  <c r="B124" i="47" s="1"/>
  <c r="B125" i="47" s="1"/>
  <c r="B126" i="47" s="1"/>
  <c r="B127" i="47" s="1"/>
  <c r="B128" i="47" s="1"/>
  <c r="B129" i="47" s="1"/>
  <c r="B130" i="47" s="1"/>
  <c r="B131" i="47" s="1"/>
  <c r="B132" i="47" s="1"/>
  <c r="B133" i="47" s="1"/>
  <c r="B134" i="47" s="1"/>
  <c r="B135" i="47" s="1"/>
  <c r="B136" i="47" s="1"/>
  <c r="B137" i="47" s="1"/>
  <c r="B138" i="47" s="1"/>
  <c r="B139" i="47" s="1"/>
  <c r="B140" i="47" s="1"/>
  <c r="B141" i="47" s="1"/>
  <c r="B142" i="47" s="1"/>
  <c r="B143" i="47" s="1"/>
  <c r="B144" i="47" s="1"/>
  <c r="B145" i="47" s="1"/>
  <c r="B146" i="47" s="1"/>
  <c r="B147" i="47" s="1"/>
  <c r="B148" i="47" s="1"/>
  <c r="B149" i="47" s="1"/>
  <c r="B150" i="47" s="1"/>
  <c r="B151" i="47" s="1"/>
  <c r="B152" i="47" s="1"/>
  <c r="B153" i="47" s="1"/>
  <c r="B154" i="47" s="1"/>
  <c r="B155" i="47" s="1"/>
  <c r="B156" i="47" s="1"/>
  <c r="B157" i="47" s="1"/>
  <c r="B158" i="47" s="1"/>
  <c r="B159" i="47" s="1"/>
  <c r="B160" i="47" s="1"/>
  <c r="B161" i="47" s="1"/>
  <c r="B162" i="47" s="1"/>
  <c r="B163" i="47" s="1"/>
  <c r="B164" i="47" s="1"/>
  <c r="B165" i="47" s="1"/>
  <c r="B166" i="47" s="1"/>
  <c r="B167" i="47" s="1"/>
  <c r="B168" i="47" s="1"/>
  <c r="B169" i="47" s="1"/>
  <c r="B170" i="47" s="1"/>
  <c r="B171" i="47" s="1"/>
  <c r="B172" i="47" s="1"/>
  <c r="B173" i="47" s="1"/>
  <c r="B174" i="47" s="1"/>
  <c r="B175" i="47" s="1"/>
  <c r="B176" i="47" s="1"/>
  <c r="B177" i="47" s="1"/>
  <c r="B178" i="47" s="1"/>
  <c r="B179" i="47" s="1"/>
  <c r="B180" i="47" s="1"/>
  <c r="B181" i="47" s="1"/>
  <c r="B182" i="47" s="1"/>
  <c r="B183" i="47" s="1"/>
  <c r="B184" i="47" s="1"/>
  <c r="B185" i="47" s="1"/>
  <c r="B186" i="47" s="1"/>
  <c r="B187" i="47" s="1"/>
  <c r="B188" i="47" s="1"/>
  <c r="B189" i="47" s="1"/>
  <c r="B190" i="47" s="1"/>
  <c r="B191" i="47" s="1"/>
  <c r="B192" i="47" s="1"/>
  <c r="B193" i="47" s="1"/>
  <c r="B194" i="47" s="1"/>
  <c r="B195" i="47" s="1"/>
  <c r="B196" i="47" s="1"/>
  <c r="B197" i="47" s="1"/>
  <c r="B198" i="47" s="1"/>
  <c r="B199" i="47" s="1"/>
  <c r="B200" i="47" s="1"/>
  <c r="B201" i="47" s="1"/>
  <c r="B202" i="47" s="1"/>
  <c r="B203" i="47" s="1"/>
  <c r="B204" i="47" s="1"/>
  <c r="B205" i="47" s="1"/>
  <c r="B206" i="47" s="1"/>
  <c r="B207" i="47" s="1"/>
  <c r="B208" i="47" s="1"/>
  <c r="B209" i="47" s="1"/>
  <c r="B210" i="47" s="1"/>
  <c r="B211" i="47" s="1"/>
  <c r="B212" i="47" s="1"/>
  <c r="B213" i="47" s="1"/>
  <c r="B214" i="47" s="1"/>
  <c r="B215" i="47" s="1"/>
  <c r="B216" i="47" s="1"/>
  <c r="B217" i="47" s="1"/>
  <c r="B218" i="47" s="1"/>
  <c r="B219" i="47" s="1"/>
  <c r="B220" i="47" s="1"/>
  <c r="B221" i="47" s="1"/>
  <c r="B222" i="47" s="1"/>
  <c r="B223" i="47" s="1"/>
  <c r="B224" i="47" s="1"/>
  <c r="B225" i="47" s="1"/>
  <c r="B226" i="47" s="1"/>
  <c r="B227" i="47" s="1"/>
  <c r="B228" i="47" s="1"/>
  <c r="B229" i="47" s="1"/>
  <c r="B230" i="47" s="1"/>
  <c r="B231" i="47" s="1"/>
  <c r="B232" i="47" s="1"/>
  <c r="B233" i="47" s="1"/>
  <c r="B234" i="47" s="1"/>
  <c r="B235" i="47" s="1"/>
  <c r="B236" i="47" s="1"/>
  <c r="B237" i="47" s="1"/>
  <c r="B238" i="47" s="1"/>
  <c r="B239" i="47" s="1"/>
  <c r="B240" i="47" s="1"/>
  <c r="B241" i="47" s="1"/>
  <c r="B242" i="47" s="1"/>
  <c r="B243" i="47" s="1"/>
  <c r="B244" i="47" s="1"/>
  <c r="B245" i="47" s="1"/>
  <c r="B246" i="47" s="1"/>
  <c r="B247" i="47" s="1"/>
  <c r="B248" i="47" s="1"/>
  <c r="B249" i="47" s="1"/>
  <c r="B250" i="47" s="1"/>
  <c r="B5" i="47"/>
  <c r="B3" i="47"/>
  <c r="B4" i="47" s="1"/>
  <c r="B137" i="46"/>
  <c r="B136" i="46"/>
  <c r="B127" i="46" s="1"/>
  <c r="B118" i="46" s="1"/>
  <c r="B109" i="46" s="1"/>
  <c r="B100" i="46" s="1"/>
  <c r="B91" i="46" s="1"/>
  <c r="B82" i="46" s="1"/>
  <c r="B73" i="46" s="1"/>
  <c r="B64" i="46" s="1"/>
  <c r="B55" i="46" s="1"/>
  <c r="B135" i="46"/>
  <c r="B134" i="46"/>
  <c r="B133" i="46"/>
  <c r="B132" i="46"/>
  <c r="B131" i="46"/>
  <c r="B130" i="46"/>
  <c r="B121" i="46" s="1"/>
  <c r="B112" i="46" s="1"/>
  <c r="B103" i="46" s="1"/>
  <c r="B94" i="46" s="1"/>
  <c r="B85" i="46" s="1"/>
  <c r="B76" i="46" s="1"/>
  <c r="B67" i="46" s="1"/>
  <c r="B58" i="46" s="1"/>
  <c r="B49" i="46" s="1"/>
  <c r="B40" i="46" s="1"/>
  <c r="B129" i="46"/>
  <c r="B128" i="46"/>
  <c r="B119" i="46" s="1"/>
  <c r="B110" i="46" s="1"/>
  <c r="B101" i="46" s="1"/>
  <c r="B92" i="46" s="1"/>
  <c r="B83" i="46" s="1"/>
  <c r="B74" i="46" s="1"/>
  <c r="B65" i="46" s="1"/>
  <c r="B56" i="46" s="1"/>
  <c r="B47" i="46" s="1"/>
  <c r="B126" i="46"/>
  <c r="B125" i="46"/>
  <c r="B116" i="46" s="1"/>
  <c r="B107" i="46" s="1"/>
  <c r="B98" i="46" s="1"/>
  <c r="B89" i="46" s="1"/>
  <c r="B80" i="46" s="1"/>
  <c r="B71" i="46" s="1"/>
  <c r="B62" i="46" s="1"/>
  <c r="B53" i="46" s="1"/>
  <c r="B44" i="46" s="1"/>
  <c r="B124" i="46"/>
  <c r="B115" i="46" s="1"/>
  <c r="B106" i="46" s="1"/>
  <c r="B123" i="46"/>
  <c r="B114" i="46" s="1"/>
  <c r="B105" i="46" s="1"/>
  <c r="B96" i="46" s="1"/>
  <c r="B87" i="46" s="1"/>
  <c r="B78" i="46" s="1"/>
  <c r="B69" i="46" s="1"/>
  <c r="B60" i="46" s="1"/>
  <c r="B51" i="46" s="1"/>
  <c r="B42" i="46" s="1"/>
  <c r="B122" i="46"/>
  <c r="B120" i="46"/>
  <c r="B117" i="46"/>
  <c r="B108" i="46" s="1"/>
  <c r="B99" i="46" s="1"/>
  <c r="B90" i="46" s="1"/>
  <c r="B81" i="46" s="1"/>
  <c r="B72" i="46" s="1"/>
  <c r="B63" i="46" s="1"/>
  <c r="B54" i="46" s="1"/>
  <c r="B45" i="46" s="1"/>
  <c r="B113" i="46"/>
  <c r="B104" i="46" s="1"/>
  <c r="B95" i="46" s="1"/>
  <c r="B86" i="46" s="1"/>
  <c r="B77" i="46" s="1"/>
  <c r="B68" i="46" s="1"/>
  <c r="B59" i="46" s="1"/>
  <c r="B50" i="46" s="1"/>
  <c r="B41" i="46" s="1"/>
  <c r="B111" i="46"/>
  <c r="B102" i="46" s="1"/>
  <c r="B93" i="46" s="1"/>
  <c r="B84" i="46" s="1"/>
  <c r="B75" i="46" s="1"/>
  <c r="B66" i="46" s="1"/>
  <c r="B57" i="46" s="1"/>
  <c r="B48" i="46" s="1"/>
  <c r="B39" i="46" s="1"/>
  <c r="B97" i="46"/>
  <c r="B88" i="46"/>
  <c r="B79" i="46" s="1"/>
  <c r="B70" i="46" s="1"/>
  <c r="B61" i="46" s="1"/>
  <c r="B52" i="46" s="1"/>
  <c r="B43" i="46" s="1"/>
  <c r="B46" i="46"/>
  <c r="B20" i="46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5" i="46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4" i="46"/>
  <c r="B191" i="45"/>
  <c r="B183" i="45" s="1"/>
  <c r="B175" i="45" s="1"/>
  <c r="B167" i="45" s="1"/>
  <c r="B159" i="45" s="1"/>
  <c r="B151" i="45" s="1"/>
  <c r="B143" i="45" s="1"/>
  <c r="B135" i="45" s="1"/>
  <c r="B127" i="45" s="1"/>
  <c r="B119" i="45" s="1"/>
  <c r="B111" i="45" s="1"/>
  <c r="B103" i="45" s="1"/>
  <c r="B190" i="45"/>
  <c r="B182" i="45" s="1"/>
  <c r="B174" i="45" s="1"/>
  <c r="B166" i="45" s="1"/>
  <c r="B158" i="45" s="1"/>
  <c r="B150" i="45" s="1"/>
  <c r="B142" i="45" s="1"/>
  <c r="B134" i="45" s="1"/>
  <c r="B126" i="45" s="1"/>
  <c r="B118" i="45" s="1"/>
  <c r="B110" i="45" s="1"/>
  <c r="B102" i="45" s="1"/>
  <c r="B189" i="45"/>
  <c r="B188" i="45"/>
  <c r="B187" i="45"/>
  <c r="B179" i="45" s="1"/>
  <c r="B171" i="45" s="1"/>
  <c r="B163" i="45" s="1"/>
  <c r="B155" i="45" s="1"/>
  <c r="B147" i="45" s="1"/>
  <c r="B139" i="45" s="1"/>
  <c r="B131" i="45" s="1"/>
  <c r="B123" i="45" s="1"/>
  <c r="B115" i="45" s="1"/>
  <c r="B107" i="45" s="1"/>
  <c r="B99" i="45" s="1"/>
  <c r="B186" i="45"/>
  <c r="B185" i="45"/>
  <c r="B184" i="45"/>
  <c r="B176" i="45" s="1"/>
  <c r="B181" i="45"/>
  <c r="B173" i="45" s="1"/>
  <c r="B180" i="45"/>
  <c r="B172" i="45" s="1"/>
  <c r="B178" i="45"/>
  <c r="B177" i="45"/>
  <c r="B169" i="45" s="1"/>
  <c r="B161" i="45" s="1"/>
  <c r="B153" i="45" s="1"/>
  <c r="B145" i="45" s="1"/>
  <c r="B137" i="45" s="1"/>
  <c r="B170" i="45"/>
  <c r="B162" i="45" s="1"/>
  <c r="B154" i="45" s="1"/>
  <c r="B146" i="45" s="1"/>
  <c r="B138" i="45" s="1"/>
  <c r="B130" i="45" s="1"/>
  <c r="B122" i="45" s="1"/>
  <c r="B114" i="45" s="1"/>
  <c r="B106" i="45" s="1"/>
  <c r="B98" i="45" s="1"/>
  <c r="B168" i="45"/>
  <c r="B160" i="45" s="1"/>
  <c r="B152" i="45" s="1"/>
  <c r="B144" i="45" s="1"/>
  <c r="B136" i="45" s="1"/>
  <c r="B128" i="45" s="1"/>
  <c r="B120" i="45" s="1"/>
  <c r="B112" i="45" s="1"/>
  <c r="B104" i="45" s="1"/>
  <c r="B96" i="45" s="1"/>
  <c r="B165" i="45"/>
  <c r="B157" i="45" s="1"/>
  <c r="B149" i="45" s="1"/>
  <c r="B164" i="45"/>
  <c r="B156" i="45" s="1"/>
  <c r="B148" i="45" s="1"/>
  <c r="B140" i="45" s="1"/>
  <c r="B132" i="45" s="1"/>
  <c r="B124" i="45" s="1"/>
  <c r="B116" i="45" s="1"/>
  <c r="B108" i="45" s="1"/>
  <c r="B100" i="45" s="1"/>
  <c r="B141" i="45"/>
  <c r="B133" i="45" s="1"/>
  <c r="B125" i="45" s="1"/>
  <c r="B117" i="45" s="1"/>
  <c r="B109" i="45" s="1"/>
  <c r="B101" i="45" s="1"/>
  <c r="B129" i="45"/>
  <c r="B121" i="45" s="1"/>
  <c r="B113" i="45" s="1"/>
  <c r="B105" i="45" s="1"/>
  <c r="B97" i="45"/>
  <c r="B4" i="45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190" i="44"/>
  <c r="B181" i="44" s="1"/>
  <c r="B172" i="44" s="1"/>
  <c r="B163" i="44" s="1"/>
  <c r="B154" i="44" s="1"/>
  <c r="B145" i="44" s="1"/>
  <c r="B136" i="44" s="1"/>
  <c r="B127" i="44" s="1"/>
  <c r="B189" i="44"/>
  <c r="B188" i="44"/>
  <c r="B187" i="44"/>
  <c r="B186" i="44"/>
  <c r="B177" i="44" s="1"/>
  <c r="B168" i="44" s="1"/>
  <c r="B159" i="44" s="1"/>
  <c r="B150" i="44" s="1"/>
  <c r="B141" i="44" s="1"/>
  <c r="B132" i="44" s="1"/>
  <c r="B123" i="44" s="1"/>
  <c r="B114" i="44" s="1"/>
  <c r="B105" i="44" s="1"/>
  <c r="B96" i="44" s="1"/>
  <c r="B185" i="44"/>
  <c r="B176" i="44" s="1"/>
  <c r="B184" i="44"/>
  <c r="B183" i="44"/>
  <c r="B174" i="44" s="1"/>
  <c r="B182" i="44"/>
  <c r="B180" i="44"/>
  <c r="B171" i="44" s="1"/>
  <c r="B162" i="44" s="1"/>
  <c r="B153" i="44" s="1"/>
  <c r="B144" i="44" s="1"/>
  <c r="B135" i="44" s="1"/>
  <c r="B126" i="44" s="1"/>
  <c r="B117" i="44" s="1"/>
  <c r="B108" i="44" s="1"/>
  <c r="B99" i="44" s="1"/>
  <c r="B179" i="44"/>
  <c r="B178" i="44"/>
  <c r="B169" i="44" s="1"/>
  <c r="B160" i="44" s="1"/>
  <c r="B151" i="44" s="1"/>
  <c r="B142" i="44" s="1"/>
  <c r="B133" i="44" s="1"/>
  <c r="B124" i="44" s="1"/>
  <c r="B115" i="44" s="1"/>
  <c r="B106" i="44" s="1"/>
  <c r="B175" i="44"/>
  <c r="B166" i="44" s="1"/>
  <c r="B173" i="44"/>
  <c r="B164" i="44" s="1"/>
  <c r="B170" i="44"/>
  <c r="B161" i="44" s="1"/>
  <c r="B152" i="44" s="1"/>
  <c r="B143" i="44" s="1"/>
  <c r="B134" i="44" s="1"/>
  <c r="B125" i="44" s="1"/>
  <c r="B116" i="44" s="1"/>
  <c r="B107" i="44" s="1"/>
  <c r="B98" i="44" s="1"/>
  <c r="B167" i="44"/>
  <c r="B158" i="44" s="1"/>
  <c r="B165" i="44"/>
  <c r="B156" i="44" s="1"/>
  <c r="B147" i="44" s="1"/>
  <c r="B138" i="44" s="1"/>
  <c r="B129" i="44" s="1"/>
  <c r="B120" i="44" s="1"/>
  <c r="B111" i="44" s="1"/>
  <c r="B102" i="44" s="1"/>
  <c r="B157" i="44"/>
  <c r="B148" i="44" s="1"/>
  <c r="B139" i="44" s="1"/>
  <c r="B130" i="44" s="1"/>
  <c r="B121" i="44" s="1"/>
  <c r="B112" i="44" s="1"/>
  <c r="B103" i="44" s="1"/>
  <c r="B155" i="44"/>
  <c r="B146" i="44" s="1"/>
  <c r="B137" i="44" s="1"/>
  <c r="B128" i="44" s="1"/>
  <c r="B119" i="44" s="1"/>
  <c r="B110" i="44" s="1"/>
  <c r="B101" i="44" s="1"/>
  <c r="B149" i="44"/>
  <c r="B140" i="44" s="1"/>
  <c r="B131" i="44" s="1"/>
  <c r="B122" i="44" s="1"/>
  <c r="B113" i="44" s="1"/>
  <c r="B104" i="44" s="1"/>
  <c r="B118" i="44"/>
  <c r="B109" i="44" s="1"/>
  <c r="B100" i="44" s="1"/>
  <c r="B97" i="44"/>
  <c r="B4" i="44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" i="44"/>
  <c r="B190" i="43"/>
  <c r="B189" i="43"/>
  <c r="B188" i="43"/>
  <c r="B179" i="43" s="1"/>
  <c r="B187" i="43"/>
  <c r="B178" i="43" s="1"/>
  <c r="B169" i="43" s="1"/>
  <c r="B186" i="43"/>
  <c r="B185" i="43"/>
  <c r="B176" i="43" s="1"/>
  <c r="B167" i="43" s="1"/>
  <c r="B158" i="43" s="1"/>
  <c r="B149" i="43" s="1"/>
  <c r="B140" i="43" s="1"/>
  <c r="B131" i="43" s="1"/>
  <c r="B122" i="43" s="1"/>
  <c r="B113" i="43" s="1"/>
  <c r="B184" i="43"/>
  <c r="B175" i="43" s="1"/>
  <c r="B166" i="43" s="1"/>
  <c r="B157" i="43" s="1"/>
  <c r="B148" i="43" s="1"/>
  <c r="B139" i="43" s="1"/>
  <c r="B130" i="43" s="1"/>
  <c r="B121" i="43" s="1"/>
  <c r="B112" i="43" s="1"/>
  <c r="B103" i="43" s="1"/>
  <c r="B183" i="43"/>
  <c r="B174" i="43" s="1"/>
  <c r="B165" i="43" s="1"/>
  <c r="B156" i="43" s="1"/>
  <c r="B182" i="43"/>
  <c r="B181" i="43"/>
  <c r="B180" i="43"/>
  <c r="B177" i="43"/>
  <c r="B173" i="43"/>
  <c r="B172" i="43"/>
  <c r="B171" i="43"/>
  <c r="B170" i="43"/>
  <c r="B161" i="43" s="1"/>
  <c r="B152" i="43" s="1"/>
  <c r="B143" i="43" s="1"/>
  <c r="B134" i="43" s="1"/>
  <c r="B125" i="43" s="1"/>
  <c r="B116" i="43" s="1"/>
  <c r="B107" i="43" s="1"/>
  <c r="B98" i="43" s="1"/>
  <c r="B168" i="43"/>
  <c r="B159" i="43" s="1"/>
  <c r="B150" i="43" s="1"/>
  <c r="B141" i="43" s="1"/>
  <c r="B132" i="43" s="1"/>
  <c r="B123" i="43" s="1"/>
  <c r="B114" i="43" s="1"/>
  <c r="B105" i="43" s="1"/>
  <c r="B164" i="43"/>
  <c r="B163" i="43"/>
  <c r="B154" i="43" s="1"/>
  <c r="B145" i="43" s="1"/>
  <c r="B162" i="43"/>
  <c r="B153" i="43" s="1"/>
  <c r="B144" i="43" s="1"/>
  <c r="B135" i="43" s="1"/>
  <c r="B126" i="43" s="1"/>
  <c r="B117" i="43" s="1"/>
  <c r="B108" i="43" s="1"/>
  <c r="B99" i="43" s="1"/>
  <c r="B160" i="43"/>
  <c r="B155" i="43"/>
  <c r="B146" i="43" s="1"/>
  <c r="B137" i="43" s="1"/>
  <c r="B128" i="43" s="1"/>
  <c r="B119" i="43" s="1"/>
  <c r="B110" i="43" s="1"/>
  <c r="B101" i="43" s="1"/>
  <c r="B151" i="43"/>
  <c r="B142" i="43" s="1"/>
  <c r="B133" i="43" s="1"/>
  <c r="B124" i="43" s="1"/>
  <c r="B115" i="43" s="1"/>
  <c r="B106" i="43" s="1"/>
  <c r="B97" i="43" s="1"/>
  <c r="B147" i="43"/>
  <c r="B138" i="43" s="1"/>
  <c r="B129" i="43" s="1"/>
  <c r="B120" i="43" s="1"/>
  <c r="B111" i="43" s="1"/>
  <c r="B102" i="43" s="1"/>
  <c r="B136" i="43"/>
  <c r="B127" i="43" s="1"/>
  <c r="B118" i="43" s="1"/>
  <c r="B109" i="43" s="1"/>
  <c r="B100" i="43" s="1"/>
  <c r="B104" i="43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191" i="42"/>
  <c r="B190" i="42"/>
  <c r="B189" i="42"/>
  <c r="B188" i="42"/>
  <c r="B187" i="42"/>
  <c r="B179" i="42" s="1"/>
  <c r="B186" i="42"/>
  <c r="B178" i="42" s="1"/>
  <c r="B170" i="42" s="1"/>
  <c r="B162" i="42" s="1"/>
  <c r="B154" i="42" s="1"/>
  <c r="B146" i="42" s="1"/>
  <c r="B138" i="42" s="1"/>
  <c r="B130" i="42" s="1"/>
  <c r="B122" i="42" s="1"/>
  <c r="B114" i="42" s="1"/>
  <c r="B106" i="42" s="1"/>
  <c r="B98" i="42" s="1"/>
  <c r="B185" i="42"/>
  <c r="B177" i="42" s="1"/>
  <c r="B169" i="42" s="1"/>
  <c r="B161" i="42" s="1"/>
  <c r="B153" i="42" s="1"/>
  <c r="B145" i="42" s="1"/>
  <c r="B137" i="42" s="1"/>
  <c r="B129" i="42" s="1"/>
  <c r="B121" i="42" s="1"/>
  <c r="B113" i="42" s="1"/>
  <c r="B105" i="42" s="1"/>
  <c r="B97" i="42" s="1"/>
  <c r="B184" i="42"/>
  <c r="B176" i="42" s="1"/>
  <c r="B168" i="42" s="1"/>
  <c r="B160" i="42" s="1"/>
  <c r="B152" i="42" s="1"/>
  <c r="B144" i="42" s="1"/>
  <c r="B136" i="42" s="1"/>
  <c r="B128" i="42" s="1"/>
  <c r="B120" i="42" s="1"/>
  <c r="B112" i="42" s="1"/>
  <c r="B183" i="42"/>
  <c r="B175" i="42" s="1"/>
  <c r="B167" i="42" s="1"/>
  <c r="B159" i="42" s="1"/>
  <c r="B151" i="42" s="1"/>
  <c r="B143" i="42" s="1"/>
  <c r="B135" i="42" s="1"/>
  <c r="B182" i="42"/>
  <c r="B174" i="42" s="1"/>
  <c r="B181" i="42"/>
  <c r="B180" i="42"/>
  <c r="B172" i="42" s="1"/>
  <c r="B164" i="42" s="1"/>
  <c r="B156" i="42" s="1"/>
  <c r="B148" i="42" s="1"/>
  <c r="B173" i="42"/>
  <c r="B165" i="42" s="1"/>
  <c r="B157" i="42" s="1"/>
  <c r="B149" i="42" s="1"/>
  <c r="B141" i="42" s="1"/>
  <c r="B133" i="42" s="1"/>
  <c r="B125" i="42" s="1"/>
  <c r="B117" i="42" s="1"/>
  <c r="B109" i="42" s="1"/>
  <c r="B171" i="42"/>
  <c r="B163" i="42" s="1"/>
  <c r="B155" i="42" s="1"/>
  <c r="B147" i="42" s="1"/>
  <c r="B139" i="42" s="1"/>
  <c r="B131" i="42" s="1"/>
  <c r="B123" i="42" s="1"/>
  <c r="B115" i="42" s="1"/>
  <c r="B107" i="42" s="1"/>
  <c r="B99" i="42" s="1"/>
  <c r="B166" i="42"/>
  <c r="B158" i="42" s="1"/>
  <c r="B150" i="42" s="1"/>
  <c r="B142" i="42" s="1"/>
  <c r="B134" i="42" s="1"/>
  <c r="B126" i="42" s="1"/>
  <c r="B118" i="42" s="1"/>
  <c r="B110" i="42" s="1"/>
  <c r="B102" i="42" s="1"/>
  <c r="B140" i="42"/>
  <c r="B132" i="42" s="1"/>
  <c r="B124" i="42" s="1"/>
  <c r="B116" i="42" s="1"/>
  <c r="B108" i="42" s="1"/>
  <c r="B100" i="42" s="1"/>
  <c r="B127" i="42"/>
  <c r="B119" i="42" s="1"/>
  <c r="B111" i="42" s="1"/>
  <c r="B104" i="42"/>
  <c r="B96" i="42" s="1"/>
  <c r="B103" i="42"/>
  <c r="B101" i="42"/>
  <c r="B22" i="42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191" i="41"/>
  <c r="B183" i="41" s="1"/>
  <c r="B175" i="41" s="1"/>
  <c r="B167" i="41" s="1"/>
  <c r="B159" i="41" s="1"/>
  <c r="B151" i="41" s="1"/>
  <c r="B143" i="41" s="1"/>
  <c r="B135" i="41" s="1"/>
  <c r="B127" i="41" s="1"/>
  <c r="B119" i="41" s="1"/>
  <c r="B111" i="41" s="1"/>
  <c r="B103" i="41" s="1"/>
  <c r="B190" i="41"/>
  <c r="B189" i="41"/>
  <c r="B188" i="41"/>
  <c r="B187" i="41"/>
  <c r="B186" i="41"/>
  <c r="B178" i="41" s="1"/>
  <c r="B170" i="41" s="1"/>
  <c r="B162" i="41" s="1"/>
  <c r="B154" i="41" s="1"/>
  <c r="B185" i="41"/>
  <c r="B177" i="41" s="1"/>
  <c r="B184" i="41"/>
  <c r="B182" i="41"/>
  <c r="B174" i="41" s="1"/>
  <c r="B181" i="41"/>
  <c r="B180" i="41"/>
  <c r="B172" i="41" s="1"/>
  <c r="B164" i="41" s="1"/>
  <c r="B156" i="41" s="1"/>
  <c r="B148" i="41" s="1"/>
  <c r="B179" i="41"/>
  <c r="B171" i="41" s="1"/>
  <c r="B163" i="41" s="1"/>
  <c r="B155" i="41" s="1"/>
  <c r="B147" i="41" s="1"/>
  <c r="B139" i="41" s="1"/>
  <c r="B131" i="41" s="1"/>
  <c r="B123" i="41" s="1"/>
  <c r="B115" i="41" s="1"/>
  <c r="B107" i="41" s="1"/>
  <c r="B99" i="41" s="1"/>
  <c r="B176" i="41"/>
  <c r="B173" i="41"/>
  <c r="B165" i="41" s="1"/>
  <c r="B157" i="41" s="1"/>
  <c r="B149" i="41" s="1"/>
  <c r="B169" i="41"/>
  <c r="B161" i="41" s="1"/>
  <c r="B153" i="41" s="1"/>
  <c r="B145" i="41" s="1"/>
  <c r="B137" i="41" s="1"/>
  <c r="B129" i="41" s="1"/>
  <c r="B121" i="41" s="1"/>
  <c r="B113" i="41" s="1"/>
  <c r="B105" i="41" s="1"/>
  <c r="B97" i="41" s="1"/>
  <c r="B168" i="41"/>
  <c r="B160" i="41" s="1"/>
  <c r="B152" i="41" s="1"/>
  <c r="B144" i="41" s="1"/>
  <c r="B136" i="41" s="1"/>
  <c r="B128" i="41" s="1"/>
  <c r="B120" i="41" s="1"/>
  <c r="B112" i="41" s="1"/>
  <c r="B104" i="41" s="1"/>
  <c r="B96" i="41" s="1"/>
  <c r="B166" i="41"/>
  <c r="B158" i="41" s="1"/>
  <c r="B150" i="41" s="1"/>
  <c r="B142" i="41" s="1"/>
  <c r="B134" i="41" s="1"/>
  <c r="B126" i="41" s="1"/>
  <c r="B146" i="41"/>
  <c r="B138" i="41" s="1"/>
  <c r="B130" i="41" s="1"/>
  <c r="B122" i="41" s="1"/>
  <c r="B114" i="41" s="1"/>
  <c r="B106" i="41" s="1"/>
  <c r="B98" i="41" s="1"/>
  <c r="B141" i="41"/>
  <c r="B133" i="41" s="1"/>
  <c r="B125" i="41" s="1"/>
  <c r="B117" i="41" s="1"/>
  <c r="B109" i="41" s="1"/>
  <c r="B101" i="41" s="1"/>
  <c r="B140" i="41"/>
  <c r="B132" i="41" s="1"/>
  <c r="B124" i="41" s="1"/>
  <c r="B116" i="41" s="1"/>
  <c r="B108" i="41" s="1"/>
  <c r="B100" i="41" s="1"/>
  <c r="B118" i="41"/>
  <c r="B110" i="41" s="1"/>
  <c r="B102" i="41" s="1"/>
  <c r="B4" i="4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" i="41"/>
  <c r="B190" i="40"/>
  <c r="B181" i="40" s="1"/>
  <c r="B172" i="40" s="1"/>
  <c r="B163" i="40" s="1"/>
  <c r="B154" i="40" s="1"/>
  <c r="B189" i="40"/>
  <c r="B180" i="40" s="1"/>
  <c r="B171" i="40" s="1"/>
  <c r="B162" i="40" s="1"/>
  <c r="B153" i="40" s="1"/>
  <c r="B188" i="40"/>
  <c r="B179" i="40" s="1"/>
  <c r="B187" i="40"/>
  <c r="B178" i="40" s="1"/>
  <c r="B169" i="40" s="1"/>
  <c r="B160" i="40" s="1"/>
  <c r="B151" i="40" s="1"/>
  <c r="B186" i="40"/>
  <c r="B177" i="40" s="1"/>
  <c r="B168" i="40" s="1"/>
  <c r="B159" i="40" s="1"/>
  <c r="B185" i="40"/>
  <c r="B184" i="40"/>
  <c r="B183" i="40"/>
  <c r="B174" i="40" s="1"/>
  <c r="B165" i="40" s="1"/>
  <c r="B156" i="40" s="1"/>
  <c r="B182" i="40"/>
  <c r="B176" i="40"/>
  <c r="B167" i="40" s="1"/>
  <c r="B158" i="40" s="1"/>
  <c r="B175" i="40"/>
  <c r="B166" i="40" s="1"/>
  <c r="B157" i="40" s="1"/>
  <c r="B173" i="40"/>
  <c r="B164" i="40" s="1"/>
  <c r="B155" i="40" s="1"/>
  <c r="B170" i="40"/>
  <c r="B161" i="40" s="1"/>
  <c r="B152" i="40" s="1"/>
  <c r="B26" i="40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6" i="40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5" i="40"/>
  <c r="B3" i="40"/>
  <c r="B4" i="40" s="1"/>
  <c r="B240" i="39"/>
  <c r="B239" i="39"/>
  <c r="B238" i="39"/>
  <c r="B237" i="39"/>
  <c r="B236" i="39"/>
  <c r="B227" i="39" s="1"/>
  <c r="B218" i="39" s="1"/>
  <c r="B209" i="39" s="1"/>
  <c r="B235" i="39"/>
  <c r="B226" i="39" s="1"/>
  <c r="B234" i="39"/>
  <c r="B225" i="39" s="1"/>
  <c r="B233" i="39"/>
  <c r="B224" i="39" s="1"/>
  <c r="B215" i="39" s="1"/>
  <c r="B232" i="39"/>
  <c r="B223" i="39" s="1"/>
  <c r="B214" i="39" s="1"/>
  <c r="B231" i="39"/>
  <c r="B222" i="39" s="1"/>
  <c r="B213" i="39" s="1"/>
  <c r="B230" i="39"/>
  <c r="B229" i="39"/>
  <c r="B228" i="39"/>
  <c r="B219" i="39" s="1"/>
  <c r="B210" i="39" s="1"/>
  <c r="B221" i="39"/>
  <c r="B212" i="39" s="1"/>
  <c r="B220" i="39"/>
  <c r="B211" i="39" s="1"/>
  <c r="B217" i="39"/>
  <c r="B216" i="39"/>
  <c r="B208" i="39"/>
  <c r="B207" i="39"/>
  <c r="B25" i="39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B48" i="39" s="1"/>
  <c r="B49" i="39" s="1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95" i="39" s="1"/>
  <c r="B96" i="39" s="1"/>
  <c r="B97" i="39" s="1"/>
  <c r="B98" i="39" s="1"/>
  <c r="B99" i="39" s="1"/>
  <c r="B100" i="39" s="1"/>
  <c r="B101" i="39" s="1"/>
  <c r="B102" i="39" s="1"/>
  <c r="B103" i="39" s="1"/>
  <c r="B104" i="39" s="1"/>
  <c r="B105" i="39" s="1"/>
  <c r="B106" i="39" s="1"/>
  <c r="B107" i="39" s="1"/>
  <c r="B108" i="39" s="1"/>
  <c r="B109" i="39" s="1"/>
  <c r="B110" i="39" s="1"/>
  <c r="B111" i="39" s="1"/>
  <c r="B112" i="39" s="1"/>
  <c r="B113" i="39" s="1"/>
  <c r="B114" i="39" s="1"/>
  <c r="B115" i="39" s="1"/>
  <c r="B116" i="39" s="1"/>
  <c r="B117" i="39" s="1"/>
  <c r="B118" i="39" s="1"/>
  <c r="B119" i="39" s="1"/>
  <c r="B120" i="39" s="1"/>
  <c r="B121" i="39" s="1"/>
  <c r="B122" i="39" s="1"/>
  <c r="B123" i="39" s="1"/>
  <c r="B124" i="39" s="1"/>
  <c r="B125" i="39" s="1"/>
  <c r="B126" i="39" s="1"/>
  <c r="B127" i="39" s="1"/>
  <c r="B128" i="39" s="1"/>
  <c r="B129" i="39" s="1"/>
  <c r="B130" i="39" s="1"/>
  <c r="B131" i="39" s="1"/>
  <c r="B132" i="39" s="1"/>
  <c r="B133" i="39" s="1"/>
  <c r="B134" i="39" s="1"/>
  <c r="B135" i="39" s="1"/>
  <c r="B136" i="39" s="1"/>
  <c r="B137" i="39" s="1"/>
  <c r="B138" i="39" s="1"/>
  <c r="B139" i="39" s="1"/>
  <c r="B140" i="39" s="1"/>
  <c r="B141" i="39" s="1"/>
  <c r="B142" i="39" s="1"/>
  <c r="B143" i="39" s="1"/>
  <c r="B144" i="39" s="1"/>
  <c r="B145" i="39" s="1"/>
  <c r="B146" i="39" s="1"/>
  <c r="B3" i="39"/>
  <c r="B4" i="39" s="1"/>
  <c r="B5" i="39" s="1"/>
  <c r="B6" i="39" s="1"/>
  <c r="B7" i="39" s="1"/>
  <c r="B8" i="39" s="1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40" i="38"/>
  <c r="B239" i="38"/>
  <c r="B238" i="38"/>
  <c r="B237" i="38"/>
  <c r="B236" i="38"/>
  <c r="B235" i="38"/>
  <c r="B234" i="38"/>
  <c r="B233" i="38"/>
  <c r="B232" i="38"/>
  <c r="B231" i="38"/>
  <c r="B230" i="38"/>
  <c r="B229" i="38"/>
  <c r="B228" i="38"/>
  <c r="B4" i="38"/>
  <c r="B5" i="38" s="1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91" i="38" s="1"/>
  <c r="B92" i="38" s="1"/>
  <c r="B93" i="38" s="1"/>
  <c r="B94" i="38" s="1"/>
  <c r="B95" i="38" s="1"/>
  <c r="B96" i="38" s="1"/>
  <c r="B97" i="38" s="1"/>
  <c r="B98" i="38" s="1"/>
  <c r="B99" i="38" s="1"/>
  <c r="B100" i="38" s="1"/>
  <c r="B101" i="38" s="1"/>
  <c r="B102" i="38" s="1"/>
  <c r="B103" i="38" s="1"/>
  <c r="B104" i="38" s="1"/>
  <c r="B105" i="38" s="1"/>
  <c r="B106" i="38" s="1"/>
  <c r="B107" i="38" s="1"/>
  <c r="B108" i="38" s="1"/>
  <c r="B109" i="38" s="1"/>
  <c r="B110" i="38" s="1"/>
  <c r="B111" i="38" s="1"/>
  <c r="B112" i="38" s="1"/>
  <c r="B113" i="38" s="1"/>
  <c r="B114" i="38" s="1"/>
  <c r="B115" i="38" s="1"/>
  <c r="B116" i="38" s="1"/>
  <c r="B117" i="38" s="1"/>
  <c r="B118" i="38" s="1"/>
  <c r="B119" i="38" s="1"/>
  <c r="B120" i="38" s="1"/>
  <c r="B121" i="38" s="1"/>
  <c r="B122" i="38" s="1"/>
  <c r="B123" i="38" s="1"/>
  <c r="B124" i="38" s="1"/>
  <c r="B125" i="38" s="1"/>
  <c r="B126" i="38" s="1"/>
  <c r="B127" i="38" s="1"/>
  <c r="B128" i="38" s="1"/>
  <c r="B129" i="38" s="1"/>
  <c r="B130" i="38" s="1"/>
  <c r="B131" i="38" s="1"/>
  <c r="B132" i="38" s="1"/>
  <c r="B133" i="38" s="1"/>
  <c r="B134" i="38" s="1"/>
  <c r="B135" i="38" s="1"/>
  <c r="B136" i="38" s="1"/>
  <c r="B137" i="38" s="1"/>
  <c r="B138" i="38" s="1"/>
  <c r="B139" i="38" s="1"/>
  <c r="B140" i="38" s="1"/>
  <c r="B141" i="38" s="1"/>
  <c r="B142" i="38" s="1"/>
  <c r="B143" i="38" s="1"/>
  <c r="B144" i="38" s="1"/>
  <c r="B145" i="38" s="1"/>
  <c r="B146" i="38" s="1"/>
  <c r="B147" i="38" s="1"/>
  <c r="B148" i="38" s="1"/>
  <c r="B149" i="38" s="1"/>
  <c r="B150" i="38" s="1"/>
  <c r="B151" i="38" s="1"/>
  <c r="B152" i="38" s="1"/>
  <c r="B153" i="38" s="1"/>
  <c r="B154" i="38" s="1"/>
  <c r="B155" i="38" s="1"/>
  <c r="B156" i="38" s="1"/>
  <c r="B157" i="38" s="1"/>
  <c r="B158" i="38" s="1"/>
  <c r="B159" i="38" s="1"/>
  <c r="B160" i="38" s="1"/>
  <c r="B161" i="38" s="1"/>
  <c r="B162" i="38" s="1"/>
  <c r="B163" i="38" s="1"/>
  <c r="B164" i="38" s="1"/>
  <c r="B165" i="38" s="1"/>
  <c r="B166" i="38" s="1"/>
  <c r="B167" i="38" s="1"/>
  <c r="B3" i="38"/>
  <c r="B240" i="37"/>
  <c r="B231" i="37" s="1"/>
  <c r="B222" i="37" s="1"/>
  <c r="B239" i="37"/>
  <c r="B238" i="37"/>
  <c r="B237" i="37"/>
  <c r="B236" i="37"/>
  <c r="B227" i="37" s="1"/>
  <c r="B235" i="37"/>
  <c r="B234" i="37"/>
  <c r="B233" i="37"/>
  <c r="B232" i="37"/>
  <c r="B223" i="37" s="1"/>
  <c r="B230" i="37"/>
  <c r="B221" i="37" s="1"/>
  <c r="B229" i="37"/>
  <c r="B228" i="37"/>
  <c r="B226" i="37"/>
  <c r="B225" i="37"/>
  <c r="B224" i="37"/>
  <c r="B93" i="37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147" i="37" s="1"/>
  <c r="B148" i="37" s="1"/>
  <c r="B149" i="37" s="1"/>
  <c r="B150" i="37" s="1"/>
  <c r="B151" i="37" s="1"/>
  <c r="B152" i="37" s="1"/>
  <c r="B153" i="37" s="1"/>
  <c r="B154" i="37" s="1"/>
  <c r="B155" i="37" s="1"/>
  <c r="B156" i="37" s="1"/>
  <c r="B157" i="37" s="1"/>
  <c r="B158" i="37" s="1"/>
  <c r="B159" i="37" s="1"/>
  <c r="B160" i="37" s="1"/>
  <c r="B161" i="37" s="1"/>
  <c r="B162" i="37" s="1"/>
  <c r="B163" i="37" s="1"/>
  <c r="B164" i="37" s="1"/>
  <c r="B165" i="37" s="1"/>
  <c r="B166" i="37" s="1"/>
  <c r="B167" i="37" s="1"/>
  <c r="B168" i="37" s="1"/>
  <c r="B169" i="37" s="1"/>
  <c r="B170" i="37" s="1"/>
  <c r="B171" i="37" s="1"/>
  <c r="B172" i="37" s="1"/>
  <c r="B173" i="37" s="1"/>
  <c r="B174" i="37" s="1"/>
  <c r="B175" i="37" s="1"/>
  <c r="B176" i="37" s="1"/>
  <c r="B177" i="37" s="1"/>
  <c r="B178" i="37" s="1"/>
  <c r="B179" i="37" s="1"/>
  <c r="B180" i="37" s="1"/>
  <c r="B181" i="37" s="1"/>
  <c r="B182" i="37" s="1"/>
  <c r="B183" i="37" s="1"/>
  <c r="B184" i="37" s="1"/>
  <c r="B185" i="37" s="1"/>
  <c r="B186" i="37" s="1"/>
  <c r="B187" i="37" s="1"/>
  <c r="B188" i="37" s="1"/>
  <c r="B189" i="37" s="1"/>
  <c r="B190" i="37" s="1"/>
  <c r="B12" i="37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11" i="37"/>
  <c r="B8" i="37"/>
  <c r="B9" i="37" s="1"/>
  <c r="B10" i="37" s="1"/>
  <c r="B3" i="37"/>
  <c r="B4" i="37" s="1"/>
  <c r="B5" i="37" s="1"/>
  <c r="B6" i="37" s="1"/>
  <c r="B7" i="37" s="1"/>
  <c r="B24" i="36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168" i="36" s="1"/>
  <c r="B169" i="36" s="1"/>
  <c r="B170" i="36" s="1"/>
  <c r="B171" i="36" s="1"/>
  <c r="B172" i="36" s="1"/>
  <c r="B173" i="36" s="1"/>
  <c r="B174" i="36" s="1"/>
  <c r="B175" i="36" s="1"/>
  <c r="B176" i="36" s="1"/>
  <c r="B177" i="36" s="1"/>
  <c r="B178" i="36" s="1"/>
  <c r="B179" i="36" s="1"/>
  <c r="B180" i="36" s="1"/>
  <c r="B181" i="36" s="1"/>
  <c r="B182" i="36" s="1"/>
  <c r="B183" i="36" s="1"/>
  <c r="B184" i="36" s="1"/>
  <c r="B185" i="36" s="1"/>
  <c r="B186" i="36" s="1"/>
  <c r="B187" i="36" s="1"/>
  <c r="B188" i="36" s="1"/>
  <c r="B189" i="36" s="1"/>
  <c r="B190" i="36" s="1"/>
  <c r="B191" i="36" s="1"/>
  <c r="B192" i="36" s="1"/>
  <c r="B193" i="36" s="1"/>
  <c r="B194" i="36" s="1"/>
  <c r="B195" i="36" s="1"/>
  <c r="B196" i="36" s="1"/>
  <c r="B197" i="36" s="1"/>
  <c r="B198" i="36" s="1"/>
  <c r="B199" i="36" s="1"/>
  <c r="B200" i="36" s="1"/>
  <c r="B201" i="36" s="1"/>
  <c r="B202" i="36" s="1"/>
  <c r="B203" i="36" s="1"/>
  <c r="B204" i="36" s="1"/>
  <c r="B205" i="36" s="1"/>
  <c r="B206" i="36" s="1"/>
  <c r="B207" i="36" s="1"/>
  <c r="B208" i="36" s="1"/>
  <c r="B209" i="36" s="1"/>
  <c r="B210" i="36" s="1"/>
  <c r="B211" i="36" s="1"/>
  <c r="B212" i="36" s="1"/>
  <c r="B213" i="36" s="1"/>
  <c r="B214" i="36" s="1"/>
  <c r="B215" i="36" s="1"/>
  <c r="B216" i="36" s="1"/>
  <c r="B217" i="36" s="1"/>
  <c r="B218" i="36" s="1"/>
  <c r="B219" i="36" s="1"/>
  <c r="B220" i="36" s="1"/>
  <c r="B221" i="36" s="1"/>
  <c r="B222" i="36" s="1"/>
  <c r="B223" i="36" s="1"/>
  <c r="B224" i="36" s="1"/>
  <c r="B225" i="36" s="1"/>
  <c r="B226" i="36" s="1"/>
  <c r="B227" i="36" s="1"/>
  <c r="B228" i="36" s="1"/>
  <c r="B229" i="36" s="1"/>
  <c r="B230" i="36" s="1"/>
  <c r="B231" i="36" s="1"/>
  <c r="B232" i="36" s="1"/>
  <c r="B233" i="36" s="1"/>
  <c r="B234" i="36" s="1"/>
  <c r="B235" i="36" s="1"/>
  <c r="B236" i="36" s="1"/>
  <c r="B237" i="36" s="1"/>
  <c r="B238" i="36" s="1"/>
  <c r="B239" i="36" s="1"/>
  <c r="B240" i="36" s="1"/>
  <c r="B241" i="36" s="1"/>
  <c r="B242" i="36" s="1"/>
  <c r="B243" i="36" s="1"/>
  <c r="B244" i="36" s="1"/>
  <c r="B245" i="36" s="1"/>
  <c r="B246" i="36" s="1"/>
  <c r="B247" i="36" s="1"/>
  <c r="B248" i="36" s="1"/>
  <c r="B249" i="36" s="1"/>
  <c r="B250" i="36" s="1"/>
  <c r="B251" i="36" s="1"/>
  <c r="B252" i="36" s="1"/>
  <c r="B253" i="36" s="1"/>
  <c r="B254" i="36" s="1"/>
  <c r="B255" i="36" s="1"/>
  <c r="B256" i="36" s="1"/>
  <c r="B257" i="36" s="1"/>
  <c r="B258" i="36" s="1"/>
  <c r="B259" i="36" s="1"/>
  <c r="B260" i="36" s="1"/>
  <c r="B261" i="36" s="1"/>
  <c r="B262" i="36" s="1"/>
  <c r="B263" i="36" s="1"/>
  <c r="B264" i="36" s="1"/>
  <c r="B265" i="36" s="1"/>
  <c r="B266" i="36" s="1"/>
  <c r="B267" i="36" s="1"/>
  <c r="B268" i="36" s="1"/>
  <c r="B269" i="36" s="1"/>
  <c r="B270" i="36" s="1"/>
  <c r="B271" i="36" s="1"/>
  <c r="B272" i="36" s="1"/>
  <c r="B273" i="36" s="1"/>
  <c r="B274" i="36" s="1"/>
  <c r="B275" i="36" s="1"/>
  <c r="B276" i="36" s="1"/>
  <c r="B277" i="36" s="1"/>
  <c r="B278" i="36" s="1"/>
  <c r="B279" i="36" s="1"/>
  <c r="B280" i="36" s="1"/>
  <c r="B281" i="36" s="1"/>
  <c r="B282" i="36" s="1"/>
  <c r="B283" i="36" s="1"/>
  <c r="B284" i="36" s="1"/>
  <c r="B285" i="36" s="1"/>
  <c r="B286" i="36" s="1"/>
  <c r="B287" i="36" s="1"/>
  <c r="B288" i="36" s="1"/>
  <c r="B289" i="36" s="1"/>
  <c r="B290" i="36" s="1"/>
  <c r="B291" i="36" s="1"/>
  <c r="B292" i="36" s="1"/>
  <c r="B293" i="36" s="1"/>
  <c r="B294" i="36" s="1"/>
  <c r="B295" i="36" s="1"/>
  <c r="B296" i="36" s="1"/>
  <c r="B297" i="36" s="1"/>
  <c r="B298" i="36" s="1"/>
  <c r="B299" i="36" s="1"/>
  <c r="B300" i="36" s="1"/>
  <c r="B10" i="36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4" i="36"/>
  <c r="B5" i="36" s="1"/>
  <c r="B6" i="36" s="1"/>
  <c r="B7" i="36" s="1"/>
  <c r="B8" i="36" s="1"/>
  <c r="B9" i="36" s="1"/>
  <c r="B3" i="36"/>
  <c r="B168" i="35"/>
  <c r="B159" i="35" s="1"/>
  <c r="B150" i="35" s="1"/>
  <c r="B167" i="35"/>
  <c r="B166" i="35"/>
  <c r="B165" i="35"/>
  <c r="B156" i="35" s="1"/>
  <c r="B147" i="35" s="1"/>
  <c r="B138" i="35" s="1"/>
  <c r="B129" i="35" s="1"/>
  <c r="B120" i="35" s="1"/>
  <c r="B111" i="35" s="1"/>
  <c r="B102" i="35" s="1"/>
  <c r="B93" i="35" s="1"/>
  <c r="B84" i="35" s="1"/>
  <c r="B75" i="35" s="1"/>
  <c r="B66" i="35" s="1"/>
  <c r="B164" i="35"/>
  <c r="B155" i="35" s="1"/>
  <c r="B163" i="35"/>
  <c r="B162" i="35"/>
  <c r="B161" i="35"/>
  <c r="B160" i="35"/>
  <c r="B158" i="35"/>
  <c r="B149" i="35" s="1"/>
  <c r="B140" i="35" s="1"/>
  <c r="B131" i="35" s="1"/>
  <c r="B122" i="35" s="1"/>
  <c r="B113" i="35" s="1"/>
  <c r="B104" i="35" s="1"/>
  <c r="B95" i="35" s="1"/>
  <c r="B86" i="35" s="1"/>
  <c r="B77" i="35" s="1"/>
  <c r="B68" i="35" s="1"/>
  <c r="B157" i="35"/>
  <c r="B148" i="35" s="1"/>
  <c r="B139" i="35" s="1"/>
  <c r="B130" i="35" s="1"/>
  <c r="B121" i="35" s="1"/>
  <c r="B112" i="35" s="1"/>
  <c r="B103" i="35" s="1"/>
  <c r="B154" i="35"/>
  <c r="B153" i="35"/>
  <c r="B152" i="35"/>
  <c r="B143" i="35" s="1"/>
  <c r="B151" i="35"/>
  <c r="B146" i="35"/>
  <c r="B137" i="35" s="1"/>
  <c r="B145" i="35"/>
  <c r="B136" i="35" s="1"/>
  <c r="B127" i="35" s="1"/>
  <c r="B144" i="35"/>
  <c r="B135" i="35" s="1"/>
  <c r="B126" i="35" s="1"/>
  <c r="B117" i="35" s="1"/>
  <c r="B108" i="35" s="1"/>
  <c r="B99" i="35" s="1"/>
  <c r="B90" i="35" s="1"/>
  <c r="B81" i="35" s="1"/>
  <c r="B72" i="35" s="1"/>
  <c r="B63" i="35" s="1"/>
  <c r="B142" i="35"/>
  <c r="B133" i="35" s="1"/>
  <c r="B124" i="35" s="1"/>
  <c r="B115" i="35" s="1"/>
  <c r="B106" i="35" s="1"/>
  <c r="B97" i="35" s="1"/>
  <c r="B88" i="35" s="1"/>
  <c r="B79" i="35" s="1"/>
  <c r="B70" i="35" s="1"/>
  <c r="B141" i="35"/>
  <c r="B132" i="35" s="1"/>
  <c r="B123" i="35" s="1"/>
  <c r="B114" i="35" s="1"/>
  <c r="B105" i="35" s="1"/>
  <c r="B96" i="35" s="1"/>
  <c r="B87" i="35" s="1"/>
  <c r="B78" i="35" s="1"/>
  <c r="B69" i="35" s="1"/>
  <c r="B134" i="35"/>
  <c r="B125" i="35" s="1"/>
  <c r="B116" i="35" s="1"/>
  <c r="B107" i="35" s="1"/>
  <c r="B98" i="35" s="1"/>
  <c r="B89" i="35" s="1"/>
  <c r="B80" i="35" s="1"/>
  <c r="B71" i="35" s="1"/>
  <c r="B128" i="35"/>
  <c r="B119" i="35" s="1"/>
  <c r="B118" i="35"/>
  <c r="B109" i="35" s="1"/>
  <c r="B100" i="35" s="1"/>
  <c r="B91" i="35" s="1"/>
  <c r="B82" i="35" s="1"/>
  <c r="B73" i="35" s="1"/>
  <c r="B110" i="35"/>
  <c r="B101" i="35" s="1"/>
  <c r="B92" i="35" s="1"/>
  <c r="B83" i="35" s="1"/>
  <c r="B74" i="35" s="1"/>
  <c r="B65" i="35" s="1"/>
  <c r="B94" i="35"/>
  <c r="B85" i="35" s="1"/>
  <c r="B76" i="35" s="1"/>
  <c r="B67" i="35" s="1"/>
  <c r="B64" i="35"/>
  <c r="B60" i="35"/>
  <c r="B61" i="35" s="1"/>
  <c r="B62" i="35" s="1"/>
  <c r="B52" i="35"/>
  <c r="B53" i="35" s="1"/>
  <c r="B54" i="35" s="1"/>
  <c r="B55" i="35" s="1"/>
  <c r="B56" i="35" s="1"/>
  <c r="B57" i="35" s="1"/>
  <c r="B58" i="35" s="1"/>
  <c r="B59" i="35" s="1"/>
  <c r="B50" i="35"/>
  <c r="B51" i="35" s="1"/>
  <c r="B49" i="35"/>
  <c r="B7" i="34"/>
  <c r="B6" i="34"/>
  <c r="B5" i="34"/>
  <c r="B5" i="33"/>
  <c r="B6" i="33" s="1"/>
  <c r="B7" i="33" s="1"/>
  <c r="B5" i="32"/>
  <c r="B6" i="32" s="1"/>
  <c r="B7" i="32" s="1"/>
  <c r="B5" i="31"/>
  <c r="B6" i="31" s="1"/>
  <c r="B7" i="31" s="1"/>
  <c r="B6" i="30"/>
  <c r="B7" i="30" s="1"/>
  <c r="B5" i="30"/>
  <c r="B5" i="29"/>
  <c r="B6" i="29" s="1"/>
  <c r="B7" i="29" s="1"/>
  <c r="B5" i="28"/>
  <c r="B6" i="28" s="1"/>
  <c r="B7" i="28" s="1"/>
  <c r="B5" i="27"/>
  <c r="B6" i="27" s="1"/>
  <c r="B7" i="27" s="1"/>
  <c r="B7" i="26"/>
  <c r="B6" i="26"/>
  <c r="B5" i="26"/>
  <c r="B5" i="25"/>
  <c r="B6" i="25" s="1"/>
  <c r="B7" i="25" s="1"/>
  <c r="B7" i="24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5" i="24"/>
  <c r="B6" i="24" s="1"/>
  <c r="B3" i="24"/>
  <c r="B4" i="24" s="1"/>
  <c r="B190" i="23"/>
  <c r="B189" i="23"/>
  <c r="B180" i="23" s="1"/>
  <c r="B188" i="23"/>
  <c r="B187" i="23"/>
  <c r="B186" i="23"/>
  <c r="B185" i="23"/>
  <c r="B176" i="23" s="1"/>
  <c r="B167" i="23" s="1"/>
  <c r="B158" i="23" s="1"/>
  <c r="B149" i="23" s="1"/>
  <c r="B140" i="23" s="1"/>
  <c r="B131" i="23" s="1"/>
  <c r="B122" i="23" s="1"/>
  <c r="B113" i="23" s="1"/>
  <c r="B104" i="23" s="1"/>
  <c r="B95" i="23" s="1"/>
  <c r="B86" i="23" s="1"/>
  <c r="B184" i="23"/>
  <c r="B175" i="23" s="1"/>
  <c r="B166" i="23" s="1"/>
  <c r="B157" i="23" s="1"/>
  <c r="B148" i="23" s="1"/>
  <c r="B139" i="23" s="1"/>
  <c r="B130" i="23" s="1"/>
  <c r="B121" i="23" s="1"/>
  <c r="B183" i="23"/>
  <c r="B174" i="23" s="1"/>
  <c r="B182" i="23"/>
  <c r="B173" i="23" s="1"/>
  <c r="B164" i="23" s="1"/>
  <c r="B155" i="23" s="1"/>
  <c r="B146" i="23" s="1"/>
  <c r="B137" i="23" s="1"/>
  <c r="B128" i="23" s="1"/>
  <c r="B119" i="23" s="1"/>
  <c r="B110" i="23" s="1"/>
  <c r="B101" i="23" s="1"/>
  <c r="B92" i="23" s="1"/>
  <c r="B181" i="23"/>
  <c r="B172" i="23" s="1"/>
  <c r="B163" i="23" s="1"/>
  <c r="B154" i="23" s="1"/>
  <c r="B179" i="23"/>
  <c r="B170" i="23" s="1"/>
  <c r="B161" i="23" s="1"/>
  <c r="B152" i="23" s="1"/>
  <c r="B143" i="23" s="1"/>
  <c r="B134" i="23" s="1"/>
  <c r="B125" i="23" s="1"/>
  <c r="B116" i="23" s="1"/>
  <c r="B107" i="23" s="1"/>
  <c r="B98" i="23" s="1"/>
  <c r="B89" i="23" s="1"/>
  <c r="B178" i="23"/>
  <c r="B177" i="23"/>
  <c r="B168" i="23" s="1"/>
  <c r="B171" i="23"/>
  <c r="B162" i="23" s="1"/>
  <c r="B153" i="23" s="1"/>
  <c r="B144" i="23" s="1"/>
  <c r="B135" i="23" s="1"/>
  <c r="B126" i="23" s="1"/>
  <c r="B169" i="23"/>
  <c r="B160" i="23" s="1"/>
  <c r="B151" i="23" s="1"/>
  <c r="B142" i="23" s="1"/>
  <c r="B133" i="23" s="1"/>
  <c r="B124" i="23" s="1"/>
  <c r="B115" i="23" s="1"/>
  <c r="B106" i="23" s="1"/>
  <c r="B97" i="23" s="1"/>
  <c r="B88" i="23" s="1"/>
  <c r="B165" i="23"/>
  <c r="B156" i="23" s="1"/>
  <c r="B147" i="23" s="1"/>
  <c r="B138" i="23" s="1"/>
  <c r="B129" i="23" s="1"/>
  <c r="B120" i="23" s="1"/>
  <c r="B111" i="23" s="1"/>
  <c r="B102" i="23" s="1"/>
  <c r="B93" i="23" s="1"/>
  <c r="B159" i="23"/>
  <c r="B150" i="23"/>
  <c r="B141" i="23" s="1"/>
  <c r="B132" i="23" s="1"/>
  <c r="B123" i="23" s="1"/>
  <c r="B114" i="23" s="1"/>
  <c r="B105" i="23" s="1"/>
  <c r="B96" i="23" s="1"/>
  <c r="B87" i="23" s="1"/>
  <c r="B145" i="23"/>
  <c r="B136" i="23" s="1"/>
  <c r="B127" i="23" s="1"/>
  <c r="B118" i="23" s="1"/>
  <c r="B109" i="23" s="1"/>
  <c r="B100" i="23" s="1"/>
  <c r="B91" i="23" s="1"/>
  <c r="B117" i="23"/>
  <c r="B108" i="23" s="1"/>
  <c r="B99" i="23" s="1"/>
  <c r="B112" i="23"/>
  <c r="B103" i="23" s="1"/>
  <c r="B94" i="23" s="1"/>
  <c r="B85" i="23" s="1"/>
  <c r="B90" i="23"/>
  <c r="B24" i="23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6" i="23"/>
  <c r="B7" i="23" s="1"/>
  <c r="B8" i="23" s="1"/>
  <c r="B9" i="23" s="1"/>
  <c r="B10" i="23" s="1"/>
  <c r="B11" i="23" s="1"/>
  <c r="B12" i="23" s="1"/>
  <c r="B13" i="23" s="1"/>
  <c r="B3" i="23"/>
  <c r="B4" i="23" s="1"/>
  <c r="B5" i="23" s="1"/>
  <c r="B190" i="22"/>
  <c r="B189" i="22"/>
  <c r="B180" i="22" s="1"/>
  <c r="B171" i="22" s="1"/>
  <c r="B162" i="22" s="1"/>
  <c r="B153" i="22" s="1"/>
  <c r="B144" i="22" s="1"/>
  <c r="B135" i="22" s="1"/>
  <c r="B126" i="22" s="1"/>
  <c r="B117" i="22" s="1"/>
  <c r="B108" i="22" s="1"/>
  <c r="B99" i="22" s="1"/>
  <c r="B90" i="22" s="1"/>
  <c r="B188" i="22"/>
  <c r="B179" i="22" s="1"/>
  <c r="B187" i="22"/>
  <c r="B186" i="22"/>
  <c r="B177" i="22" s="1"/>
  <c r="B168" i="22" s="1"/>
  <c r="B159" i="22" s="1"/>
  <c r="B150" i="22" s="1"/>
  <c r="B141" i="22" s="1"/>
  <c r="B132" i="22" s="1"/>
  <c r="B123" i="22" s="1"/>
  <c r="B114" i="22" s="1"/>
  <c r="B105" i="22" s="1"/>
  <c r="B96" i="22" s="1"/>
  <c r="B87" i="22" s="1"/>
  <c r="B185" i="22"/>
  <c r="B176" i="22" s="1"/>
  <c r="B167" i="22" s="1"/>
  <c r="B158" i="22" s="1"/>
  <c r="B149" i="22" s="1"/>
  <c r="B140" i="22" s="1"/>
  <c r="B131" i="22" s="1"/>
  <c r="B122" i="22" s="1"/>
  <c r="B113" i="22" s="1"/>
  <c r="B104" i="22" s="1"/>
  <c r="B95" i="22" s="1"/>
  <c r="B86" i="22" s="1"/>
  <c r="B184" i="22"/>
  <c r="B175" i="22" s="1"/>
  <c r="B183" i="22"/>
  <c r="B182" i="22"/>
  <c r="B173" i="22" s="1"/>
  <c r="B164" i="22" s="1"/>
  <c r="B155" i="22" s="1"/>
  <c r="B146" i="22" s="1"/>
  <c r="B137" i="22" s="1"/>
  <c r="B128" i="22" s="1"/>
  <c r="B119" i="22" s="1"/>
  <c r="B110" i="22" s="1"/>
  <c r="B101" i="22" s="1"/>
  <c r="B92" i="22" s="1"/>
  <c r="B181" i="22"/>
  <c r="B172" i="22" s="1"/>
  <c r="B163" i="22" s="1"/>
  <c r="B178" i="22"/>
  <c r="B174" i="22"/>
  <c r="B165" i="22" s="1"/>
  <c r="B156" i="22" s="1"/>
  <c r="B147" i="22" s="1"/>
  <c r="B138" i="22" s="1"/>
  <c r="B129" i="22" s="1"/>
  <c r="B120" i="22" s="1"/>
  <c r="B111" i="22" s="1"/>
  <c r="B102" i="22" s="1"/>
  <c r="B93" i="22" s="1"/>
  <c r="B170" i="22"/>
  <c r="B169" i="22"/>
  <c r="B160" i="22" s="1"/>
  <c r="B151" i="22" s="1"/>
  <c r="B166" i="22"/>
  <c r="B157" i="22" s="1"/>
  <c r="B148" i="22" s="1"/>
  <c r="B139" i="22" s="1"/>
  <c r="B130" i="22" s="1"/>
  <c r="B121" i="22" s="1"/>
  <c r="B112" i="22" s="1"/>
  <c r="B103" i="22" s="1"/>
  <c r="B94" i="22" s="1"/>
  <c r="B85" i="22" s="1"/>
  <c r="B161" i="22"/>
  <c r="B154" i="22"/>
  <c r="B145" i="22" s="1"/>
  <c r="B136" i="22" s="1"/>
  <c r="B127" i="22" s="1"/>
  <c r="B118" i="22" s="1"/>
  <c r="B109" i="22" s="1"/>
  <c r="B100" i="22" s="1"/>
  <c r="B152" i="22"/>
  <c r="B143" i="22" s="1"/>
  <c r="B134" i="22" s="1"/>
  <c r="B142" i="22"/>
  <c r="B133" i="22" s="1"/>
  <c r="B124" i="22" s="1"/>
  <c r="B115" i="22" s="1"/>
  <c r="B106" i="22" s="1"/>
  <c r="B97" i="22" s="1"/>
  <c r="B88" i="22" s="1"/>
  <c r="B125" i="22"/>
  <c r="B116" i="22" s="1"/>
  <c r="B107" i="22" s="1"/>
  <c r="B98" i="22" s="1"/>
  <c r="B89" i="22" s="1"/>
  <c r="B91" i="22"/>
  <c r="B12" i="22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5" i="22"/>
  <c r="B6" i="22" s="1"/>
  <c r="B7" i="22" s="1"/>
  <c r="B8" i="22" s="1"/>
  <c r="B9" i="22" s="1"/>
  <c r="B10" i="22" s="1"/>
  <c r="B11" i="22" s="1"/>
  <c r="B3" i="22"/>
  <c r="B4" i="22" s="1"/>
  <c r="B191" i="21"/>
  <c r="B183" i="21" s="1"/>
  <c r="B175" i="21" s="1"/>
  <c r="B167" i="21" s="1"/>
  <c r="B159" i="21" s="1"/>
  <c r="B151" i="21" s="1"/>
  <c r="B143" i="21" s="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94" i="21" s="1"/>
  <c r="B86" i="21" s="1"/>
  <c r="B189" i="21"/>
  <c r="B181" i="21" s="1"/>
  <c r="B188" i="21"/>
  <c r="B187" i="21"/>
  <c r="B179" i="21" s="1"/>
  <c r="B186" i="21"/>
  <c r="B185" i="21"/>
  <c r="B177" i="21" s="1"/>
  <c r="B169" i="21" s="1"/>
  <c r="B161" i="21" s="1"/>
  <c r="B153" i="21" s="1"/>
  <c r="B145" i="21" s="1"/>
  <c r="B137" i="21" s="1"/>
  <c r="B129" i="21" s="1"/>
  <c r="B121" i="21" s="1"/>
  <c r="B184" i="21"/>
  <c r="B176" i="21" s="1"/>
  <c r="B180" i="21"/>
  <c r="B178" i="21"/>
  <c r="B170" i="21" s="1"/>
  <c r="B162" i="21" s="1"/>
  <c r="B154" i="21" s="1"/>
  <c r="B146" i="21" s="1"/>
  <c r="B138" i="21" s="1"/>
  <c r="B130" i="21" s="1"/>
  <c r="B122" i="21" s="1"/>
  <c r="B114" i="21" s="1"/>
  <c r="B106" i="21" s="1"/>
  <c r="B98" i="21" s="1"/>
  <c r="B90" i="21" s="1"/>
  <c r="B173" i="21"/>
  <c r="B165" i="21" s="1"/>
  <c r="B157" i="21" s="1"/>
  <c r="B149" i="21" s="1"/>
  <c r="B141" i="21" s="1"/>
  <c r="B133" i="21" s="1"/>
  <c r="B125" i="21" s="1"/>
  <c r="B117" i="21" s="1"/>
  <c r="B109" i="21" s="1"/>
  <c r="B101" i="21" s="1"/>
  <c r="B93" i="21" s="1"/>
  <c r="B85" i="21" s="1"/>
  <c r="B172" i="21"/>
  <c r="B164" i="21" s="1"/>
  <c r="B156" i="21" s="1"/>
  <c r="B148" i="21" s="1"/>
  <c r="B140" i="21" s="1"/>
  <c r="B132" i="21" s="1"/>
  <c r="B124" i="21" s="1"/>
  <c r="B116" i="21" s="1"/>
  <c r="B108" i="21" s="1"/>
  <c r="B100" i="21" s="1"/>
  <c r="B92" i="21" s="1"/>
  <c r="B84" i="21" s="1"/>
  <c r="B171" i="21"/>
  <c r="B163" i="21" s="1"/>
  <c r="B168" i="21"/>
  <c r="B160" i="21" s="1"/>
  <c r="B152" i="21" s="1"/>
  <c r="B155" i="21"/>
  <c r="B147" i="21" s="1"/>
  <c r="B139" i="21" s="1"/>
  <c r="B131" i="21" s="1"/>
  <c r="B123" i="21" s="1"/>
  <c r="B115" i="21" s="1"/>
  <c r="B107" i="21" s="1"/>
  <c r="B99" i="21" s="1"/>
  <c r="B91" i="21" s="1"/>
  <c r="B83" i="21" s="1"/>
  <c r="B144" i="21"/>
  <c r="B136" i="21" s="1"/>
  <c r="B128" i="21" s="1"/>
  <c r="B120" i="21" s="1"/>
  <c r="B112" i="21" s="1"/>
  <c r="B104" i="21" s="1"/>
  <c r="B96" i="21" s="1"/>
  <c r="B88" i="21" s="1"/>
  <c r="B135" i="21"/>
  <c r="B127" i="21"/>
  <c r="B119" i="21" s="1"/>
  <c r="B111" i="21" s="1"/>
  <c r="B103" i="21" s="1"/>
  <c r="B95" i="21" s="1"/>
  <c r="B87" i="21" s="1"/>
  <c r="B113" i="21"/>
  <c r="B105" i="21" s="1"/>
  <c r="B97" i="21" s="1"/>
  <c r="B89" i="21" s="1"/>
  <c r="B4" i="2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190" i="20"/>
  <c r="B181" i="20" s="1"/>
  <c r="B189" i="20"/>
  <c r="B180" i="20" s="1"/>
  <c r="B171" i="20" s="1"/>
  <c r="B162" i="20" s="1"/>
  <c r="B188" i="20"/>
  <c r="B179" i="20" s="1"/>
  <c r="B170" i="20" s="1"/>
  <c r="B161" i="20" s="1"/>
  <c r="B152" i="20" s="1"/>
  <c r="B143" i="20" s="1"/>
  <c r="B134" i="20" s="1"/>
  <c r="B125" i="20" s="1"/>
  <c r="B116" i="20" s="1"/>
  <c r="B107" i="20" s="1"/>
  <c r="B98" i="20" s="1"/>
  <c r="B89" i="20" s="1"/>
  <c r="B187" i="20"/>
  <c r="B186" i="20"/>
  <c r="B185" i="20"/>
  <c r="B184" i="20"/>
  <c r="B183" i="20"/>
  <c r="B174" i="20" s="1"/>
  <c r="B182" i="20"/>
  <c r="B173" i="20" s="1"/>
  <c r="B164" i="20" s="1"/>
  <c r="B178" i="20"/>
  <c r="B169" i="20" s="1"/>
  <c r="B160" i="20" s="1"/>
  <c r="B151" i="20" s="1"/>
  <c r="B142" i="20" s="1"/>
  <c r="B133" i="20" s="1"/>
  <c r="B124" i="20" s="1"/>
  <c r="B115" i="20" s="1"/>
  <c r="B106" i="20" s="1"/>
  <c r="B97" i="20" s="1"/>
  <c r="B88" i="20" s="1"/>
  <c r="B177" i="20"/>
  <c r="B176" i="20"/>
  <c r="B167" i="20" s="1"/>
  <c r="B158" i="20" s="1"/>
  <c r="B149" i="20" s="1"/>
  <c r="B140" i="20" s="1"/>
  <c r="B131" i="20" s="1"/>
  <c r="B175" i="20"/>
  <c r="B166" i="20" s="1"/>
  <c r="B157" i="20" s="1"/>
  <c r="B148" i="20" s="1"/>
  <c r="B172" i="20"/>
  <c r="B163" i="20" s="1"/>
  <c r="B154" i="20" s="1"/>
  <c r="B145" i="20" s="1"/>
  <c r="B136" i="20" s="1"/>
  <c r="B127" i="20" s="1"/>
  <c r="B118" i="20" s="1"/>
  <c r="B109" i="20" s="1"/>
  <c r="B168" i="20"/>
  <c r="B159" i="20" s="1"/>
  <c r="B150" i="20" s="1"/>
  <c r="B165" i="20"/>
  <c r="B156" i="20" s="1"/>
  <c r="B155" i="20"/>
  <c r="B146" i="20" s="1"/>
  <c r="B137" i="20" s="1"/>
  <c r="B128" i="20" s="1"/>
  <c r="B119" i="20" s="1"/>
  <c r="B110" i="20" s="1"/>
  <c r="B101" i="20" s="1"/>
  <c r="B92" i="20" s="1"/>
  <c r="B153" i="20"/>
  <c r="B144" i="20" s="1"/>
  <c r="B135" i="20" s="1"/>
  <c r="B126" i="20" s="1"/>
  <c r="B117" i="20" s="1"/>
  <c r="B108" i="20" s="1"/>
  <c r="B99" i="20" s="1"/>
  <c r="B90" i="20" s="1"/>
  <c r="B147" i="20"/>
  <c r="B138" i="20" s="1"/>
  <c r="B129" i="20" s="1"/>
  <c r="B120" i="20" s="1"/>
  <c r="B111" i="20" s="1"/>
  <c r="B102" i="20" s="1"/>
  <c r="B93" i="20" s="1"/>
  <c r="B141" i="20"/>
  <c r="B132" i="20" s="1"/>
  <c r="B123" i="20" s="1"/>
  <c r="B114" i="20" s="1"/>
  <c r="B105" i="20" s="1"/>
  <c r="B96" i="20" s="1"/>
  <c r="B139" i="20"/>
  <c r="B130" i="20" s="1"/>
  <c r="B121" i="20" s="1"/>
  <c r="B112" i="20" s="1"/>
  <c r="B103" i="20" s="1"/>
  <c r="B94" i="20" s="1"/>
  <c r="B122" i="20"/>
  <c r="B113" i="20" s="1"/>
  <c r="B104" i="20" s="1"/>
  <c r="B95" i="20" s="1"/>
  <c r="B100" i="20"/>
  <c r="B91" i="20" s="1"/>
  <c r="B3" i="20"/>
  <c r="B4" i="20" s="1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190" i="19"/>
  <c r="B189" i="19"/>
  <c r="B180" i="19" s="1"/>
  <c r="B171" i="19" s="1"/>
  <c r="B188" i="19"/>
  <c r="B187" i="19"/>
  <c r="B178" i="19" s="1"/>
  <c r="B169" i="19" s="1"/>
  <c r="B160" i="19" s="1"/>
  <c r="B151" i="19" s="1"/>
  <c r="B142" i="19" s="1"/>
  <c r="B133" i="19" s="1"/>
  <c r="B124" i="19" s="1"/>
  <c r="B186" i="19"/>
  <c r="B185" i="19"/>
  <c r="B184" i="19"/>
  <c r="B183" i="19"/>
  <c r="B182" i="19"/>
  <c r="B181" i="19"/>
  <c r="B179" i="19"/>
  <c r="B170" i="19" s="1"/>
  <c r="B161" i="19" s="1"/>
  <c r="B177" i="19"/>
  <c r="B176" i="19"/>
  <c r="B167" i="19" s="1"/>
  <c r="B158" i="19" s="1"/>
  <c r="B175" i="19"/>
  <c r="B166" i="19" s="1"/>
  <c r="B157" i="19" s="1"/>
  <c r="B148" i="19" s="1"/>
  <c r="B139" i="19" s="1"/>
  <c r="B174" i="19"/>
  <c r="B173" i="19"/>
  <c r="B172" i="19"/>
  <c r="B163" i="19" s="1"/>
  <c r="B154" i="19" s="1"/>
  <c r="B168" i="19"/>
  <c r="B159" i="19" s="1"/>
  <c r="B150" i="19" s="1"/>
  <c r="B141" i="19" s="1"/>
  <c r="B132" i="19" s="1"/>
  <c r="B123" i="19" s="1"/>
  <c r="B165" i="19"/>
  <c r="B156" i="19" s="1"/>
  <c r="B147" i="19" s="1"/>
  <c r="B138" i="19" s="1"/>
  <c r="B129" i="19" s="1"/>
  <c r="B164" i="19"/>
  <c r="B162" i="19"/>
  <c r="B155" i="19"/>
  <c r="B146" i="19" s="1"/>
  <c r="B137" i="19" s="1"/>
  <c r="B128" i="19" s="1"/>
  <c r="B153" i="19"/>
  <c r="B144" i="19" s="1"/>
  <c r="B135" i="19" s="1"/>
  <c r="B126" i="19" s="1"/>
  <c r="B152" i="19"/>
  <c r="B143" i="19" s="1"/>
  <c r="B134" i="19" s="1"/>
  <c r="B125" i="19" s="1"/>
  <c r="B149" i="19"/>
  <c r="B140" i="19" s="1"/>
  <c r="B131" i="19" s="1"/>
  <c r="B122" i="19" s="1"/>
  <c r="B145" i="19"/>
  <c r="B136" i="19" s="1"/>
  <c r="B127" i="19" s="1"/>
  <c r="B130" i="19"/>
  <c r="B20" i="19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5" i="19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4" i="19"/>
  <c r="B3" i="19"/>
  <c r="B191" i="18"/>
  <c r="B190" i="18"/>
  <c r="B189" i="18"/>
  <c r="B181" i="18" s="1"/>
  <c r="B188" i="18"/>
  <c r="B180" i="18" s="1"/>
  <c r="B172" i="18" s="1"/>
  <c r="B164" i="18" s="1"/>
  <c r="B156" i="18" s="1"/>
  <c r="B148" i="18" s="1"/>
  <c r="B140" i="18" s="1"/>
  <c r="B132" i="18" s="1"/>
  <c r="B124" i="18" s="1"/>
  <c r="B187" i="18"/>
  <c r="B179" i="18" s="1"/>
  <c r="B186" i="18"/>
  <c r="B178" i="18" s="1"/>
  <c r="B170" i="18" s="1"/>
  <c r="B162" i="18" s="1"/>
  <c r="B154" i="18" s="1"/>
  <c r="B146" i="18" s="1"/>
  <c r="B138" i="18" s="1"/>
  <c r="B130" i="18" s="1"/>
  <c r="B122" i="18" s="1"/>
  <c r="B185" i="18"/>
  <c r="B177" i="18" s="1"/>
  <c r="B184" i="18"/>
  <c r="B176" i="18" s="1"/>
  <c r="B168" i="18" s="1"/>
  <c r="B160" i="18" s="1"/>
  <c r="B152" i="18" s="1"/>
  <c r="B144" i="18" s="1"/>
  <c r="B136" i="18" s="1"/>
  <c r="B128" i="18" s="1"/>
  <c r="B183" i="18"/>
  <c r="B182" i="18"/>
  <c r="B174" i="18" s="1"/>
  <c r="B166" i="18" s="1"/>
  <c r="B158" i="18" s="1"/>
  <c r="B175" i="18"/>
  <c r="B167" i="18" s="1"/>
  <c r="B173" i="18"/>
  <c r="B165" i="18" s="1"/>
  <c r="B157" i="18" s="1"/>
  <c r="B149" i="18" s="1"/>
  <c r="B141" i="18" s="1"/>
  <c r="B133" i="18" s="1"/>
  <c r="B125" i="18" s="1"/>
  <c r="B171" i="18"/>
  <c r="B163" i="18" s="1"/>
  <c r="B155" i="18" s="1"/>
  <c r="B147" i="18" s="1"/>
  <c r="B139" i="18" s="1"/>
  <c r="B131" i="18" s="1"/>
  <c r="B123" i="18" s="1"/>
  <c r="B169" i="18"/>
  <c r="B161" i="18" s="1"/>
  <c r="B153" i="18" s="1"/>
  <c r="B159" i="18"/>
  <c r="B151" i="18" s="1"/>
  <c r="B143" i="18" s="1"/>
  <c r="B135" i="18" s="1"/>
  <c r="B127" i="18" s="1"/>
  <c r="B150" i="18"/>
  <c r="B142" i="18" s="1"/>
  <c r="B134" i="18" s="1"/>
  <c r="B126" i="18" s="1"/>
  <c r="B145" i="18"/>
  <c r="B137" i="18" s="1"/>
  <c r="B129" i="18" s="1"/>
  <c r="B121" i="18" s="1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4" i="18" s="1"/>
  <c r="B191" i="17"/>
  <c r="B183" i="17" s="1"/>
  <c r="B175" i="17" s="1"/>
  <c r="B167" i="17" s="1"/>
  <c r="B190" i="17"/>
  <c r="B182" i="17" s="1"/>
  <c r="B174" i="17" s="1"/>
  <c r="B166" i="17" s="1"/>
  <c r="B158" i="17" s="1"/>
  <c r="B150" i="17" s="1"/>
  <c r="B142" i="17" s="1"/>
  <c r="B189" i="17"/>
  <c r="B181" i="17" s="1"/>
  <c r="B173" i="17" s="1"/>
  <c r="B165" i="17" s="1"/>
  <c r="B157" i="17" s="1"/>
  <c r="B149" i="17" s="1"/>
  <c r="B188" i="17"/>
  <c r="B187" i="17"/>
  <c r="B186" i="17"/>
  <c r="B185" i="17"/>
  <c r="B177" i="17" s="1"/>
  <c r="B169" i="17" s="1"/>
  <c r="B161" i="17" s="1"/>
  <c r="B153" i="17" s="1"/>
  <c r="B145" i="17" s="1"/>
  <c r="B184" i="17"/>
  <c r="B176" i="17" s="1"/>
  <c r="B180" i="17"/>
  <c r="B179" i="17"/>
  <c r="B171" i="17" s="1"/>
  <c r="B178" i="17"/>
  <c r="B172" i="17"/>
  <c r="B164" i="17" s="1"/>
  <c r="B156" i="17" s="1"/>
  <c r="B148" i="17" s="1"/>
  <c r="B170" i="17"/>
  <c r="B162" i="17" s="1"/>
  <c r="B154" i="17" s="1"/>
  <c r="B146" i="17" s="1"/>
  <c r="B168" i="17"/>
  <c r="B160" i="17" s="1"/>
  <c r="B152" i="17" s="1"/>
  <c r="B144" i="17" s="1"/>
  <c r="B163" i="17"/>
  <c r="B155" i="17" s="1"/>
  <c r="B147" i="17" s="1"/>
  <c r="B159" i="17"/>
  <c r="B151" i="17" s="1"/>
  <c r="B143" i="17" s="1"/>
  <c r="B9" i="17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6" i="17"/>
  <c r="B7" i="17" s="1"/>
  <c r="B8" i="17" s="1"/>
  <c r="B5" i="17"/>
  <c r="B4" i="17"/>
  <c r="B3" i="17"/>
  <c r="B190" i="16"/>
  <c r="B181" i="16" s="1"/>
  <c r="B189" i="16"/>
  <c r="B188" i="16"/>
  <c r="B179" i="16" s="1"/>
  <c r="B187" i="16"/>
  <c r="B186" i="16"/>
  <c r="B185" i="16"/>
  <c r="B184" i="16"/>
  <c r="B183" i="16"/>
  <c r="B174" i="16" s="1"/>
  <c r="B182" i="16"/>
  <c r="B180" i="16"/>
  <c r="B178" i="16"/>
  <c r="B169" i="16" s="1"/>
  <c r="B177" i="16"/>
  <c r="B168" i="16" s="1"/>
  <c r="B176" i="16"/>
  <c r="B167" i="16" s="1"/>
  <c r="B175" i="16"/>
  <c r="B173" i="16"/>
  <c r="B172" i="16"/>
  <c r="B163" i="16" s="1"/>
  <c r="B171" i="16"/>
  <c r="B162" i="16" s="1"/>
  <c r="B170" i="16"/>
  <c r="B161" i="16" s="1"/>
  <c r="B166" i="16"/>
  <c r="B165" i="16"/>
  <c r="B164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4" i="16" s="1"/>
  <c r="B5" i="16" s="1"/>
  <c r="B190" i="15"/>
  <c r="B189" i="15"/>
  <c r="B180" i="15" s="1"/>
  <c r="B171" i="15" s="1"/>
  <c r="B162" i="15" s="1"/>
  <c r="B188" i="15"/>
  <c r="B187" i="15"/>
  <c r="B178" i="15" s="1"/>
  <c r="B169" i="15" s="1"/>
  <c r="B186" i="15"/>
  <c r="B185" i="15"/>
  <c r="B176" i="15" s="1"/>
  <c r="B184" i="15"/>
  <c r="B183" i="15"/>
  <c r="B182" i="15"/>
  <c r="B181" i="15"/>
  <c r="B172" i="15" s="1"/>
  <c r="B163" i="15" s="1"/>
  <c r="B179" i="15"/>
  <c r="B177" i="15"/>
  <c r="B168" i="15" s="1"/>
  <c r="B175" i="15"/>
  <c r="B166" i="15" s="1"/>
  <c r="B174" i="15"/>
  <c r="B173" i="15"/>
  <c r="B164" i="15" s="1"/>
  <c r="B170" i="15"/>
  <c r="B167" i="15"/>
  <c r="B165" i="15"/>
  <c r="B7" i="15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4" i="15" s="1"/>
  <c r="B5" i="15" s="1"/>
  <c r="B6" i="15" s="1"/>
  <c r="B190" i="14"/>
  <c r="B189" i="14"/>
  <c r="B180" i="14" s="1"/>
  <c r="B171" i="14" s="1"/>
  <c r="B188" i="14"/>
  <c r="B179" i="14" s="1"/>
  <c r="B170" i="14" s="1"/>
  <c r="B187" i="14"/>
  <c r="B178" i="14" s="1"/>
  <c r="B186" i="14"/>
  <c r="B185" i="14"/>
  <c r="B184" i="14"/>
  <c r="B175" i="14" s="1"/>
  <c r="B166" i="14" s="1"/>
  <c r="B183" i="14"/>
  <c r="B182" i="14"/>
  <c r="B173" i="14" s="1"/>
  <c r="B181" i="14"/>
  <c r="B177" i="14"/>
  <c r="B168" i="14" s="1"/>
  <c r="B176" i="14"/>
  <c r="B167" i="14" s="1"/>
  <c r="B174" i="14"/>
  <c r="B165" i="14" s="1"/>
  <c r="B172" i="14"/>
  <c r="B169" i="14"/>
  <c r="B3" i="14"/>
  <c r="B4" i="14" s="1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90" i="13"/>
  <c r="B181" i="13" s="1"/>
  <c r="B189" i="13"/>
  <c r="B180" i="13" s="1"/>
  <c r="B171" i="13" s="1"/>
  <c r="B162" i="13" s="1"/>
  <c r="B153" i="13" s="1"/>
  <c r="B188" i="13"/>
  <c r="B179" i="13" s="1"/>
  <c r="B170" i="13" s="1"/>
  <c r="B161" i="13" s="1"/>
  <c r="B152" i="13" s="1"/>
  <c r="B187" i="13"/>
  <c r="B186" i="13"/>
  <c r="B177" i="13" s="1"/>
  <c r="B168" i="13" s="1"/>
  <c r="B159" i="13" s="1"/>
  <c r="B150" i="13" s="1"/>
  <c r="B185" i="13"/>
  <c r="B184" i="13"/>
  <c r="B175" i="13" s="1"/>
  <c r="B166" i="13" s="1"/>
  <c r="B157" i="13" s="1"/>
  <c r="B148" i="13" s="1"/>
  <c r="B183" i="13"/>
  <c r="B182" i="13"/>
  <c r="B178" i="13"/>
  <c r="B169" i="13" s="1"/>
  <c r="B160" i="13" s="1"/>
  <c r="B151" i="13" s="1"/>
  <c r="B176" i="13"/>
  <c r="B167" i="13" s="1"/>
  <c r="B158" i="13" s="1"/>
  <c r="B149" i="13" s="1"/>
  <c r="B174" i="13"/>
  <c r="B165" i="13" s="1"/>
  <c r="B156" i="13" s="1"/>
  <c r="B147" i="13" s="1"/>
  <c r="B173" i="13"/>
  <c r="B164" i="13" s="1"/>
  <c r="B155" i="13" s="1"/>
  <c r="B146" i="13" s="1"/>
  <c r="B172" i="13"/>
  <c r="B163" i="13" s="1"/>
  <c r="B154" i="13" s="1"/>
  <c r="B145" i="13" s="1"/>
  <c r="B5" i="13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4" i="13" s="1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A5460" i="5"/>
  <c r="B5459" i="5"/>
  <c r="A5459" i="5"/>
  <c r="B5458" i="5"/>
  <c r="A5458" i="5"/>
  <c r="B5457" i="5"/>
  <c r="A5457" i="5"/>
  <c r="B5456" i="5"/>
  <c r="A5456" i="5"/>
  <c r="B5455" i="5"/>
  <c r="A5455" i="5"/>
  <c r="B5454" i="5"/>
  <c r="A5454" i="5"/>
  <c r="B5453" i="5"/>
  <c r="A5453" i="5"/>
  <c r="B5452" i="5"/>
  <c r="A5452" i="5"/>
  <c r="B5451" i="5"/>
  <c r="A5451" i="5"/>
  <c r="B5450" i="5"/>
  <c r="A5450" i="5"/>
  <c r="B5449" i="5"/>
  <c r="A5449" i="5"/>
  <c r="B5448" i="5"/>
  <c r="A5448" i="5"/>
  <c r="C2" i="5"/>
  <c r="N1" i="5"/>
  <c r="M1" i="5"/>
  <c r="D1230" i="3" a="1"/>
  <c r="D1230" i="3" s="1"/>
  <c r="D1229" i="3" a="1"/>
  <c r="D1229" i="3" s="1"/>
  <c r="D1228" i="3" a="1"/>
  <c r="D1228" i="3" s="1"/>
  <c r="D1227" i="3" a="1"/>
  <c r="D1227" i="3"/>
  <c r="D1226" i="3" a="1"/>
  <c r="D1226" i="3" s="1"/>
  <c r="D1225" i="3" a="1"/>
  <c r="D1225" i="3" s="1"/>
  <c r="D1224" i="3" a="1"/>
  <c r="D1224" i="3" s="1"/>
  <c r="D1223" i="3" a="1"/>
  <c r="D1223" i="3" s="1"/>
  <c r="D1222" i="3" a="1"/>
  <c r="D1222" i="3"/>
  <c r="D1221" i="3" a="1"/>
  <c r="D1221" i="3"/>
  <c r="D1220" i="3" a="1"/>
  <c r="D1220" i="3" s="1"/>
  <c r="D1219" i="3" a="1"/>
  <c r="D1219" i="3" s="1"/>
  <c r="D1218" i="3" a="1"/>
  <c r="D1218" i="3" s="1"/>
  <c r="D1217" i="3" a="1"/>
  <c r="D1217" i="3" s="1"/>
  <c r="D1216" i="3" a="1"/>
  <c r="D1216" i="3" s="1"/>
  <c r="D1215" i="3" a="1"/>
  <c r="D1215" i="3"/>
  <c r="D1214" i="3" a="1"/>
  <c r="D1214" i="3" s="1"/>
  <c r="D1213" i="3" a="1"/>
  <c r="D1213" i="3"/>
  <c r="D1212" i="3" a="1"/>
  <c r="D1212" i="3" s="1"/>
  <c r="D1211" i="3" a="1"/>
  <c r="D1211" i="3" s="1"/>
  <c r="D1210" i="3" a="1"/>
  <c r="D1210" i="3"/>
  <c r="D1209" i="3" a="1"/>
  <c r="D1209" i="3"/>
  <c r="D1208" i="3" a="1"/>
  <c r="D1208" i="3" s="1"/>
  <c r="D1207" i="3" a="1"/>
  <c r="D1207" i="3" s="1"/>
  <c r="D1206" i="3" a="1"/>
  <c r="D1206" i="3" s="1"/>
  <c r="D1205" i="3" a="1"/>
  <c r="D1205" i="3" s="1"/>
  <c r="D1204" i="3" a="1"/>
  <c r="D1204" i="3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/>
  <c r="D1197" i="3" a="1"/>
  <c r="D1197" i="3" s="1"/>
  <c r="D1196" i="3" a="1"/>
  <c r="D1196" i="3" s="1"/>
  <c r="D1195" i="3" a="1"/>
  <c r="D1195" i="3" s="1"/>
  <c r="D1194" i="3" a="1"/>
  <c r="D1194" i="3" s="1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/>
  <c r="D1188" i="3" a="1"/>
  <c r="D1188" i="3"/>
  <c r="D1187" i="3" a="1"/>
  <c r="D1187" i="3" s="1"/>
  <c r="D1186" i="3" a="1"/>
  <c r="D1186" i="3"/>
  <c r="D1185" i="3" a="1"/>
  <c r="D1185" i="3" s="1"/>
  <c r="D1184" i="3" a="1"/>
  <c r="D1184" i="3" s="1"/>
  <c r="D1183" i="3" a="1"/>
  <c r="D1183" i="3" s="1"/>
  <c r="D1182" i="3" a="1"/>
  <c r="D1182" i="3"/>
  <c r="D1181" i="3" a="1"/>
  <c r="D1181" i="3" s="1"/>
  <c r="D1180" i="3" a="1"/>
  <c r="D1180" i="3"/>
  <c r="D1179" i="3" a="1"/>
  <c r="D1179" i="3"/>
  <c r="D1178" i="3" a="1"/>
  <c r="D1178" i="3" s="1"/>
  <c r="D1177" i="3" a="1"/>
  <c r="D1177" i="3" s="1"/>
  <c r="D1176" i="3" a="1"/>
  <c r="D1176" i="3"/>
  <c r="D1175" i="3" a="1"/>
  <c r="D1175" i="3" s="1"/>
  <c r="D1174" i="3" a="1"/>
  <c r="D1174" i="3" s="1"/>
  <c r="D1173" i="3" a="1"/>
  <c r="D1173" i="3"/>
  <c r="D1172" i="3" a="1"/>
  <c r="D1172" i="3" s="1"/>
  <c r="D1171" i="3" a="1"/>
  <c r="D1171" i="3" s="1"/>
  <c r="D1170" i="3" a="1"/>
  <c r="D1170" i="3" s="1"/>
  <c r="D1169" i="3" a="1"/>
  <c r="D1169" i="3" s="1"/>
  <c r="D1168" i="3" a="1"/>
  <c r="D1168" i="3"/>
  <c r="D1167" i="3" a="1"/>
  <c r="D1167" i="3" s="1"/>
  <c r="D1166" i="3" a="1"/>
  <c r="D1166" i="3" s="1"/>
  <c r="D1165" i="3" a="1"/>
  <c r="D1165" i="3"/>
  <c r="D1164" i="3" a="1"/>
  <c r="D1164" i="3" s="1"/>
  <c r="D1163" i="3" a="1"/>
  <c r="D1163" i="3" s="1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/>
  <c r="D1157" i="3" a="1"/>
  <c r="D1157" i="3" s="1"/>
  <c r="D1156" i="3" a="1"/>
  <c r="D1156" i="3" s="1"/>
  <c r="D1155" i="3" a="1"/>
  <c r="D1155" i="3"/>
  <c r="D1154" i="3" a="1"/>
  <c r="D1154" i="3" s="1"/>
  <c r="D1153" i="3" a="1"/>
  <c r="D1153" i="3" s="1"/>
  <c r="D1152" i="3" a="1"/>
  <c r="D1152" i="3" s="1"/>
  <c r="D1151" i="3" a="1"/>
  <c r="D1151" i="3" s="1"/>
  <c r="D1150" i="3" a="1"/>
  <c r="D1150" i="3"/>
  <c r="D1149" i="3" a="1"/>
  <c r="D1149" i="3"/>
  <c r="D1148" i="3" a="1"/>
  <c r="D1148" i="3" s="1"/>
  <c r="D1147" i="3" a="1"/>
  <c r="D1147" i="3" s="1"/>
  <c r="D1146" i="3" a="1"/>
  <c r="D1146" i="3" s="1"/>
  <c r="D1145" i="3" a="1"/>
  <c r="D1145" i="3" s="1"/>
  <c r="D1144" i="3" a="1"/>
  <c r="D1144" i="3"/>
  <c r="D1143" i="3" a="1"/>
  <c r="D1143" i="3" s="1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/>
  <c r="D1136" i="3" a="1"/>
  <c r="D1136" i="3" s="1"/>
  <c r="D1135" i="3" a="1"/>
  <c r="D1135" i="3"/>
  <c r="D1134" i="3" a="1"/>
  <c r="D1134" i="3" s="1"/>
  <c r="D1133" i="3" a="1"/>
  <c r="D1133" i="3" s="1"/>
  <c r="D1132" i="3" a="1"/>
  <c r="D1132" i="3" s="1"/>
  <c r="D1131" i="3" a="1"/>
  <c r="D1131" i="3" s="1"/>
  <c r="D1130" i="3" a="1"/>
  <c r="D1130" i="3" s="1"/>
  <c r="D1129" i="3" a="1"/>
  <c r="D1129" i="3" s="1"/>
  <c r="D1128" i="3" a="1"/>
  <c r="D1128" i="3"/>
  <c r="D1127" i="3" a="1"/>
  <c r="D1127" i="3" s="1"/>
  <c r="D1126" i="3" a="1"/>
  <c r="D1126" i="3" s="1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 s="1"/>
  <c r="D1120" i="3" a="1"/>
  <c r="D1120" i="3"/>
  <c r="D1119" i="3" a="1"/>
  <c r="D1119" i="3"/>
  <c r="D1118" i="3" a="1"/>
  <c r="D1118" i="3" s="1"/>
  <c r="D1117" i="3" a="1"/>
  <c r="D1117" i="3" s="1"/>
  <c r="D1116" i="3" a="1"/>
  <c r="D1116" i="3"/>
  <c r="D1115" i="3" a="1"/>
  <c r="D1115" i="3" s="1"/>
  <c r="D1114" i="3" a="1"/>
  <c r="D1114" i="3"/>
  <c r="D1113" i="3" a="1"/>
  <c r="D1113" i="3" s="1"/>
  <c r="D1112" i="3" a="1"/>
  <c r="D1112" i="3" s="1"/>
  <c r="D1111" i="3" a="1"/>
  <c r="D1111" i="3" s="1"/>
  <c r="D1110" i="3" a="1"/>
  <c r="D1110" i="3"/>
  <c r="D1109" i="3" a="1"/>
  <c r="D1109" i="3" s="1"/>
  <c r="D1108" i="3" a="1"/>
  <c r="D1108" i="3"/>
  <c r="D1107" i="3" a="1"/>
  <c r="D1107" i="3"/>
  <c r="D1106" i="3" a="1"/>
  <c r="D1106" i="3" s="1"/>
  <c r="D1105" i="3" a="1"/>
  <c r="D1105" i="3"/>
  <c r="D1104" i="3" a="1"/>
  <c r="D1104" i="3"/>
  <c r="D1103" i="3" a="1"/>
  <c r="D1103" i="3" s="1"/>
  <c r="D1102" i="3" a="1"/>
  <c r="D1102" i="3" s="1"/>
  <c r="D1101" i="3" a="1"/>
  <c r="D1101" i="3"/>
  <c r="D1100" i="3" a="1"/>
  <c r="D1100" i="3" s="1"/>
  <c r="D1099" i="3" a="1"/>
  <c r="D1099" i="3"/>
  <c r="D1098" i="3" a="1"/>
  <c r="D1098" i="3" s="1"/>
  <c r="D1097" i="3" a="1"/>
  <c r="D1097" i="3" s="1"/>
  <c r="D1096" i="3" a="1"/>
  <c r="D1096" i="3"/>
  <c r="D1095" i="3" a="1"/>
  <c r="D1095" i="3"/>
  <c r="D1094" i="3" a="1"/>
  <c r="D1094" i="3" s="1"/>
  <c r="D1093" i="3" a="1"/>
  <c r="D1093" i="3"/>
  <c r="D1092" i="3" a="1"/>
  <c r="D1092" i="3"/>
  <c r="D1091" i="3" a="1"/>
  <c r="D1091" i="3" s="1"/>
  <c r="D1090" i="3" a="1"/>
  <c r="D1090" i="3" s="1"/>
  <c r="D1089" i="3" a="1"/>
  <c r="D1089" i="3" s="1"/>
  <c r="D1088" i="3" a="1"/>
  <c r="D1088" i="3" s="1"/>
  <c r="D1087" i="3" a="1"/>
  <c r="D1087" i="3"/>
  <c r="D1086" i="3" a="1"/>
  <c r="D1086" i="3" s="1"/>
  <c r="D1085" i="3" a="1"/>
  <c r="D1085" i="3" s="1"/>
  <c r="D1084" i="3" a="1"/>
  <c r="D1084" i="3"/>
  <c r="D1083" i="3" a="1"/>
  <c r="D1083" i="3" s="1"/>
  <c r="D1082" i="3" a="1"/>
  <c r="D1082" i="3" s="1"/>
  <c r="D1081" i="3" a="1"/>
  <c r="D1081" i="3" s="1"/>
  <c r="D1080" i="3" a="1"/>
  <c r="D1080" i="3"/>
  <c r="D1079" i="3" a="1"/>
  <c r="D1079" i="3" s="1"/>
  <c r="D1078" i="3" a="1"/>
  <c r="D1078" i="3"/>
  <c r="D1077" i="3" a="1"/>
  <c r="D1077" i="3"/>
  <c r="D1076" i="3" a="1"/>
  <c r="D1076" i="3" s="1"/>
  <c r="D1075" i="3" a="1"/>
  <c r="D1075" i="3" s="1"/>
  <c r="D1074" i="3" a="1"/>
  <c r="D1074" i="3"/>
  <c r="D1073" i="3" a="1"/>
  <c r="D1073" i="3" s="1"/>
  <c r="D1072" i="3" a="1"/>
  <c r="D1072" i="3"/>
  <c r="D1071" i="3" a="1"/>
  <c r="D1071" i="3" s="1"/>
  <c r="D1070" i="3" a="1"/>
  <c r="D1070" i="3" s="1"/>
  <c r="D1069" i="3" a="1"/>
  <c r="D1069" i="3" s="1"/>
  <c r="D1068" i="3" a="1"/>
  <c r="D1068" i="3"/>
  <c r="D1067" i="3" a="1"/>
  <c r="D1067" i="3" s="1"/>
  <c r="D1066" i="3" a="1"/>
  <c r="D1066" i="3" s="1"/>
  <c r="D1065" i="3" a="1"/>
  <c r="D1065" i="3"/>
  <c r="D1064" i="3" a="1"/>
  <c r="D1064" i="3" s="1"/>
  <c r="D1063" i="3" a="1"/>
  <c r="D1063" i="3"/>
  <c r="D1062" i="3" a="1"/>
  <c r="D1062" i="3" s="1"/>
  <c r="D1061" i="3" a="1"/>
  <c r="D1061" i="3" s="1"/>
  <c r="D1060" i="3" a="1"/>
  <c r="D1060" i="3" s="1"/>
  <c r="D1059" i="3" a="1"/>
  <c r="D1059" i="3" s="1"/>
  <c r="D1058" i="3" a="1"/>
  <c r="D1058" i="3" s="1"/>
  <c r="D1057" i="3" a="1"/>
  <c r="D1057" i="3" s="1"/>
  <c r="D1056" i="3" a="1"/>
  <c r="D1056" i="3"/>
  <c r="D1055" i="3" a="1"/>
  <c r="D1055" i="3" s="1"/>
  <c r="D1054" i="3" a="1"/>
  <c r="D1054" i="3"/>
  <c r="D1053" i="3" a="1"/>
  <c r="D1053" i="3"/>
  <c r="D1052" i="3" a="1"/>
  <c r="D1052" i="3" s="1"/>
  <c r="D1051" i="3" a="1"/>
  <c r="D1051" i="3" s="1"/>
  <c r="D1050" i="3" a="1"/>
  <c r="D1050" i="3"/>
  <c r="D1049" i="3" a="1"/>
  <c r="D1049" i="3" s="1"/>
  <c r="D1048" i="3" a="1"/>
  <c r="D1048" i="3" s="1"/>
  <c r="D1047" i="3" a="1"/>
  <c r="D1047" i="3"/>
  <c r="D1046" i="3" a="1"/>
  <c r="D1046" i="3" s="1"/>
  <c r="D1045" i="3" a="1"/>
  <c r="D1045" i="3" s="1"/>
  <c r="D1044" i="3" a="1"/>
  <c r="D1044" i="3"/>
  <c r="D1043" i="3" a="1"/>
  <c r="D1043" i="3" s="1"/>
  <c r="D1042" i="3" a="1"/>
  <c r="D1042" i="3"/>
  <c r="D1041" i="3" a="1"/>
  <c r="D1041" i="3"/>
  <c r="D1040" i="3" a="1"/>
  <c r="D1040" i="3" s="1"/>
  <c r="D1039" i="3" a="1"/>
  <c r="D1039" i="3" s="1"/>
  <c r="D1038" i="3" a="1"/>
  <c r="D1038" i="3"/>
  <c r="D1037" i="3" a="1"/>
  <c r="D1037" i="3" s="1"/>
  <c r="D1036" i="3" a="1"/>
  <c r="D1036" i="3"/>
  <c r="D1035" i="3" a="1"/>
  <c r="D1035" i="3" s="1"/>
  <c r="D1034" i="3" a="1"/>
  <c r="D1034" i="3" s="1"/>
  <c r="D1033" i="3" a="1"/>
  <c r="D1033" i="3" s="1"/>
  <c r="D1032" i="3" a="1"/>
  <c r="D1032" i="3"/>
  <c r="D1031" i="3" a="1"/>
  <c r="D1031" i="3" s="1"/>
  <c r="D1030" i="3" a="1"/>
  <c r="D1030" i="3" s="1"/>
  <c r="D1029" i="3" a="1"/>
  <c r="D1029" i="3"/>
  <c r="D1028" i="3" a="1"/>
  <c r="D1028" i="3" s="1"/>
  <c r="D1027" i="3" a="1"/>
  <c r="D1027" i="3"/>
  <c r="D1026" i="3" a="1"/>
  <c r="D1026" i="3" s="1"/>
  <c r="D1025" i="3" a="1"/>
  <c r="D1025" i="3" s="1"/>
  <c r="D1024" i="3" a="1"/>
  <c r="D1024" i="3"/>
  <c r="D1023" i="3" a="1"/>
  <c r="D1023" i="3" s="1"/>
  <c r="D1022" i="3" a="1"/>
  <c r="D1022" i="3" s="1"/>
  <c r="D1021" i="3" a="1"/>
  <c r="D1021" i="3"/>
  <c r="D1020" i="3" a="1"/>
  <c r="D1020" i="3"/>
  <c r="D1019" i="3" a="1"/>
  <c r="D1019" i="3" s="1"/>
  <c r="D1018" i="3" a="1"/>
  <c r="D1018" i="3" s="1"/>
  <c r="D1017" i="3" a="1"/>
  <c r="D1017" i="3"/>
  <c r="D1016" i="3" a="1"/>
  <c r="D1016" i="3" s="1"/>
  <c r="D1015" i="3" a="1"/>
  <c r="D1015" i="3" s="1"/>
  <c r="D1014" i="3" a="1"/>
  <c r="D1014" i="3" s="1"/>
  <c r="D1013" i="3" a="1"/>
  <c r="D1013" i="3" s="1"/>
  <c r="D1012" i="3" a="1"/>
  <c r="D1012" i="3"/>
  <c r="D1011" i="3" a="1"/>
  <c r="D1011" i="3"/>
  <c r="D1010" i="3" a="1"/>
  <c r="D1010" i="3" s="1"/>
  <c r="D1009" i="3" a="1"/>
  <c r="D1009" i="3" s="1"/>
  <c r="D1008" i="3" a="1"/>
  <c r="D1008" i="3" s="1"/>
  <c r="D1007" i="3" a="1"/>
  <c r="D1007" i="3" s="1"/>
  <c r="D1006" i="3" a="1"/>
  <c r="D1006" i="3"/>
  <c r="D1005" i="3" a="1"/>
  <c r="D1005" i="3"/>
  <c r="D1004" i="3" a="1"/>
  <c r="D1004" i="3" s="1"/>
  <c r="D1003" i="3" a="1"/>
  <c r="D1003" i="3" s="1"/>
  <c r="D1002" i="3" a="1"/>
  <c r="D1002" i="3" s="1"/>
  <c r="D1001" i="3" a="1"/>
  <c r="D1001" i="3" s="1"/>
  <c r="D1000" i="3" a="1"/>
  <c r="D1000" i="3" s="1"/>
  <c r="D999" i="3" a="1"/>
  <c r="D999" i="3"/>
  <c r="D998" i="3" a="1"/>
  <c r="D998" i="3" s="1"/>
  <c r="D997" i="3" a="1"/>
  <c r="D997" i="3"/>
  <c r="D996" i="3" a="1"/>
  <c r="D996" i="3" s="1"/>
  <c r="D995" i="3" a="1"/>
  <c r="D995" i="3" s="1"/>
  <c r="D994" i="3" a="1"/>
  <c r="D994" i="3"/>
  <c r="D993" i="3" a="1"/>
  <c r="D993" i="3"/>
  <c r="D992" i="3" a="1"/>
  <c r="D992" i="3" s="1"/>
  <c r="D991" i="3" a="1"/>
  <c r="D991" i="3"/>
  <c r="D990" i="3" a="1"/>
  <c r="D990" i="3" s="1"/>
  <c r="D989" i="3" a="1"/>
  <c r="D989" i="3" s="1"/>
  <c r="D988" i="3" a="1"/>
  <c r="D988" i="3"/>
  <c r="D987" i="3" a="1"/>
  <c r="D987" i="3"/>
  <c r="D986" i="3" a="1"/>
  <c r="D986" i="3" s="1"/>
  <c r="D985" i="3" a="1"/>
  <c r="D985" i="3"/>
  <c r="D984" i="3" a="1"/>
  <c r="D984" i="3" s="1"/>
  <c r="D983" i="3" a="1"/>
  <c r="D983" i="3" s="1"/>
  <c r="D982" i="3" a="1"/>
  <c r="D982" i="3"/>
  <c r="D981" i="3" a="1"/>
  <c r="D981" i="3" s="1"/>
  <c r="D980" i="3" a="1"/>
  <c r="D980" i="3" s="1"/>
  <c r="D979" i="3" a="1"/>
  <c r="D979" i="3"/>
  <c r="D978" i="3" a="1"/>
  <c r="D978" i="3"/>
  <c r="D977" i="3" a="1"/>
  <c r="D977" i="3" s="1"/>
  <c r="D976" i="3" a="1"/>
  <c r="D976" i="3"/>
  <c r="D975" i="3" a="1"/>
  <c r="D975" i="3" s="1"/>
  <c r="D974" i="3" a="1"/>
  <c r="D974" i="3" s="1"/>
  <c r="D973" i="3" a="1"/>
  <c r="D973" i="3"/>
  <c r="D972" i="3" a="1"/>
  <c r="D972" i="3"/>
  <c r="D971" i="3" a="1"/>
  <c r="D971" i="3" s="1"/>
  <c r="D970" i="3" a="1"/>
  <c r="D970" i="3"/>
  <c r="D969" i="3" a="1"/>
  <c r="D969" i="3" s="1"/>
  <c r="D968" i="3" a="1"/>
  <c r="D968" i="3" s="1"/>
  <c r="D967" i="3" a="1"/>
  <c r="D967" i="3" s="1"/>
  <c r="D966" i="3" a="1"/>
  <c r="D966" i="3"/>
  <c r="D965" i="3" a="1"/>
  <c r="D965" i="3" s="1"/>
  <c r="D964" i="3" a="1"/>
  <c r="D964" i="3" s="1"/>
  <c r="D963" i="3" a="1"/>
  <c r="D963" i="3"/>
  <c r="D962" i="3" a="1"/>
  <c r="D962" i="3" s="1"/>
  <c r="D961" i="3" a="1"/>
  <c r="D961" i="3" s="1"/>
  <c r="D960" i="3" a="1"/>
  <c r="D960" i="3"/>
  <c r="D959" i="3" a="1"/>
  <c r="D959" i="3" s="1"/>
  <c r="D958" i="3" a="1"/>
  <c r="D958" i="3" s="1"/>
  <c r="D957" i="3" a="1"/>
  <c r="D957" i="3"/>
  <c r="D956" i="3" a="1"/>
  <c r="D956" i="3" s="1"/>
  <c r="D955" i="3" a="1"/>
  <c r="D955" i="3" s="1"/>
  <c r="D954" i="3" a="1"/>
  <c r="D954" i="3" s="1"/>
  <c r="D953" i="3" a="1"/>
  <c r="D953" i="3" s="1"/>
  <c r="D952" i="3" a="1"/>
  <c r="D952" i="3" s="1"/>
  <c r="D951" i="3" a="1"/>
  <c r="D951" i="3" s="1"/>
  <c r="D950" i="3" a="1"/>
  <c r="D950" i="3" s="1"/>
  <c r="D949" i="3" a="1"/>
  <c r="D949" i="3" s="1"/>
  <c r="D948" i="3" a="1"/>
  <c r="D948" i="3"/>
  <c r="D947" i="3" a="1"/>
  <c r="D947" i="3" s="1"/>
  <c r="D946" i="3" a="1"/>
  <c r="D946" i="3" s="1"/>
  <c r="D945" i="3" a="1"/>
  <c r="D945" i="3" s="1"/>
  <c r="D944" i="3" a="1"/>
  <c r="D944" i="3" s="1"/>
  <c r="D943" i="3" a="1"/>
  <c r="D943" i="3"/>
  <c r="D942" i="3" a="1"/>
  <c r="D942" i="3" s="1"/>
  <c r="D941" i="3" a="1"/>
  <c r="D941" i="3" s="1"/>
  <c r="D940" i="3" a="1"/>
  <c r="D940" i="3" s="1"/>
  <c r="D939" i="3" a="1"/>
  <c r="D939" i="3"/>
  <c r="D938" i="3" a="1"/>
  <c r="D938" i="3" s="1"/>
  <c r="D937" i="3" a="1"/>
  <c r="D937" i="3"/>
  <c r="D936" i="3" a="1"/>
  <c r="D936" i="3" s="1"/>
  <c r="D935" i="3" a="1"/>
  <c r="D935" i="3" s="1"/>
  <c r="D934" i="3" a="1"/>
  <c r="D934" i="3"/>
  <c r="D933" i="3" a="1"/>
  <c r="D933" i="3"/>
  <c r="D932" i="3" a="1"/>
  <c r="D932" i="3" s="1"/>
  <c r="D931" i="3" a="1"/>
  <c r="D931" i="3" s="1"/>
  <c r="D930" i="3" a="1"/>
  <c r="D930" i="3"/>
  <c r="D929" i="3" a="1"/>
  <c r="D929" i="3" s="1"/>
  <c r="D928" i="3" a="1"/>
  <c r="D928" i="3" s="1"/>
  <c r="D927" i="3" a="1"/>
  <c r="D927" i="3"/>
  <c r="D926" i="3" a="1"/>
  <c r="D926" i="3" s="1"/>
  <c r="D925" i="3" a="1"/>
  <c r="D925" i="3"/>
  <c r="D924" i="3" a="1"/>
  <c r="D924" i="3" s="1"/>
  <c r="D923" i="3" a="1"/>
  <c r="D923" i="3" s="1"/>
  <c r="D922" i="3" a="1"/>
  <c r="D922" i="3"/>
  <c r="D921" i="3" a="1"/>
  <c r="D921" i="3"/>
  <c r="D920" i="3" a="1"/>
  <c r="D920" i="3" s="1"/>
  <c r="D919" i="3" a="1"/>
  <c r="D919" i="3"/>
  <c r="D918" i="3" a="1"/>
  <c r="D918" i="3" s="1"/>
  <c r="D917" i="3" a="1"/>
  <c r="D917" i="3" s="1"/>
  <c r="D916" i="3" a="1"/>
  <c r="D916" i="3"/>
  <c r="D915" i="3" a="1"/>
  <c r="D915" i="3"/>
  <c r="D914" i="3" a="1"/>
  <c r="D914" i="3" s="1"/>
  <c r="D913" i="3" a="1"/>
  <c r="D913" i="3" s="1"/>
  <c r="D912" i="3" a="1"/>
  <c r="D912" i="3"/>
  <c r="D911" i="3" a="1"/>
  <c r="D911" i="3" s="1"/>
  <c r="D910" i="3" a="1"/>
  <c r="D910" i="3" s="1"/>
  <c r="D909" i="3" a="1"/>
  <c r="D909" i="3"/>
  <c r="D908" i="3" a="1"/>
  <c r="D908" i="3" s="1"/>
  <c r="D907" i="3" a="1"/>
  <c r="D907" i="3" s="1"/>
  <c r="D906" i="3" a="1"/>
  <c r="D906" i="3"/>
  <c r="D905" i="3" a="1"/>
  <c r="D905" i="3" s="1"/>
  <c r="D904" i="3" a="1"/>
  <c r="D904" i="3"/>
  <c r="D903" i="3" a="1"/>
  <c r="D903" i="3"/>
  <c r="D902" i="3" a="1"/>
  <c r="D902" i="3" s="1"/>
  <c r="D901" i="3" a="1"/>
  <c r="D901" i="3" s="1"/>
  <c r="D900" i="3" a="1"/>
  <c r="D900" i="3" s="1"/>
  <c r="D899" i="3" a="1"/>
  <c r="D899" i="3" s="1"/>
  <c r="D898" i="3" a="1"/>
  <c r="D898" i="3"/>
  <c r="D897" i="3" a="1"/>
  <c r="D897" i="3"/>
  <c r="D896" i="3" a="1"/>
  <c r="D896" i="3" s="1"/>
  <c r="D895" i="3" a="1"/>
  <c r="D895" i="3" s="1"/>
  <c r="D894" i="3" a="1"/>
  <c r="D894" i="3"/>
  <c r="D893" i="3" a="1"/>
  <c r="D893" i="3" s="1"/>
  <c r="D892" i="3" a="1"/>
  <c r="D892" i="3"/>
  <c r="D891" i="3" a="1"/>
  <c r="D891" i="3"/>
  <c r="D890" i="3" a="1"/>
  <c r="D890" i="3" s="1"/>
  <c r="D889" i="3" a="1"/>
  <c r="D889" i="3"/>
  <c r="D888" i="3" a="1"/>
  <c r="D888" i="3" s="1"/>
  <c r="D887" i="3" a="1"/>
  <c r="D887" i="3" s="1"/>
  <c r="D886" i="3" a="1"/>
  <c r="D886" i="3" s="1"/>
  <c r="D885" i="3" a="1"/>
  <c r="D885" i="3"/>
  <c r="D884" i="3" a="1"/>
  <c r="D884" i="3" s="1"/>
  <c r="D883" i="3" a="1"/>
  <c r="D883" i="3"/>
  <c r="D882" i="3" a="1"/>
  <c r="D882" i="3" s="1"/>
  <c r="D881" i="3" a="1"/>
  <c r="D881" i="3" s="1"/>
  <c r="D880" i="3" a="1"/>
  <c r="D880" i="3" s="1"/>
  <c r="D879" i="3" a="1"/>
  <c r="D879" i="3"/>
  <c r="D878" i="3" a="1"/>
  <c r="D878" i="3" s="1"/>
  <c r="D877" i="3" a="1"/>
  <c r="D877" i="3"/>
  <c r="D876" i="3" a="1"/>
  <c r="D876" i="3" s="1"/>
  <c r="D875" i="3" a="1"/>
  <c r="D875" i="3" s="1"/>
  <c r="D874" i="3" a="1"/>
  <c r="D874" i="3"/>
  <c r="D873" i="3" a="1"/>
  <c r="D873" i="3"/>
  <c r="D872" i="3" a="1"/>
  <c r="D872" i="3" s="1"/>
  <c r="D871" i="3" a="1"/>
  <c r="D871" i="3"/>
  <c r="D870" i="3" a="1"/>
  <c r="D870" i="3" s="1"/>
  <c r="D869" i="3" a="1"/>
  <c r="D869" i="3" s="1"/>
  <c r="D868" i="3" a="1"/>
  <c r="D868" i="3"/>
  <c r="D867" i="3" a="1"/>
  <c r="D867" i="3" s="1"/>
  <c r="D866" i="3" a="1"/>
  <c r="D866" i="3" s="1"/>
  <c r="D865" i="3" a="1"/>
  <c r="D865" i="3" s="1"/>
  <c r="D864" i="3" a="1"/>
  <c r="D864" i="3"/>
  <c r="D863" i="3" a="1"/>
  <c r="D863" i="3" s="1"/>
  <c r="D862" i="3" a="1"/>
  <c r="D862" i="3"/>
  <c r="D861" i="3" a="1"/>
  <c r="D861" i="3"/>
  <c r="D860" i="3" a="1"/>
  <c r="D860" i="3" s="1"/>
  <c r="D859" i="3" a="1"/>
  <c r="D859" i="3" s="1"/>
  <c r="D858" i="3" a="1"/>
  <c r="D858" i="3"/>
  <c r="D857" i="3" a="1"/>
  <c r="D857" i="3" s="1"/>
  <c r="D856" i="3" a="1"/>
  <c r="D856" i="3"/>
  <c r="D855" i="3" a="1"/>
  <c r="D855" i="3" s="1"/>
  <c r="D854" i="3" a="1"/>
  <c r="D854" i="3" s="1"/>
  <c r="D853" i="3" a="1"/>
  <c r="D853" i="3" s="1"/>
  <c r="D852" i="3" a="1"/>
  <c r="D852" i="3"/>
  <c r="D851" i="3" a="1"/>
  <c r="D851" i="3" s="1"/>
  <c r="D850" i="3" a="1"/>
  <c r="D850" i="3"/>
  <c r="D849" i="3" a="1"/>
  <c r="D849" i="3"/>
  <c r="D848" i="3" a="1"/>
  <c r="D848" i="3" s="1"/>
  <c r="D847" i="3" a="1"/>
  <c r="D847" i="3" s="1"/>
  <c r="D846" i="3" a="1"/>
  <c r="D846" i="3" s="1"/>
  <c r="D845" i="3" a="1"/>
  <c r="D845" i="3" s="1"/>
  <c r="D844" i="3" a="1"/>
  <c r="D844" i="3" s="1"/>
  <c r="D843" i="3" a="1"/>
  <c r="D843" i="3"/>
  <c r="D842" i="3" a="1"/>
  <c r="D842" i="3" s="1"/>
  <c r="D841" i="3" a="1"/>
  <c r="D841" i="3"/>
  <c r="D840" i="3" a="1"/>
  <c r="D840" i="3"/>
  <c r="D839" i="3" a="1"/>
  <c r="D839" i="3" s="1"/>
  <c r="D838" i="3" a="1"/>
  <c r="D838" i="3"/>
  <c r="D837" i="3" a="1"/>
  <c r="D837" i="3" s="1"/>
  <c r="D836" i="3" a="1"/>
  <c r="D836" i="3" s="1"/>
  <c r="D835" i="3" a="1"/>
  <c r="D835" i="3" s="1"/>
  <c r="D834" i="3" a="1"/>
  <c r="D834" i="3" s="1"/>
  <c r="D833" i="3" a="1"/>
  <c r="D833" i="3" s="1"/>
  <c r="D832" i="3" a="1"/>
  <c r="D832" i="3" s="1"/>
  <c r="D831" i="3" a="1"/>
  <c r="D831" i="3"/>
  <c r="D830" i="3" a="1"/>
  <c r="D830" i="3" s="1"/>
  <c r="D829" i="3" a="1"/>
  <c r="D829" i="3"/>
  <c r="D828" i="3" a="1"/>
  <c r="D828" i="3" s="1"/>
  <c r="D827" i="3" a="1"/>
  <c r="D827" i="3" s="1"/>
  <c r="D826" i="3" a="1"/>
  <c r="D826" i="3"/>
  <c r="D825" i="3" a="1"/>
  <c r="D825" i="3"/>
  <c r="D824" i="3" a="1"/>
  <c r="D824" i="3" s="1"/>
  <c r="D823" i="3" a="1"/>
  <c r="D823" i="3" s="1"/>
  <c r="D822" i="3" a="1"/>
  <c r="D822" i="3" s="1"/>
  <c r="D821" i="3" a="1"/>
  <c r="D821" i="3" s="1"/>
  <c r="D820" i="3" a="1"/>
  <c r="D820" i="3"/>
  <c r="D819" i="3" a="1"/>
  <c r="D819" i="3" s="1"/>
  <c r="D818" i="3" a="1"/>
  <c r="D818" i="3" s="1"/>
  <c r="D817" i="3" a="1"/>
  <c r="D817" i="3"/>
  <c r="D816" i="3" a="1"/>
  <c r="D816" i="3" s="1"/>
  <c r="D815" i="3" a="1"/>
  <c r="D815" i="3" s="1"/>
  <c r="D814" i="3" a="1"/>
  <c r="D814" i="3" s="1"/>
  <c r="D813" i="3" a="1"/>
  <c r="D813" i="3"/>
  <c r="D812" i="3" a="1"/>
  <c r="D812" i="3" s="1"/>
  <c r="D811" i="3" a="1"/>
  <c r="D811" i="3"/>
  <c r="D810" i="3" a="1"/>
  <c r="D810" i="3" s="1"/>
  <c r="D809" i="3" a="1"/>
  <c r="D809" i="3" s="1"/>
  <c r="D808" i="3" a="1"/>
  <c r="D808" i="3"/>
  <c r="D807" i="3" a="1"/>
  <c r="D807" i="3" s="1"/>
  <c r="D806" i="3" a="1"/>
  <c r="D806" i="3" s="1"/>
  <c r="D805" i="3" a="1"/>
  <c r="D805" i="3"/>
  <c r="D804" i="3" a="1"/>
  <c r="D804" i="3"/>
  <c r="D803" i="3" a="1"/>
  <c r="D803" i="3" s="1"/>
  <c r="D802" i="3" a="1"/>
  <c r="D802" i="3"/>
  <c r="D801" i="3" a="1"/>
  <c r="D801" i="3" s="1"/>
  <c r="D800" i="3" a="1"/>
  <c r="D800" i="3" s="1"/>
  <c r="D799" i="3" a="1"/>
  <c r="D799" i="3" s="1"/>
  <c r="D798" i="3" a="1"/>
  <c r="D798" i="3"/>
  <c r="D797" i="3" a="1"/>
  <c r="D797" i="3" s="1"/>
  <c r="D796" i="3" a="1"/>
  <c r="D796" i="3"/>
  <c r="D795" i="3" a="1"/>
  <c r="D795" i="3" s="1"/>
  <c r="D794" i="3" a="1"/>
  <c r="D794" i="3" s="1"/>
  <c r="D793" i="3" a="1"/>
  <c r="D793" i="3" s="1"/>
  <c r="D792" i="3" a="1"/>
  <c r="D792" i="3" s="1"/>
  <c r="D791" i="3" a="1"/>
  <c r="D791" i="3" s="1"/>
  <c r="D790" i="3" a="1"/>
  <c r="D790" i="3"/>
  <c r="D789" i="3" a="1"/>
  <c r="D789" i="3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/>
  <c r="D782" i="3" a="1"/>
  <c r="D782" i="3" s="1"/>
  <c r="D781" i="3" a="1"/>
  <c r="D781" i="3"/>
  <c r="D780" i="3" a="1"/>
  <c r="D780" i="3" s="1"/>
  <c r="D779" i="3" a="1"/>
  <c r="D779" i="3" s="1"/>
  <c r="D778" i="3" a="1"/>
  <c r="D778" i="3" s="1"/>
  <c r="D777" i="3" a="1"/>
  <c r="D777" i="3"/>
  <c r="D776" i="3" a="1"/>
  <c r="D776" i="3" s="1"/>
  <c r="D775" i="3" a="1"/>
  <c r="D775" i="3" s="1"/>
  <c r="D774" i="3" a="1"/>
  <c r="D774" i="3" s="1"/>
  <c r="D773" i="3" a="1"/>
  <c r="D773" i="3" s="1"/>
  <c r="D772" i="3" a="1"/>
  <c r="D772" i="3" s="1"/>
  <c r="D771" i="3" a="1"/>
  <c r="D771" i="3"/>
  <c r="D770" i="3" a="1"/>
  <c r="D770" i="3" s="1"/>
  <c r="D769" i="3" a="1"/>
  <c r="D769" i="3"/>
  <c r="D768" i="3" a="1"/>
  <c r="D768" i="3"/>
  <c r="D767" i="3" a="1"/>
  <c r="D767" i="3" s="1"/>
  <c r="D766" i="3" a="1"/>
  <c r="D766" i="3"/>
  <c r="D765" i="3" a="1"/>
  <c r="D765" i="3" s="1"/>
  <c r="D764" i="3" a="1"/>
  <c r="D764" i="3" s="1"/>
  <c r="D763" i="3" a="1"/>
  <c r="D763" i="3" s="1"/>
  <c r="D762" i="3" a="1"/>
  <c r="D762" i="3" s="1"/>
  <c r="D761" i="3" a="1"/>
  <c r="D761" i="3" s="1"/>
  <c r="D760" i="3" a="1"/>
  <c r="D760" i="3" s="1"/>
  <c r="D759" i="3" a="1"/>
  <c r="D759" i="3" s="1"/>
  <c r="D758" i="3" a="1"/>
  <c r="D758" i="3" s="1"/>
  <c r="D757" i="3" a="1"/>
  <c r="D757" i="3"/>
  <c r="D756" i="3" a="1"/>
  <c r="D756" i="3"/>
  <c r="D755" i="3" a="1"/>
  <c r="D755" i="3" s="1"/>
  <c r="D754" i="3" a="1"/>
  <c r="D754" i="3"/>
  <c r="D753" i="3" a="1"/>
  <c r="D753" i="3"/>
  <c r="D752" i="3" a="1"/>
  <c r="D752" i="3" s="1"/>
  <c r="D751" i="3" a="1"/>
  <c r="D751" i="3" s="1"/>
  <c r="D750" i="3" a="1"/>
  <c r="D750" i="3" s="1"/>
  <c r="D749" i="3" a="1"/>
  <c r="D749" i="3" s="1"/>
  <c r="D748" i="3" a="1"/>
  <c r="D748" i="3" s="1"/>
  <c r="D747" i="3" a="1"/>
  <c r="D747" i="3" s="1"/>
  <c r="D746" i="3" a="1"/>
  <c r="D746" i="3" s="1"/>
  <c r="D745" i="3" a="1"/>
  <c r="D745" i="3" s="1"/>
  <c r="D744" i="3" a="1"/>
  <c r="D744" i="3" s="1"/>
  <c r="D743" i="3" a="1"/>
  <c r="D743" i="3" s="1"/>
  <c r="D742" i="3" a="1"/>
  <c r="D742" i="3"/>
  <c r="D741" i="3" a="1"/>
  <c r="D741" i="3"/>
  <c r="D740" i="3" a="1"/>
  <c r="D740" i="3" s="1"/>
  <c r="D739" i="3" a="1"/>
  <c r="D739" i="3" s="1"/>
  <c r="D738" i="3" a="1"/>
  <c r="D738" i="3" s="1"/>
  <c r="D737" i="3" a="1"/>
  <c r="D737" i="3" s="1"/>
  <c r="D736" i="3" a="1"/>
  <c r="D736" i="3" s="1"/>
  <c r="D735" i="3" a="1"/>
  <c r="D735" i="3" s="1"/>
  <c r="D734" i="3" a="1"/>
  <c r="D734" i="3" s="1"/>
  <c r="D733" i="3" a="1"/>
  <c r="D733" i="3"/>
  <c r="D732" i="3" a="1"/>
  <c r="D732" i="3"/>
  <c r="D731" i="3" a="1"/>
  <c r="D731" i="3" s="1"/>
  <c r="D730" i="3" a="1"/>
  <c r="D730" i="3" s="1"/>
  <c r="D729" i="3" a="1"/>
  <c r="D729" i="3" s="1"/>
  <c r="D728" i="3" a="1"/>
  <c r="D728" i="3" s="1"/>
  <c r="D727" i="3" a="1"/>
  <c r="D727" i="3" s="1"/>
  <c r="D726" i="3" a="1"/>
  <c r="D726" i="3" s="1"/>
  <c r="D725" i="3" a="1"/>
  <c r="D725" i="3" s="1"/>
  <c r="D724" i="3" a="1"/>
  <c r="D724" i="3" s="1"/>
  <c r="D723" i="3" a="1"/>
  <c r="D723" i="3"/>
  <c r="D722" i="3" a="1"/>
  <c r="D722" i="3" s="1"/>
  <c r="D721" i="3" a="1"/>
  <c r="D721" i="3"/>
  <c r="D720" i="3" a="1"/>
  <c r="D720" i="3" s="1"/>
  <c r="D719" i="3" a="1"/>
  <c r="D719" i="3" s="1"/>
  <c r="D718" i="3" a="1"/>
  <c r="D718" i="3"/>
  <c r="D717" i="3" a="1"/>
  <c r="D717" i="3"/>
  <c r="D716" i="3" a="1"/>
  <c r="D716" i="3" s="1"/>
  <c r="D715" i="3" a="1"/>
  <c r="D715" i="3" s="1"/>
  <c r="D714" i="3" a="1"/>
  <c r="D714" i="3"/>
  <c r="D713" i="3" a="1"/>
  <c r="D713" i="3" s="1"/>
  <c r="D712" i="3" a="1"/>
  <c r="D712" i="3" s="1"/>
  <c r="D711" i="3" a="1"/>
  <c r="D711" i="3" s="1"/>
  <c r="D710" i="3" a="1"/>
  <c r="D710" i="3" s="1"/>
  <c r="D709" i="3" a="1"/>
  <c r="D709" i="3"/>
  <c r="D708" i="3" a="1"/>
  <c r="D708" i="3" s="1"/>
  <c r="D707" i="3" a="1"/>
  <c r="D707" i="3" s="1"/>
  <c r="D706" i="3" a="1"/>
  <c r="D706" i="3"/>
  <c r="D705" i="3" a="1"/>
  <c r="D705" i="3"/>
  <c r="D704" i="3" a="1"/>
  <c r="D704" i="3" s="1"/>
  <c r="D703" i="3" a="1"/>
  <c r="D703" i="3"/>
  <c r="D702" i="3" a="1"/>
  <c r="D702" i="3" s="1"/>
  <c r="D701" i="3" a="1"/>
  <c r="D701" i="3" s="1"/>
  <c r="D700" i="3" a="1"/>
  <c r="D700" i="3"/>
  <c r="D699" i="3" a="1"/>
  <c r="D699" i="3" s="1"/>
  <c r="D698" i="3" a="1"/>
  <c r="D698" i="3" s="1"/>
  <c r="D697" i="3" a="1"/>
  <c r="D697" i="3" s="1"/>
  <c r="D696" i="3" a="1"/>
  <c r="D696" i="3"/>
  <c r="D695" i="3" a="1"/>
  <c r="D695" i="3" s="1"/>
  <c r="D694" i="3" a="1"/>
  <c r="D694" i="3"/>
  <c r="D693" i="3" a="1"/>
  <c r="D693" i="3" s="1"/>
  <c r="D692" i="3" a="1"/>
  <c r="D692" i="3" s="1"/>
  <c r="D691" i="3" a="1"/>
  <c r="D691" i="3" s="1"/>
  <c r="D690" i="3" a="1"/>
  <c r="D690" i="3" s="1"/>
  <c r="D689" i="3" a="1"/>
  <c r="D689" i="3" s="1"/>
  <c r="D688" i="3" a="1"/>
  <c r="D688" i="3"/>
  <c r="D687" i="3" a="1"/>
  <c r="D687" i="3" s="1"/>
  <c r="D686" i="3" a="1"/>
  <c r="D686" i="3" s="1"/>
  <c r="D685" i="3" a="1"/>
  <c r="D685" i="3" s="1"/>
  <c r="D684" i="3" a="1"/>
  <c r="D684" i="3"/>
  <c r="D683" i="3" a="1"/>
  <c r="D683" i="3" s="1"/>
  <c r="D682" i="3" a="1"/>
  <c r="D682" i="3"/>
  <c r="D681" i="3" a="1"/>
  <c r="D681" i="3"/>
  <c r="D680" i="3" a="1"/>
  <c r="D680" i="3" s="1"/>
  <c r="D679" i="3" a="1"/>
  <c r="D679" i="3" s="1"/>
  <c r="D678" i="3" a="1"/>
  <c r="D678" i="3"/>
  <c r="D677" i="3" a="1"/>
  <c r="D677" i="3" s="1"/>
  <c r="D676" i="3" a="1"/>
  <c r="D676" i="3" s="1"/>
  <c r="D675" i="3" a="1"/>
  <c r="D675" i="3"/>
  <c r="D674" i="3" a="1"/>
  <c r="D674" i="3" s="1"/>
  <c r="D673" i="3" a="1"/>
  <c r="D673" i="3" s="1"/>
  <c r="D672" i="3" a="1"/>
  <c r="D672" i="3" s="1"/>
  <c r="D671" i="3" a="1"/>
  <c r="D671" i="3" s="1"/>
  <c r="D670" i="3" a="1"/>
  <c r="D670" i="3" s="1"/>
  <c r="D669" i="3" a="1"/>
  <c r="D669" i="3"/>
  <c r="D668" i="3" a="1"/>
  <c r="D668" i="3" s="1"/>
  <c r="D667" i="3" a="1"/>
  <c r="D667" i="3"/>
  <c r="D666" i="3" a="1"/>
  <c r="D666" i="3" s="1"/>
  <c r="D665" i="3" a="1"/>
  <c r="D665" i="3" s="1"/>
  <c r="D664" i="3" a="1"/>
  <c r="D664" i="3"/>
  <c r="D663" i="3" a="1"/>
  <c r="D663" i="3" s="1"/>
  <c r="D662" i="3" a="1"/>
  <c r="D662" i="3" s="1"/>
  <c r="D661" i="3" a="1"/>
  <c r="D661" i="3"/>
  <c r="D660" i="3" a="1"/>
  <c r="D660" i="3"/>
  <c r="D659" i="3" a="1"/>
  <c r="D659" i="3" s="1"/>
  <c r="D658" i="3" a="1"/>
  <c r="D658" i="3" s="1"/>
  <c r="D657" i="3" a="1"/>
  <c r="D657" i="3"/>
  <c r="D656" i="3" a="1"/>
  <c r="D656" i="3" s="1"/>
  <c r="D655" i="3" a="1"/>
  <c r="D655" i="3"/>
  <c r="D654" i="3" a="1"/>
  <c r="D654" i="3" s="1"/>
  <c r="D653" i="3" a="1"/>
  <c r="D653" i="3" s="1"/>
  <c r="D652" i="3" a="1"/>
  <c r="D652" i="3" s="1"/>
  <c r="D651" i="3" a="1"/>
  <c r="D651" i="3" s="1"/>
  <c r="D650" i="3" a="1"/>
  <c r="D650" i="3" s="1"/>
  <c r="D649" i="3" a="1"/>
  <c r="D649" i="3"/>
  <c r="D648" i="3" a="1"/>
  <c r="D648" i="3"/>
  <c r="D647" i="3" a="1"/>
  <c r="D647" i="3" s="1"/>
  <c r="D646" i="3" a="1"/>
  <c r="D646" i="3"/>
  <c r="D645" i="3" a="1"/>
  <c r="D645" i="3"/>
  <c r="D644" i="3" a="1"/>
  <c r="D644" i="3" s="1"/>
  <c r="D643" i="3" a="1"/>
  <c r="D643" i="3" s="1"/>
  <c r="D642" i="3" a="1"/>
  <c r="D642" i="3"/>
  <c r="D641" i="3" a="1"/>
  <c r="D641" i="3" s="1"/>
  <c r="D640" i="3" a="1"/>
  <c r="D640" i="3"/>
  <c r="D639" i="3" a="1"/>
  <c r="D639" i="3"/>
  <c r="D638" i="3" a="1"/>
  <c r="D638" i="3" s="1"/>
  <c r="D637" i="3" a="1"/>
  <c r="D637" i="3" s="1"/>
  <c r="D636" i="3" a="1"/>
  <c r="D636" i="3"/>
  <c r="D635" i="3" a="1"/>
  <c r="D635" i="3" s="1"/>
  <c r="D634" i="3" a="1"/>
  <c r="D634" i="3" s="1"/>
  <c r="D633" i="3" a="1"/>
  <c r="D633" i="3"/>
  <c r="D632" i="3" a="1"/>
  <c r="D632" i="3" s="1"/>
  <c r="D631" i="3" a="1"/>
  <c r="D631" i="3" s="1"/>
  <c r="D630" i="3" a="1"/>
  <c r="D630" i="3" s="1"/>
  <c r="D629" i="3" a="1"/>
  <c r="D629" i="3" s="1"/>
  <c r="D628" i="3" a="1"/>
  <c r="D628" i="3"/>
  <c r="D627" i="3" a="1"/>
  <c r="D627" i="3" s="1"/>
  <c r="D626" i="3" a="1"/>
  <c r="D626" i="3" s="1"/>
  <c r="D625" i="3" a="1"/>
  <c r="D625" i="3"/>
  <c r="D624" i="3" a="1"/>
  <c r="D624" i="3"/>
  <c r="D623" i="3" a="1"/>
  <c r="D623" i="3" s="1"/>
  <c r="D622" i="3" a="1"/>
  <c r="D622" i="3"/>
  <c r="D621" i="3" a="1"/>
  <c r="D621" i="3" s="1"/>
  <c r="D620" i="3" a="1"/>
  <c r="D620" i="3" s="1"/>
  <c r="D619" i="3" a="1"/>
  <c r="D619" i="3" s="1"/>
  <c r="D618" i="3" a="1"/>
  <c r="D618" i="3" s="1"/>
  <c r="D617" i="3" a="1"/>
  <c r="D617" i="3" s="1"/>
  <c r="D616" i="3" a="1"/>
  <c r="D616" i="3" s="1"/>
  <c r="D615" i="3" a="1"/>
  <c r="D615" i="3"/>
  <c r="D614" i="3" a="1"/>
  <c r="D614" i="3" s="1"/>
  <c r="D613" i="3" a="1"/>
  <c r="D613" i="3" s="1"/>
  <c r="D612" i="3" a="1"/>
  <c r="D612" i="3" s="1"/>
  <c r="D611" i="3" a="1"/>
  <c r="D611" i="3" s="1"/>
  <c r="D610" i="3" a="1"/>
  <c r="D610" i="3"/>
  <c r="D609" i="3" a="1"/>
  <c r="D609" i="3"/>
  <c r="D608" i="3" a="1"/>
  <c r="D608" i="3" s="1"/>
  <c r="D607" i="3" a="1"/>
  <c r="D607" i="3" s="1"/>
  <c r="D606" i="3" a="1"/>
  <c r="D606" i="3"/>
  <c r="D605" i="3" a="1"/>
  <c r="D605" i="3" s="1"/>
  <c r="D604" i="3" a="1"/>
  <c r="D604" i="3"/>
  <c r="D603" i="3" a="1"/>
  <c r="D603" i="3" s="1"/>
  <c r="D602" i="3" a="1"/>
  <c r="D602" i="3" s="1"/>
  <c r="D601" i="3" a="1"/>
  <c r="D601" i="3" s="1"/>
  <c r="D600" i="3" a="1"/>
  <c r="D600" i="3" s="1"/>
  <c r="D599" i="3" a="1"/>
  <c r="D599" i="3" s="1"/>
  <c r="D598" i="3" a="1"/>
  <c r="D598" i="3" s="1"/>
  <c r="D597" i="3" a="1"/>
  <c r="D597" i="3"/>
  <c r="D596" i="3" a="1"/>
  <c r="D596" i="3" s="1"/>
  <c r="D595" i="3" a="1"/>
  <c r="D595" i="3"/>
  <c r="D594" i="3" a="1"/>
  <c r="D594" i="3" s="1"/>
  <c r="D593" i="3" a="1"/>
  <c r="D593" i="3" s="1"/>
  <c r="D592" i="3" a="1"/>
  <c r="D592" i="3"/>
  <c r="D591" i="3" a="1"/>
  <c r="D591" i="3"/>
  <c r="D590" i="3" a="1"/>
  <c r="D590" i="3" s="1"/>
  <c r="D589" i="3" a="1"/>
  <c r="D589" i="3"/>
  <c r="D588" i="3" a="1"/>
  <c r="D588" i="3"/>
  <c r="D587" i="3" a="1"/>
  <c r="D587" i="3" s="1"/>
  <c r="D586" i="3" a="1"/>
  <c r="D586" i="3" s="1"/>
  <c r="D585" i="3" a="1"/>
  <c r="D585" i="3" s="1"/>
  <c r="D584" i="3" a="1"/>
  <c r="D584" i="3" s="1"/>
  <c r="D583" i="3" a="1"/>
  <c r="D583" i="3"/>
  <c r="D582" i="3" a="1"/>
  <c r="D582" i="3"/>
  <c r="D581" i="3" a="1"/>
  <c r="D581" i="3" s="1"/>
  <c r="D580" i="3" a="1"/>
  <c r="D580" i="3" s="1"/>
  <c r="D579" i="3" a="1"/>
  <c r="D579" i="3"/>
  <c r="D578" i="3" a="1"/>
  <c r="D578" i="3" s="1"/>
  <c r="D577" i="3" a="1"/>
  <c r="D577" i="3" s="1"/>
  <c r="D576" i="3" a="1"/>
  <c r="D576" i="3" s="1"/>
  <c r="D575" i="3" a="1"/>
  <c r="D575" i="3" s="1"/>
  <c r="D574" i="3" a="1"/>
  <c r="D574" i="3"/>
  <c r="D573" i="3" a="1"/>
  <c r="D573" i="3" s="1"/>
  <c r="D572" i="3" a="1"/>
  <c r="D572" i="3" s="1"/>
  <c r="D571" i="3" a="1"/>
  <c r="D571" i="3" s="1"/>
  <c r="D570" i="3" a="1"/>
  <c r="D570" i="3" s="1"/>
  <c r="D569" i="3" a="1"/>
  <c r="D569" i="3" s="1"/>
  <c r="D568" i="3" a="1"/>
  <c r="D568" i="3"/>
  <c r="D567" i="3" a="1"/>
  <c r="D567" i="3"/>
  <c r="D566" i="3" a="1"/>
  <c r="D566" i="3" s="1"/>
  <c r="D565" i="3" a="1"/>
  <c r="D565" i="3"/>
  <c r="D564" i="3" a="1"/>
  <c r="D564" i="3" s="1"/>
  <c r="D563" i="3" a="1"/>
  <c r="D563" i="3" s="1"/>
  <c r="D562" i="3" a="1"/>
  <c r="D562" i="3" s="1"/>
  <c r="D561" i="3" a="1"/>
  <c r="D561" i="3"/>
  <c r="D560" i="3" a="1"/>
  <c r="D560" i="3" s="1"/>
  <c r="D559" i="3" a="1"/>
  <c r="D559" i="3" s="1"/>
  <c r="D558" i="3" a="1"/>
  <c r="D558" i="3" s="1"/>
  <c r="D557" i="3" a="1"/>
  <c r="D557" i="3" s="1"/>
  <c r="D556" i="3" a="1"/>
  <c r="D556" i="3"/>
  <c r="D555" i="3" a="1"/>
  <c r="D555" i="3"/>
  <c r="D554" i="3" a="1"/>
  <c r="D554" i="3" s="1"/>
  <c r="D553" i="3" a="1"/>
  <c r="D553" i="3"/>
  <c r="D552" i="3" a="1"/>
  <c r="D552" i="3" s="1"/>
  <c r="D551" i="3" a="1"/>
  <c r="D551" i="3" s="1"/>
  <c r="D550" i="3" a="1"/>
  <c r="D550" i="3" s="1"/>
  <c r="D549" i="3" a="1"/>
  <c r="D549" i="3" s="1"/>
  <c r="D548" i="3" a="1"/>
  <c r="D548" i="3" s="1"/>
  <c r="D547" i="3" a="1"/>
  <c r="D547" i="3" s="1"/>
  <c r="D546" i="3" a="1"/>
  <c r="D546" i="3" s="1"/>
  <c r="D545" i="3" a="1"/>
  <c r="D545" i="3" s="1"/>
  <c r="D544" i="3" a="1"/>
  <c r="D544" i="3"/>
  <c r="D543" i="3" a="1"/>
  <c r="D543" i="3"/>
  <c r="D542" i="3" a="1"/>
  <c r="D542" i="3" s="1"/>
  <c r="D541" i="3" a="1"/>
  <c r="D541" i="3" s="1"/>
  <c r="D540" i="3" a="1"/>
  <c r="D540" i="3" s="1"/>
  <c r="D539" i="3" a="1"/>
  <c r="D539" i="3" s="1"/>
  <c r="D538" i="3" a="1"/>
  <c r="D538" i="3" s="1"/>
  <c r="D537" i="3" a="1"/>
  <c r="D537" i="3"/>
  <c r="D536" i="3" a="1"/>
  <c r="D536" i="3" s="1"/>
  <c r="D535" i="3" a="1"/>
  <c r="D535" i="3" s="1"/>
  <c r="D534" i="3" a="1"/>
  <c r="D534" i="3" s="1"/>
  <c r="D533" i="3" a="1"/>
  <c r="D533" i="3" s="1"/>
  <c r="D532" i="3" a="1"/>
  <c r="D532" i="3"/>
  <c r="D531" i="3" a="1"/>
  <c r="D531" i="3" s="1"/>
  <c r="D530" i="3" a="1"/>
  <c r="D530" i="3" s="1"/>
  <c r="D529" i="3" a="1"/>
  <c r="D529" i="3" s="1"/>
  <c r="D528" i="3" a="1"/>
  <c r="D528" i="3"/>
  <c r="D527" i="3" a="1"/>
  <c r="D527" i="3" s="1"/>
  <c r="D526" i="3" a="1"/>
  <c r="D526" i="3" s="1"/>
  <c r="D525" i="3" a="1"/>
  <c r="D525" i="3" s="1"/>
  <c r="D524" i="3" a="1"/>
  <c r="D524" i="3" s="1"/>
  <c r="D523" i="3" a="1"/>
  <c r="D523" i="3"/>
  <c r="D522" i="3" a="1"/>
  <c r="D522" i="3"/>
  <c r="D521" i="3" a="1"/>
  <c r="D521" i="3" s="1"/>
  <c r="D520" i="3" a="1"/>
  <c r="D520" i="3"/>
  <c r="D519" i="3" a="1"/>
  <c r="D519" i="3" s="1"/>
  <c r="D518" i="3" a="1"/>
  <c r="D518" i="3" s="1"/>
  <c r="D517" i="3" a="1"/>
  <c r="D517" i="3" s="1"/>
  <c r="D516" i="3" a="1"/>
  <c r="D516" i="3" s="1"/>
  <c r="D515" i="3" a="1"/>
  <c r="D515" i="3" s="1"/>
  <c r="D514" i="3" a="1"/>
  <c r="D514" i="3"/>
  <c r="D513" i="3" a="1"/>
  <c r="D513" i="3" s="1"/>
  <c r="D512" i="3" a="1"/>
  <c r="D512" i="3" s="1"/>
  <c r="D511" i="3" a="1"/>
  <c r="D511" i="3" s="1"/>
  <c r="D510" i="3" a="1"/>
  <c r="D510" i="3" s="1"/>
  <c r="D509" i="3" a="1"/>
  <c r="D509" i="3"/>
  <c r="D508" i="3" a="1"/>
  <c r="D508" i="3"/>
  <c r="D507" i="3" a="1"/>
  <c r="D507" i="3"/>
  <c r="D506" i="3" a="1"/>
  <c r="D506" i="3"/>
  <c r="D505" i="3" a="1"/>
  <c r="D505" i="3" s="1"/>
  <c r="D504" i="3" a="1"/>
  <c r="D504" i="3" s="1"/>
  <c r="D503" i="3" a="1"/>
  <c r="D503" i="3" s="1"/>
  <c r="D502" i="3" a="1"/>
  <c r="D502" i="3"/>
  <c r="D501" i="3" a="1"/>
  <c r="D501" i="3" s="1"/>
  <c r="D500" i="3" a="1"/>
  <c r="D500" i="3" s="1"/>
  <c r="D499" i="3" a="1"/>
  <c r="D499" i="3" s="1"/>
  <c r="D498" i="3" a="1"/>
  <c r="D498" i="3"/>
  <c r="D497" i="3" a="1"/>
  <c r="D497" i="3" s="1"/>
  <c r="D496" i="3" a="1"/>
  <c r="D496" i="3" s="1"/>
  <c r="D495" i="3" a="1"/>
  <c r="D495" i="3" s="1"/>
  <c r="D494" i="3" a="1"/>
  <c r="D494" i="3"/>
  <c r="D493" i="3" a="1"/>
  <c r="D493" i="3"/>
  <c r="D492" i="3" a="1"/>
  <c r="D492" i="3"/>
  <c r="D491" i="3" a="1"/>
  <c r="D491" i="3" s="1"/>
  <c r="D490" i="3" a="1"/>
  <c r="D490" i="3" s="1"/>
  <c r="D489" i="3" a="1"/>
  <c r="D489" i="3"/>
  <c r="D488" i="3" a="1"/>
  <c r="D488" i="3" s="1"/>
  <c r="D487" i="3" a="1"/>
  <c r="D487" i="3"/>
  <c r="D486" i="3" a="1"/>
  <c r="D486" i="3" s="1"/>
  <c r="D485" i="3" a="1"/>
  <c r="D485" i="3" s="1"/>
  <c r="D484" i="3" a="1"/>
  <c r="D484" i="3" s="1"/>
  <c r="D483" i="3" a="1"/>
  <c r="D483" i="3"/>
  <c r="D482" i="3" a="1"/>
  <c r="D482" i="3"/>
  <c r="D481" i="3" a="1"/>
  <c r="D481" i="3"/>
  <c r="D480" i="3" a="1"/>
  <c r="D480" i="3" s="1"/>
  <c r="D479" i="3" a="1"/>
  <c r="D479" i="3" s="1"/>
  <c r="D478" i="3" a="1"/>
  <c r="D478" i="3" s="1"/>
  <c r="D477" i="3" a="1"/>
  <c r="D477" i="3"/>
  <c r="D476" i="3" a="1"/>
  <c r="D476" i="3" s="1"/>
  <c r="D475" i="3" a="1"/>
  <c r="D475" i="3" s="1"/>
  <c r="D474" i="3" a="1"/>
  <c r="D474" i="3"/>
  <c r="D473" i="3" a="1"/>
  <c r="D473" i="3"/>
  <c r="D472" i="3" a="1"/>
  <c r="D472" i="3"/>
  <c r="D471" i="3" a="1"/>
  <c r="D471" i="3"/>
  <c r="D470" i="3" a="1"/>
  <c r="D470" i="3"/>
  <c r="D469" i="3" a="1"/>
  <c r="D469" i="3" s="1"/>
  <c r="D468" i="3" a="1"/>
  <c r="D468" i="3" s="1"/>
  <c r="D467" i="3" a="1"/>
  <c r="D467" i="3" s="1"/>
  <c r="D466" i="3" a="1"/>
  <c r="D466" i="3"/>
  <c r="D465" i="3" a="1"/>
  <c r="D465" i="3" s="1"/>
  <c r="D464" i="3" a="1"/>
  <c r="D464" i="3" s="1"/>
  <c r="D463" i="3" a="1"/>
  <c r="D463" i="3"/>
  <c r="D462" i="3" a="1"/>
  <c r="D462" i="3"/>
  <c r="D461" i="3" a="1"/>
  <c r="D461" i="3" s="1"/>
  <c r="D460" i="3" a="1"/>
  <c r="D460" i="3" s="1"/>
  <c r="D459" i="3" a="1"/>
  <c r="D459" i="3"/>
  <c r="D458" i="3" a="1"/>
  <c r="D458" i="3"/>
  <c r="D457" i="3" a="1"/>
  <c r="D457" i="3"/>
  <c r="D456" i="3" a="1"/>
  <c r="D456" i="3"/>
  <c r="D455" i="3" a="1"/>
  <c r="D455" i="3" s="1"/>
  <c r="D454" i="3" a="1"/>
  <c r="D454" i="3" s="1"/>
  <c r="D453" i="3" a="1"/>
  <c r="D453" i="3"/>
  <c r="D452" i="3" a="1"/>
  <c r="D452" i="3" s="1"/>
  <c r="D451" i="3" a="1"/>
  <c r="D451" i="3"/>
  <c r="D450" i="3" a="1"/>
  <c r="D450" i="3"/>
  <c r="D449" i="3" a="1"/>
  <c r="D449" i="3" s="1"/>
  <c r="D448" i="3" a="1"/>
  <c r="D448" i="3" s="1"/>
  <c r="D447" i="3" a="1"/>
  <c r="D447" i="3"/>
  <c r="D446" i="3" a="1"/>
  <c r="D446" i="3"/>
  <c r="D445" i="3" a="1"/>
  <c r="D445" i="3"/>
  <c r="D444" i="3" a="1"/>
  <c r="D444" i="3" s="1"/>
  <c r="D443" i="3" a="1"/>
  <c r="D443" i="3"/>
  <c r="D442" i="3" a="1"/>
  <c r="D442" i="3" s="1"/>
  <c r="D441" i="3" a="1"/>
  <c r="D441" i="3"/>
  <c r="D440" i="3" a="1"/>
  <c r="D440" i="3" s="1"/>
  <c r="D439" i="3" a="1"/>
  <c r="D439" i="3" s="1"/>
  <c r="D438" i="3" a="1"/>
  <c r="D438" i="3"/>
  <c r="D437" i="3" a="1"/>
  <c r="D437" i="3"/>
  <c r="D436" i="3" a="1"/>
  <c r="D436" i="3"/>
  <c r="D435" i="3" a="1"/>
  <c r="D435" i="3"/>
  <c r="D434" i="3" a="1"/>
  <c r="D434" i="3"/>
  <c r="D433" i="3" a="1"/>
  <c r="D433" i="3" s="1"/>
  <c r="D432" i="3" a="1"/>
  <c r="D432" i="3" s="1"/>
  <c r="D431" i="3" a="1"/>
  <c r="D431" i="3" s="1"/>
  <c r="D430" i="3" a="1"/>
  <c r="D430" i="3"/>
  <c r="D429" i="3" a="1"/>
  <c r="D429" i="3" s="1"/>
  <c r="D428" i="3" a="1"/>
  <c r="D428" i="3"/>
  <c r="D427" i="3" a="1"/>
  <c r="D427" i="3"/>
  <c r="D426" i="3" a="1"/>
  <c r="D426" i="3"/>
  <c r="D425" i="3" a="1"/>
  <c r="D425" i="3" s="1"/>
  <c r="D424" i="3" a="1"/>
  <c r="D424" i="3"/>
  <c r="D423" i="3" a="1"/>
  <c r="D423" i="3"/>
  <c r="D422" i="3" a="1"/>
  <c r="D422" i="3"/>
  <c r="D421" i="3" a="1"/>
  <c r="D421" i="3"/>
  <c r="D420" i="3" a="1"/>
  <c r="D420" i="3"/>
  <c r="D419" i="3" a="1"/>
  <c r="D419" i="3" s="1"/>
  <c r="D418" i="3" a="1"/>
  <c r="D418" i="3" s="1"/>
  <c r="D417" i="3" a="1"/>
  <c r="D417" i="3" s="1"/>
  <c r="D416" i="3" a="1"/>
  <c r="D416" i="3"/>
  <c r="D415" i="3" a="1"/>
  <c r="D415" i="3"/>
  <c r="D414" i="3" a="1"/>
  <c r="D414" i="3" s="1"/>
  <c r="D413" i="3" a="1"/>
  <c r="D413" i="3"/>
  <c r="D412" i="3" a="1"/>
  <c r="D412" i="3"/>
  <c r="D411" i="3" a="1"/>
  <c r="D411" i="3"/>
  <c r="D410" i="3" a="1"/>
  <c r="D410" i="3"/>
  <c r="D409" i="3" a="1"/>
  <c r="D409" i="3"/>
  <c r="D408" i="3" a="1"/>
  <c r="D408" i="3" s="1"/>
  <c r="D407" i="3" a="1"/>
  <c r="D407" i="3" s="1"/>
  <c r="D406" i="3" a="1"/>
  <c r="D406" i="3" s="1"/>
  <c r="D405" i="3" a="1"/>
  <c r="D405" i="3"/>
  <c r="D404" i="3" a="1"/>
  <c r="D404" i="3" s="1"/>
  <c r="D403" i="3" a="1"/>
  <c r="D403" i="3" s="1"/>
  <c r="D402" i="3" a="1"/>
  <c r="D402" i="3" s="1"/>
  <c r="D401" i="3" a="1"/>
  <c r="D401" i="3"/>
  <c r="D400" i="3" a="1"/>
  <c r="D400" i="3"/>
  <c r="D399" i="3" a="1"/>
  <c r="D399" i="3"/>
  <c r="D398" i="3" a="1"/>
  <c r="D398" i="3"/>
  <c r="D397" i="3" a="1"/>
  <c r="D397" i="3" s="1"/>
  <c r="D396" i="3" a="1"/>
  <c r="D396" i="3" s="1"/>
  <c r="D395" i="3" a="1"/>
  <c r="D395" i="3" s="1"/>
  <c r="D394" i="3" a="1"/>
  <c r="D394" i="3"/>
  <c r="D393" i="3" a="1"/>
  <c r="D393" i="3" s="1"/>
  <c r="D392" i="3" a="1"/>
  <c r="D392" i="3" s="1"/>
  <c r="D391" i="3" a="1"/>
  <c r="D391" i="3" s="1"/>
  <c r="D390" i="3" a="1"/>
  <c r="D390" i="3"/>
  <c r="D389" i="3" a="1"/>
  <c r="D389" i="3" s="1"/>
  <c r="D388" i="3" a="1"/>
  <c r="D388" i="3" s="1"/>
  <c r="D387" i="3" a="1"/>
  <c r="D387" i="3" s="1"/>
  <c r="D386" i="3" a="1"/>
  <c r="D386" i="3"/>
  <c r="D385" i="3" a="1"/>
  <c r="D385" i="3" s="1"/>
  <c r="D384" i="3" a="1"/>
  <c r="D384" i="3"/>
  <c r="D383" i="3" a="1"/>
  <c r="D383" i="3" s="1"/>
  <c r="D382" i="3" a="1"/>
  <c r="D382" i="3" s="1"/>
  <c r="D381" i="3" a="1"/>
  <c r="D381" i="3" s="1"/>
  <c r="D380" i="3" a="1"/>
  <c r="D380" i="3"/>
  <c r="D379" i="3" a="1"/>
  <c r="D379" i="3"/>
  <c r="D378" i="3" a="1"/>
  <c r="D378" i="3"/>
  <c r="D377" i="3" a="1"/>
  <c r="D377" i="3"/>
  <c r="D376" i="3" a="1"/>
  <c r="D376" i="3" s="1"/>
  <c r="D375" i="3" a="1"/>
  <c r="D375" i="3" s="1"/>
  <c r="D374" i="3" a="1"/>
  <c r="D374" i="3" s="1"/>
  <c r="D373" i="3" a="1"/>
  <c r="D373" i="3"/>
  <c r="D372" i="3" a="1"/>
  <c r="D372" i="3"/>
  <c r="D371" i="3" a="1"/>
  <c r="D371" i="3"/>
  <c r="D370" i="3" a="1"/>
  <c r="D370" i="3" s="1"/>
  <c r="D369" i="3" a="1"/>
  <c r="D369" i="3" s="1"/>
  <c r="D368" i="3" a="1"/>
  <c r="D368" i="3" s="1"/>
  <c r="D367" i="3" a="1"/>
  <c r="D367" i="3" s="1"/>
  <c r="D366" i="3" a="1"/>
  <c r="D366" i="3" s="1"/>
  <c r="D365" i="3" a="1"/>
  <c r="D365" i="3"/>
  <c r="D364" i="3" a="1"/>
  <c r="D364" i="3" s="1"/>
  <c r="D363" i="3" a="1"/>
  <c r="D363" i="3"/>
  <c r="D362" i="3" a="1"/>
  <c r="D362" i="3"/>
  <c r="D361" i="3" a="1"/>
  <c r="D361" i="3"/>
  <c r="D360" i="3" a="1"/>
  <c r="D360" i="3" s="1"/>
  <c r="D359" i="3" a="1"/>
  <c r="D359" i="3"/>
  <c r="D358" i="3" a="1"/>
  <c r="D358" i="3" s="1"/>
  <c r="D357" i="3" a="1"/>
  <c r="D357" i="3"/>
  <c r="D356" i="3" a="1"/>
  <c r="D356" i="3"/>
  <c r="D355" i="3" a="1"/>
  <c r="D355" i="3"/>
  <c r="D354" i="3" a="1"/>
  <c r="D354" i="3" s="1"/>
  <c r="D353" i="3" a="1"/>
  <c r="D353" i="3" s="1"/>
  <c r="D352" i="3" a="1"/>
  <c r="D352" i="3"/>
  <c r="D351" i="3" a="1"/>
  <c r="D351" i="3"/>
  <c r="D350" i="3" a="1"/>
  <c r="D350" i="3"/>
  <c r="D349" i="3" a="1"/>
  <c r="D349" i="3"/>
  <c r="D348" i="3" a="1"/>
  <c r="D348" i="3"/>
  <c r="D347" i="3" a="1"/>
  <c r="D347" i="3" s="1"/>
  <c r="D346" i="3" a="1"/>
  <c r="D346" i="3" s="1"/>
  <c r="D345" i="3" a="1"/>
  <c r="D345" i="3"/>
  <c r="D344" i="3" a="1"/>
  <c r="D344" i="3" s="1"/>
  <c r="D343" i="3" a="1"/>
  <c r="D343" i="3"/>
  <c r="D342" i="3" a="1"/>
  <c r="D342" i="3"/>
  <c r="D341" i="3" a="1"/>
  <c r="D341" i="3"/>
  <c r="D340" i="3" a="1"/>
  <c r="D340" i="3" s="1"/>
  <c r="D339" i="3" a="1"/>
  <c r="D339" i="3" s="1"/>
  <c r="D338" i="3" a="1"/>
  <c r="D338" i="3"/>
  <c r="D337" i="3" a="1"/>
  <c r="D337" i="3"/>
  <c r="D336" i="3" a="1"/>
  <c r="D336" i="3" s="1"/>
  <c r="D335" i="3" a="1"/>
  <c r="D335" i="3"/>
  <c r="D334" i="3" a="1"/>
  <c r="D334" i="3" s="1"/>
  <c r="D333" i="3" a="1"/>
  <c r="D333" i="3" s="1"/>
  <c r="D332" i="3" a="1"/>
  <c r="D332" i="3" s="1"/>
  <c r="D331" i="3" a="1"/>
  <c r="D331" i="3" s="1"/>
  <c r="D330" i="3" a="1"/>
  <c r="D330" i="3"/>
  <c r="D329" i="3" a="1"/>
  <c r="D329" i="3" s="1"/>
  <c r="D328" i="3" a="1"/>
  <c r="D328" i="3" s="1"/>
  <c r="D327" i="3" a="1"/>
  <c r="D327" i="3"/>
  <c r="D326" i="3" a="1"/>
  <c r="D326" i="3"/>
  <c r="D325" i="3" a="1"/>
  <c r="D325" i="3"/>
  <c r="D324" i="3" a="1"/>
  <c r="D324" i="3" s="1"/>
  <c r="D323" i="3" a="1"/>
  <c r="D323" i="3" s="1"/>
  <c r="D322" i="3" a="1"/>
  <c r="D322" i="3" s="1"/>
  <c r="D321" i="3" a="1"/>
  <c r="D321" i="3"/>
  <c r="D320" i="3" a="1"/>
  <c r="D320" i="3"/>
  <c r="D319" i="3" a="1"/>
  <c r="D319" i="3"/>
  <c r="D318" i="3" a="1"/>
  <c r="D318" i="3" s="1"/>
  <c r="D317" i="3" a="1"/>
  <c r="D317" i="3"/>
  <c r="D316" i="3" a="1"/>
  <c r="D316" i="3" s="1"/>
  <c r="D315" i="3" a="1"/>
  <c r="D315" i="3" s="1"/>
  <c r="D314" i="3" a="1"/>
  <c r="D314" i="3"/>
  <c r="D313" i="3" a="1"/>
  <c r="D313" i="3"/>
  <c r="D312" i="3" a="1"/>
  <c r="D312" i="3"/>
  <c r="D311" i="3" a="1"/>
  <c r="D311" i="3" s="1"/>
  <c r="D310" i="3" a="1"/>
  <c r="D310" i="3" s="1"/>
  <c r="D309" i="3" a="1"/>
  <c r="D309" i="3" s="1"/>
  <c r="D308" i="3" a="1"/>
  <c r="D308" i="3" s="1"/>
  <c r="D307" i="3" a="1"/>
  <c r="D307" i="3" s="1"/>
  <c r="D306" i="3" a="1"/>
  <c r="D306" i="3"/>
  <c r="D305" i="3" a="1"/>
  <c r="D305" i="3"/>
  <c r="D304" i="3" a="1"/>
  <c r="D304" i="3" s="1"/>
  <c r="D303" i="3" a="1"/>
  <c r="D303" i="3"/>
  <c r="D302" i="3" a="1"/>
  <c r="D302" i="3" s="1"/>
  <c r="D301" i="3" a="1"/>
  <c r="D301" i="3"/>
  <c r="D300" i="3" a="1"/>
  <c r="D300" i="3" s="1"/>
  <c r="D299" i="3" a="1"/>
  <c r="D299" i="3"/>
  <c r="D298" i="3" a="1"/>
  <c r="D298" i="3" s="1"/>
  <c r="D297" i="3" a="1"/>
  <c r="D297" i="3" s="1"/>
  <c r="D296" i="3" a="1"/>
  <c r="D296" i="3" s="1"/>
  <c r="D295" i="3" a="1"/>
  <c r="D295" i="3" s="1"/>
  <c r="D294" i="3" a="1"/>
  <c r="D294" i="3" s="1"/>
  <c r="D293" i="3" a="1"/>
  <c r="D293" i="3" s="1"/>
  <c r="D292" i="3" a="1"/>
  <c r="D292" i="3"/>
  <c r="D291" i="3" a="1"/>
  <c r="D291" i="3"/>
  <c r="D290" i="3" a="1"/>
  <c r="D290" i="3"/>
  <c r="D289" i="3" a="1"/>
  <c r="D289" i="3"/>
  <c r="D288" i="3" a="1"/>
  <c r="D288" i="3" s="1"/>
  <c r="D287" i="3" a="1"/>
  <c r="D287" i="3" s="1"/>
  <c r="D286" i="3" a="1"/>
  <c r="D286" i="3"/>
  <c r="D285" i="3" a="1"/>
  <c r="D285" i="3"/>
  <c r="D284" i="3" a="1"/>
  <c r="D284" i="3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/>
  <c r="D277" i="3" a="1"/>
  <c r="D277" i="3" s="1"/>
  <c r="D276" i="3" a="1"/>
  <c r="D276" i="3" s="1"/>
  <c r="D275" i="3" a="1"/>
  <c r="D275" i="3"/>
  <c r="D274" i="3" a="1"/>
  <c r="D274" i="3"/>
  <c r="D273" i="3" a="1"/>
  <c r="D273" i="3"/>
  <c r="D272" i="3" a="1"/>
  <c r="D272" i="3" s="1"/>
  <c r="D271" i="3" a="1"/>
  <c r="D271" i="3" s="1"/>
  <c r="D270" i="3" a="1"/>
  <c r="D270" i="3" s="1"/>
  <c r="D269" i="3" a="1"/>
  <c r="D269" i="3"/>
  <c r="D268" i="3" a="1"/>
  <c r="D268" i="3" s="1"/>
  <c r="D267" i="3" a="1"/>
  <c r="D267" i="3" s="1"/>
  <c r="D266" i="3" a="1"/>
  <c r="D266" i="3" s="1"/>
  <c r="D265" i="3" a="1"/>
  <c r="D265" i="3"/>
  <c r="D264" i="3" a="1"/>
  <c r="D264" i="3"/>
  <c r="D263" i="3" a="1"/>
  <c r="D263" i="3" s="1"/>
  <c r="D262" i="3" a="1"/>
  <c r="D262" i="3"/>
  <c r="D261" i="3" a="1"/>
  <c r="D261" i="3" s="1"/>
  <c r="D260" i="3" a="1"/>
  <c r="D260" i="3"/>
  <c r="D259" i="3" a="1"/>
  <c r="D259" i="3" s="1"/>
  <c r="D258" i="3" a="1"/>
  <c r="D258" i="3" s="1"/>
  <c r="D257" i="3" a="1"/>
  <c r="D257" i="3" s="1"/>
  <c r="D256" i="3" a="1"/>
  <c r="D256" i="3"/>
  <c r="D255" i="3" a="1"/>
  <c r="D255" i="3"/>
  <c r="D254" i="3" a="1"/>
  <c r="D254" i="3" s="1"/>
  <c r="D253" i="3" a="1"/>
  <c r="D253" i="3" s="1"/>
  <c r="D252" i="3" a="1"/>
  <c r="D252" i="3"/>
  <c r="D251" i="3" a="1"/>
  <c r="D251" i="3"/>
  <c r="D250" i="3" a="1"/>
  <c r="D250" i="3" s="1"/>
  <c r="D249" i="3" a="1"/>
  <c r="D249" i="3" s="1"/>
  <c r="D248" i="3" a="1"/>
  <c r="D248" i="3" s="1"/>
  <c r="D247" i="3" a="1"/>
  <c r="D247" i="3"/>
  <c r="D246" i="3" a="1"/>
  <c r="D246" i="3"/>
  <c r="D245" i="3" a="1"/>
  <c r="D245" i="3" s="1"/>
  <c r="D244" i="3" a="1"/>
  <c r="D244" i="3" s="1"/>
  <c r="D243" i="3" a="1"/>
  <c r="D243" i="3" s="1"/>
  <c r="D242" i="3" a="1"/>
  <c r="D242" i="3"/>
  <c r="D241" i="3" a="1"/>
  <c r="D241" i="3"/>
  <c r="D240" i="3" a="1"/>
  <c r="D240" i="3" s="1"/>
  <c r="D239" i="3" a="1"/>
  <c r="D239" i="3"/>
  <c r="D238" i="3" a="1"/>
  <c r="D238" i="3"/>
  <c r="D237" i="3" a="1"/>
  <c r="D237" i="3"/>
  <c r="D236" i="3" a="1"/>
  <c r="D236" i="3" s="1"/>
  <c r="D235" i="3" a="1"/>
  <c r="D235" i="3" s="1"/>
  <c r="D234" i="3" a="1"/>
  <c r="D234" i="3" s="1"/>
  <c r="D233" i="3" a="1"/>
  <c r="D233" i="3"/>
  <c r="D232" i="3" a="1"/>
  <c r="D232" i="3" s="1"/>
  <c r="D231" i="3" a="1"/>
  <c r="D231" i="3"/>
  <c r="D230" i="3" a="1"/>
  <c r="D230" i="3" s="1"/>
  <c r="D229" i="3" a="1"/>
  <c r="D229" i="3"/>
  <c r="D228" i="3" a="1"/>
  <c r="D228" i="3"/>
  <c r="D227" i="3" a="1"/>
  <c r="D227" i="3" s="1"/>
  <c r="D226" i="3" a="1"/>
  <c r="D226" i="3"/>
  <c r="D225" i="3" a="1"/>
  <c r="D225" i="3" s="1"/>
  <c r="D224" i="3" a="1"/>
  <c r="D224" i="3"/>
  <c r="D223" i="3" a="1"/>
  <c r="D223" i="3" s="1"/>
  <c r="D222" i="3" a="1"/>
  <c r="D222" i="3" s="1"/>
  <c r="D221" i="3" a="1"/>
  <c r="D221" i="3" s="1"/>
  <c r="D220" i="3" a="1"/>
  <c r="D220" i="3"/>
  <c r="D219" i="3" a="1"/>
  <c r="D219" i="3"/>
  <c r="D218" i="3" a="1"/>
  <c r="D218" i="3"/>
  <c r="D217" i="3" a="1"/>
  <c r="D217" i="3" s="1"/>
  <c r="D216" i="3" a="1"/>
  <c r="D216" i="3"/>
  <c r="D215" i="3" a="1"/>
  <c r="D215" i="3"/>
  <c r="D214" i="3" a="1"/>
  <c r="D214" i="3" s="1"/>
  <c r="D213" i="3" a="1"/>
  <c r="D213" i="3" s="1"/>
  <c r="D212" i="3" a="1"/>
  <c r="D212" i="3" s="1"/>
  <c r="D211" i="3" a="1"/>
  <c r="D211" i="3"/>
  <c r="D210" i="3" a="1"/>
  <c r="D210" i="3"/>
  <c r="D209" i="3" a="1"/>
  <c r="D209" i="3" s="1"/>
  <c r="D208" i="3" a="1"/>
  <c r="D208" i="3" s="1"/>
  <c r="D207" i="3" a="1"/>
  <c r="D207" i="3" s="1"/>
  <c r="D206" i="3" a="1"/>
  <c r="D206" i="3"/>
  <c r="D205" i="3" a="1"/>
  <c r="D205" i="3" s="1"/>
  <c r="D204" i="3" a="1"/>
  <c r="D204" i="3" s="1"/>
  <c r="D203" i="3" a="1"/>
  <c r="D203" i="3"/>
  <c r="D202" i="3" a="1"/>
  <c r="D202" i="3"/>
  <c r="D201" i="3" a="1"/>
  <c r="D201" i="3"/>
  <c r="D200" i="3" a="1"/>
  <c r="D200" i="3" s="1"/>
  <c r="D199" i="3" a="1"/>
  <c r="D199" i="3" s="1"/>
  <c r="D198" i="3" a="1"/>
  <c r="D198" i="3" s="1"/>
  <c r="D197" i="3" a="1"/>
  <c r="D197" i="3"/>
  <c r="D196" i="3" a="1"/>
  <c r="D196" i="3" s="1"/>
  <c r="D195" i="3" a="1"/>
  <c r="D195" i="3"/>
  <c r="D194" i="3" a="1"/>
  <c r="D194" i="3" s="1"/>
  <c r="D193" i="3" a="1"/>
  <c r="D193" i="3"/>
  <c r="D192" i="3" a="1"/>
  <c r="D192" i="3"/>
  <c r="D191" i="3" a="1"/>
  <c r="D191" i="3" s="1"/>
  <c r="D190" i="3" a="1"/>
  <c r="D190" i="3"/>
  <c r="D189" i="3" a="1"/>
  <c r="D189" i="3" s="1"/>
  <c r="D188" i="3" a="1"/>
  <c r="D188" i="3"/>
  <c r="D187" i="3" a="1"/>
  <c r="D187" i="3" s="1"/>
  <c r="D186" i="3" a="1"/>
  <c r="D186" i="3" s="1"/>
  <c r="D185" i="3" a="1"/>
  <c r="D185" i="3" s="1"/>
  <c r="D184" i="3" a="1"/>
  <c r="D184" i="3"/>
  <c r="D183" i="3" a="1"/>
  <c r="D183" i="3"/>
  <c r="D182" i="3" a="1"/>
  <c r="D182" i="3" s="1"/>
  <c r="D181" i="3" a="1"/>
  <c r="D181" i="3" s="1"/>
  <c r="D180" i="3" a="1"/>
  <c r="D180" i="3"/>
  <c r="D179" i="3" a="1"/>
  <c r="D179" i="3"/>
  <c r="D178" i="3" a="1"/>
  <c r="D178" i="3" s="1"/>
  <c r="D177" i="3" a="1"/>
  <c r="D177" i="3" s="1"/>
  <c r="D176" i="3" a="1"/>
  <c r="D176" i="3" s="1"/>
  <c r="D175" i="3" a="1"/>
  <c r="D175" i="3"/>
  <c r="D174" i="3" a="1"/>
  <c r="D174" i="3"/>
  <c r="D173" i="3" a="1"/>
  <c r="D173" i="3"/>
  <c r="D172" i="3" a="1"/>
  <c r="D172" i="3" s="1"/>
  <c r="D171" i="3" a="1"/>
  <c r="D171" i="3" s="1"/>
  <c r="D170" i="3" a="1"/>
  <c r="D170" i="3" s="1"/>
  <c r="D169" i="3" a="1"/>
  <c r="D169" i="3" s="1"/>
  <c r="D168" i="3" a="1"/>
  <c r="D168" i="3" s="1"/>
  <c r="D167" i="3" a="1"/>
  <c r="D167" i="3"/>
  <c r="D166" i="3" a="1"/>
  <c r="D166" i="3"/>
  <c r="D165" i="3" a="1"/>
  <c r="D165" i="3" s="1"/>
  <c r="D164" i="3" a="1"/>
  <c r="D164" i="3" s="1"/>
  <c r="D163" i="3" a="1"/>
  <c r="D163" i="3" s="1"/>
  <c r="D162" i="3" a="1"/>
  <c r="D162" i="3" s="1"/>
  <c r="D161" i="3" a="1"/>
  <c r="D161" i="3"/>
  <c r="D160" i="3" a="1"/>
  <c r="D160" i="3"/>
  <c r="D159" i="3" a="1"/>
  <c r="D159" i="3" s="1"/>
  <c r="D158" i="3" a="1"/>
  <c r="D158" i="3" s="1"/>
  <c r="D157" i="3" a="1"/>
  <c r="D157" i="3"/>
  <c r="D156" i="3" a="1"/>
  <c r="D156" i="3"/>
  <c r="D155" i="3" a="1"/>
  <c r="D155" i="3" s="1"/>
  <c r="D154" i="3" a="1"/>
  <c r="D154" i="3"/>
  <c r="D153" i="3" a="1"/>
  <c r="D153" i="3" s="1"/>
  <c r="D152" i="3" a="1"/>
  <c r="D152" i="3"/>
  <c r="D151" i="3" a="1"/>
  <c r="D151" i="3" s="1"/>
  <c r="D150" i="3" a="1"/>
  <c r="D150" i="3" s="1"/>
  <c r="D149" i="3" a="1"/>
  <c r="D149" i="3" s="1"/>
  <c r="D148" i="3" a="1"/>
  <c r="D148" i="3"/>
  <c r="D147" i="3" a="1"/>
  <c r="D147" i="3" s="1"/>
  <c r="D146" i="3" a="1"/>
  <c r="D146" i="3" s="1"/>
  <c r="D145" i="3" a="1"/>
  <c r="D145" i="3" s="1"/>
  <c r="D144" i="3" a="1"/>
  <c r="D144" i="3"/>
  <c r="D143" i="3" a="1"/>
  <c r="D143" i="3"/>
  <c r="D142" i="3" a="1"/>
  <c r="D142" i="3" s="1"/>
  <c r="D141" i="3" a="1"/>
  <c r="D141" i="3" s="1"/>
  <c r="D140" i="3" a="1"/>
  <c r="D140" i="3" s="1"/>
  <c r="D139" i="3" a="1"/>
  <c r="D139" i="3"/>
  <c r="D138" i="3" a="1"/>
  <c r="D138" i="3"/>
  <c r="D137" i="3" a="1"/>
  <c r="D137" i="3"/>
  <c r="D136" i="3" a="1"/>
  <c r="D136" i="3" s="1"/>
  <c r="D135" i="3" a="1"/>
  <c r="D135" i="3" s="1"/>
  <c r="D134" i="3" a="1"/>
  <c r="D134" i="3" s="1"/>
  <c r="D133" i="3" a="1"/>
  <c r="D133" i="3" s="1"/>
  <c r="D132" i="3" a="1"/>
  <c r="D132" i="3" s="1"/>
  <c r="D131" i="3" a="1"/>
  <c r="D131" i="3"/>
  <c r="D130" i="3" a="1"/>
  <c r="D130" i="3"/>
  <c r="D129" i="3" a="1"/>
  <c r="D129" i="3"/>
  <c r="D128" i="3" a="1"/>
  <c r="D128" i="3"/>
  <c r="D127" i="3" a="1"/>
  <c r="D127" i="3" s="1"/>
  <c r="D126" i="3" a="1"/>
  <c r="D126" i="3" s="1"/>
  <c r="D125" i="3" a="1"/>
  <c r="D125" i="3"/>
  <c r="D124" i="3" a="1"/>
  <c r="D124" i="3"/>
  <c r="D123" i="3" a="1"/>
  <c r="D123" i="3" s="1"/>
  <c r="D122" i="3" a="1"/>
  <c r="D122" i="3"/>
  <c r="D121" i="3" a="1"/>
  <c r="D121" i="3" s="1"/>
  <c r="D120" i="3" a="1"/>
  <c r="D120" i="3" s="1"/>
  <c r="D119" i="3" a="1"/>
  <c r="D119" i="3" s="1"/>
  <c r="D118" i="3" a="1"/>
  <c r="D118" i="3" s="1"/>
  <c r="D117" i="3" a="1"/>
  <c r="D117" i="3"/>
  <c r="D116" i="3" a="1"/>
  <c r="D116" i="3"/>
  <c r="D115" i="3" a="1"/>
  <c r="D115" i="3" s="1"/>
  <c r="D114" i="3" a="1"/>
  <c r="D114" i="3" s="1"/>
  <c r="D113" i="3" a="1"/>
  <c r="D113" i="3"/>
  <c r="D112" i="3" a="1"/>
  <c r="D112" i="3"/>
  <c r="D111" i="3" a="1"/>
  <c r="D111" i="3"/>
  <c r="D110" i="3" a="1"/>
  <c r="D110" i="3" s="1"/>
  <c r="D109" i="3" a="1"/>
  <c r="D109" i="3"/>
  <c r="D108" i="3" a="1"/>
  <c r="D108" i="3" s="1"/>
  <c r="D107" i="3" a="1"/>
  <c r="D107" i="3"/>
  <c r="D106" i="3" a="1"/>
  <c r="D106" i="3" s="1"/>
  <c r="D105" i="3" a="1"/>
  <c r="D105" i="3" s="1"/>
  <c r="D104" i="3" a="1"/>
  <c r="D104" i="3"/>
  <c r="D103" i="3" a="1"/>
  <c r="D103" i="3" s="1"/>
  <c r="D102" i="3" a="1"/>
  <c r="D102" i="3"/>
  <c r="D101" i="3" a="1"/>
  <c r="D101" i="3" s="1"/>
  <c r="D100" i="3" a="1"/>
  <c r="D100" i="3"/>
  <c r="D99" i="3" a="1"/>
  <c r="D99" i="3"/>
  <c r="D98" i="3" a="1"/>
  <c r="D98" i="3"/>
  <c r="D97" i="3" a="1"/>
  <c r="D97" i="3" s="1"/>
  <c r="D96" i="3" a="1"/>
  <c r="D96" i="3" s="1"/>
  <c r="D95" i="3" a="1"/>
  <c r="D95" i="3" s="1"/>
  <c r="D94" i="3" a="1"/>
  <c r="D94" i="3"/>
  <c r="D93" i="3" a="1"/>
  <c r="D93" i="3" s="1"/>
  <c r="D92" i="3" a="1"/>
  <c r="D92" i="3" s="1"/>
  <c r="D91" i="3" a="1"/>
  <c r="D91" i="3"/>
  <c r="D90" i="3" a="1"/>
  <c r="D90" i="3"/>
  <c r="D89" i="3" a="1"/>
  <c r="D89" i="3"/>
  <c r="D88" i="3" a="1"/>
  <c r="D88" i="3" s="1"/>
  <c r="D87" i="3" a="1"/>
  <c r="D87" i="3" s="1"/>
  <c r="D86" i="3" a="1"/>
  <c r="D86" i="3"/>
  <c r="D85" i="3" a="1"/>
  <c r="D85" i="3"/>
  <c r="D84" i="3" a="1"/>
  <c r="D84" i="3"/>
  <c r="D83" i="3" a="1"/>
  <c r="D83" i="3" s="1"/>
  <c r="D82" i="3" a="1"/>
  <c r="D82" i="3" s="1"/>
  <c r="D81" i="3" a="1"/>
  <c r="D81" i="3"/>
  <c r="D80" i="3" a="1"/>
  <c r="D80" i="3" s="1"/>
  <c r="D79" i="3" a="1"/>
  <c r="D79" i="3" s="1"/>
  <c r="D78" i="3" a="1"/>
  <c r="D78" i="3" s="1"/>
  <c r="D77" i="3" a="1"/>
  <c r="D77" i="3"/>
  <c r="D76" i="3" a="1"/>
  <c r="D76" i="3"/>
  <c r="D75" i="3" a="1"/>
  <c r="D75" i="3"/>
  <c r="D74" i="3" a="1"/>
  <c r="D74" i="3" s="1"/>
  <c r="D73" i="3" a="1"/>
  <c r="D73" i="3"/>
  <c r="D72" i="3" a="1"/>
  <c r="D72" i="3" s="1"/>
  <c r="D71" i="3" a="1"/>
  <c r="D71" i="3"/>
  <c r="D70" i="3" a="1"/>
  <c r="D70" i="3" s="1"/>
  <c r="D69" i="3" a="1"/>
  <c r="D69" i="3" s="1"/>
  <c r="D68" i="3" a="1"/>
  <c r="D68" i="3"/>
  <c r="D67" i="3" a="1"/>
  <c r="D67" i="3" s="1"/>
  <c r="D66" i="3" a="1"/>
  <c r="D66" i="3"/>
  <c r="D65" i="3" a="1"/>
  <c r="D65" i="3" s="1"/>
  <c r="D64" i="3" a="1"/>
  <c r="D64" i="3"/>
  <c r="D63" i="3" a="1"/>
  <c r="D63" i="3"/>
  <c r="D62" i="3" a="1"/>
  <c r="D62" i="3"/>
  <c r="D61" i="3" a="1"/>
  <c r="D61" i="3" s="1"/>
  <c r="D60" i="3" a="1"/>
  <c r="D60" i="3" s="1"/>
  <c r="D59" i="3" a="1"/>
  <c r="D59" i="3" s="1"/>
  <c r="D58" i="3" a="1"/>
  <c r="D58" i="3"/>
  <c r="D57" i="3" a="1"/>
  <c r="D57" i="3" s="1"/>
  <c r="D56" i="3" a="1"/>
  <c r="D56" i="3" s="1"/>
  <c r="D55" i="3" a="1"/>
  <c r="D55" i="3"/>
  <c r="D54" i="3" a="1"/>
  <c r="D54" i="3"/>
  <c r="D53" i="3" a="1"/>
  <c r="D53" i="3"/>
  <c r="D52" i="3" a="1"/>
  <c r="D52" i="3" s="1"/>
  <c r="D51" i="3" a="1"/>
  <c r="D51" i="3" s="1"/>
  <c r="D50" i="3" a="1"/>
  <c r="D50" i="3"/>
  <c r="D49" i="3" a="1"/>
  <c r="D49" i="3"/>
  <c r="D48" i="3" a="1"/>
  <c r="D48" i="3"/>
  <c r="D47" i="3" a="1"/>
  <c r="D47" i="3" s="1"/>
  <c r="D46" i="3" a="1"/>
  <c r="D46" i="3" s="1"/>
  <c r="D45" i="3" a="1"/>
  <c r="D45" i="3"/>
  <c r="D44" i="3" a="1"/>
  <c r="D44" i="3" s="1"/>
  <c r="D43" i="3" a="1"/>
  <c r="D43" i="3" s="1"/>
  <c r="D42" i="3" a="1"/>
  <c r="D42" i="3" s="1"/>
  <c r="D41" i="3" a="1"/>
  <c r="D41" i="3"/>
  <c r="D40" i="3" a="1"/>
  <c r="D40" i="3"/>
  <c r="D39" i="3" a="1"/>
  <c r="D39" i="3"/>
  <c r="D38" i="3" a="1"/>
  <c r="D38" i="3" s="1"/>
  <c r="D37" i="3" a="1"/>
  <c r="D37" i="3"/>
  <c r="D36" i="3" a="1"/>
  <c r="D36" i="3" s="1"/>
  <c r="D35" i="3" a="1"/>
  <c r="D35" i="3"/>
  <c r="D34" i="3" a="1"/>
  <c r="D34" i="3" s="1"/>
  <c r="D33" i="3" a="1"/>
  <c r="D33" i="3" s="1"/>
  <c r="D32" i="3" a="1"/>
  <c r="D32" i="3"/>
  <c r="D31" i="3" a="1"/>
  <c r="D31" i="3" s="1"/>
  <c r="D30" i="3" a="1"/>
  <c r="D30" i="3"/>
  <c r="D29" i="3" a="1"/>
  <c r="D29" i="3" s="1"/>
  <c r="D28" i="3" a="1"/>
  <c r="D28" i="3"/>
  <c r="D27" i="3" a="1"/>
  <c r="D27" i="3"/>
  <c r="D26" i="3" a="1"/>
  <c r="D26" i="3"/>
  <c r="D25" i="3" a="1"/>
  <c r="D25" i="3" s="1"/>
  <c r="D24" i="3" a="1"/>
  <c r="D24" i="3" s="1"/>
  <c r="V23" i="3"/>
  <c r="D23" i="3" a="1"/>
  <c r="D23" i="3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/>
  <c r="X2" i="3" a="1"/>
  <c r="X2" i="3"/>
  <c r="W2" i="3"/>
  <c r="V2" i="3"/>
  <c r="N2" i="3" a="1"/>
  <c r="N2" i="3" s="1"/>
  <c r="D2" i="3" a="1"/>
  <c r="D2" i="3" s="1"/>
  <c r="N1" i="3"/>
  <c r="M1" i="3"/>
  <c r="D5729" i="2" a="1"/>
  <c r="D5729" i="2"/>
  <c r="D5728" i="2" a="1"/>
  <c r="D5728" i="2"/>
  <c r="D5727" i="2" a="1"/>
  <c r="D5727" i="2"/>
  <c r="D5726" i="2" a="1"/>
  <c r="D5726" i="2" s="1"/>
  <c r="D5725" i="2" a="1"/>
  <c r="D5725" i="2"/>
  <c r="D5724" i="2" a="1"/>
  <c r="D5724" i="2" s="1"/>
  <c r="D5723" i="2" a="1"/>
  <c r="D5723" i="2" s="1"/>
  <c r="D5722" i="2" a="1"/>
  <c r="D5722" i="2"/>
  <c r="D5721" i="2" a="1"/>
  <c r="D5721" i="2"/>
  <c r="D5720" i="2" a="1"/>
  <c r="D5720" i="2" s="1"/>
  <c r="D5719" i="2" a="1"/>
  <c r="D5719" i="2" s="1"/>
  <c r="D5718" i="2" a="1"/>
  <c r="D5718" i="2" s="1"/>
  <c r="D5717" i="2" a="1"/>
  <c r="D5717" i="2" s="1"/>
  <c r="D5716" i="2" a="1"/>
  <c r="D5716" i="2"/>
  <c r="D5715" i="2" a="1"/>
  <c r="D5715" i="2"/>
  <c r="D5714" i="2" a="1"/>
  <c r="D5714" i="2"/>
  <c r="D5713" i="2" a="1"/>
  <c r="D5713" i="2" s="1"/>
  <c r="D5712" i="2" a="1"/>
  <c r="D5712" i="2" s="1"/>
  <c r="D5711" i="2" a="1"/>
  <c r="D5711" i="2" s="1"/>
  <c r="D5710" i="2" a="1"/>
  <c r="D5710" i="2"/>
  <c r="D5709" i="2" a="1"/>
  <c r="D5709" i="2" s="1"/>
  <c r="D5708" i="2" a="1"/>
  <c r="D5708" i="2" s="1"/>
  <c r="D5707" i="2" a="1"/>
  <c r="D5707" i="2" s="1"/>
  <c r="D5706" i="2" a="1"/>
  <c r="D5706" i="2" s="1"/>
  <c r="D5705" i="2" a="1"/>
  <c r="D5705" i="2" s="1"/>
  <c r="D5704" i="2" a="1"/>
  <c r="D5704" i="2"/>
  <c r="D5703" i="2" a="1"/>
  <c r="D5703" i="2"/>
  <c r="D5702" i="2" a="1"/>
  <c r="D5702" i="2" s="1"/>
  <c r="D5701" i="2" a="1"/>
  <c r="D5701" i="2" s="1"/>
  <c r="D5700" i="2" a="1"/>
  <c r="D5700" i="2" s="1"/>
  <c r="D5699" i="2" a="1"/>
  <c r="D5699" i="2" s="1"/>
  <c r="D5698" i="2" a="1"/>
  <c r="D5698" i="2" s="1"/>
  <c r="D5697" i="2" a="1"/>
  <c r="D5697" i="2"/>
  <c r="D5696" i="2" a="1"/>
  <c r="D5696" i="2" s="1"/>
  <c r="D5695" i="2" a="1"/>
  <c r="D5695" i="2" s="1"/>
  <c r="D5694" i="2" a="1"/>
  <c r="D5694" i="2"/>
  <c r="D5693" i="2" a="1"/>
  <c r="D5693" i="2"/>
  <c r="D5692" i="2" a="1"/>
  <c r="D5692" i="2" s="1"/>
  <c r="D5691" i="2" a="1"/>
  <c r="D5691" i="2"/>
  <c r="D5690" i="2" a="1"/>
  <c r="D5690" i="2"/>
  <c r="D5689" i="2" a="1"/>
  <c r="D5689" i="2"/>
  <c r="D5688" i="2" a="1"/>
  <c r="D5688" i="2" s="1"/>
  <c r="D5687" i="2" a="1"/>
  <c r="D5687" i="2" s="1"/>
  <c r="D5686" i="2" a="1"/>
  <c r="D5686" i="2" s="1"/>
  <c r="D5685" i="2" a="1"/>
  <c r="D5685" i="2" s="1"/>
  <c r="D5684" i="2" a="1"/>
  <c r="D5684" i="2" s="1"/>
  <c r="D5683" i="2" a="1"/>
  <c r="D5683" i="2" s="1"/>
  <c r="D5682" i="2" a="1"/>
  <c r="D5682" i="2" s="1"/>
  <c r="D5681" i="2" a="1"/>
  <c r="D5681" i="2" s="1"/>
  <c r="D5680" i="2" a="1"/>
  <c r="D5680" i="2"/>
  <c r="D5679" i="2" a="1"/>
  <c r="D5679" i="2" s="1"/>
  <c r="D5678" i="2" a="1"/>
  <c r="D5678" i="2"/>
  <c r="D5677" i="2" a="1"/>
  <c r="D5677" i="2" s="1"/>
  <c r="D5676" i="2" a="1"/>
  <c r="D5676" i="2" s="1"/>
  <c r="D5675" i="2" a="1"/>
  <c r="D5675" i="2" s="1"/>
  <c r="D5674" i="2" a="1"/>
  <c r="D5674" i="2" s="1"/>
  <c r="D5673" i="2" a="1"/>
  <c r="D5673" i="2" s="1"/>
  <c r="D5672" i="2" a="1"/>
  <c r="D5672" i="2" s="1"/>
  <c r="D5671" i="2" a="1"/>
  <c r="D5671" i="2" s="1"/>
  <c r="D5670" i="2" a="1"/>
  <c r="D5670" i="2" s="1"/>
  <c r="D5669" i="2" a="1"/>
  <c r="D5669" i="2" s="1"/>
  <c r="D5668" i="2" a="1"/>
  <c r="D5668" i="2"/>
  <c r="D5667" i="2" a="1"/>
  <c r="D5667" i="2" s="1"/>
  <c r="D5666" i="2" a="1"/>
  <c r="D5666" i="2"/>
  <c r="D5665" i="2" a="1"/>
  <c r="D5665" i="2" s="1"/>
  <c r="D5664" i="2" a="1"/>
  <c r="D5664" i="2" s="1"/>
  <c r="D5663" i="2" a="1"/>
  <c r="D5663" i="2"/>
  <c r="D5662" i="2" a="1"/>
  <c r="D5662" i="2" s="1"/>
  <c r="D5661" i="2" a="1"/>
  <c r="D5661" i="2"/>
  <c r="D5660" i="2" a="1"/>
  <c r="D5660" i="2"/>
  <c r="D5659" i="2" a="1"/>
  <c r="D5659" i="2" s="1"/>
  <c r="D5658" i="2" a="1"/>
  <c r="D5658" i="2" s="1"/>
  <c r="D5657" i="2" a="1"/>
  <c r="D5657" i="2" s="1"/>
  <c r="D5656" i="2" a="1"/>
  <c r="D5656" i="2" s="1"/>
  <c r="D5655" i="2" a="1"/>
  <c r="D5655" i="2"/>
  <c r="D5654" i="2" a="1"/>
  <c r="D5654" i="2"/>
  <c r="D5653" i="2" a="1"/>
  <c r="D5653" i="2" s="1"/>
  <c r="D5652" i="2" a="1"/>
  <c r="D5652" i="2" s="1"/>
  <c r="D5651" i="2" a="1"/>
  <c r="D5651" i="2"/>
  <c r="D5650" i="2" a="1"/>
  <c r="D5650" i="2"/>
  <c r="D5649" i="2" a="1"/>
  <c r="D5649" i="2"/>
  <c r="D5648" i="2" a="1"/>
  <c r="D5648" i="2" s="1"/>
  <c r="D5647" i="2" a="1"/>
  <c r="D5647" i="2"/>
  <c r="D5646" i="2" a="1"/>
  <c r="D5646" i="2"/>
  <c r="D5645" i="2" a="1"/>
  <c r="D5645" i="2"/>
  <c r="D5644" i="2" a="1"/>
  <c r="D5644" i="2"/>
  <c r="D5643" i="2" a="1"/>
  <c r="D5643" i="2"/>
  <c r="D5642" i="2" a="1"/>
  <c r="D5642" i="2"/>
  <c r="D5641" i="2" a="1"/>
  <c r="D5641" i="2" s="1"/>
  <c r="D5640" i="2" a="1"/>
  <c r="D5640" i="2" s="1"/>
  <c r="D5639" i="2" a="1"/>
  <c r="D5639" i="2" s="1"/>
  <c r="D5638" i="2" a="1"/>
  <c r="D5638" i="2" s="1"/>
  <c r="D5637" i="2" a="1"/>
  <c r="D5637" i="2"/>
  <c r="D5636" i="2" a="1"/>
  <c r="D5636" i="2" s="1"/>
  <c r="D5635" i="2" a="1"/>
  <c r="D5635" i="2" s="1"/>
  <c r="D5634" i="2" a="1"/>
  <c r="D5634" i="2"/>
  <c r="D5633" i="2" a="1"/>
  <c r="D5633" i="2" s="1"/>
  <c r="D5632" i="2" a="1"/>
  <c r="D5632" i="2"/>
  <c r="D5631" i="2" a="1"/>
  <c r="D5631" i="2"/>
  <c r="D5630" i="2" a="1"/>
  <c r="D5630" i="2"/>
  <c r="D5629" i="2" a="1"/>
  <c r="D5629" i="2" s="1"/>
  <c r="D5628" i="2" a="1"/>
  <c r="D5628" i="2"/>
  <c r="D5627" i="2" a="1"/>
  <c r="D5627" i="2" s="1"/>
  <c r="D5626" i="2" a="1"/>
  <c r="D5626" i="2"/>
  <c r="D5625" i="2" a="1"/>
  <c r="D5625" i="2" s="1"/>
  <c r="D5624" i="2" a="1"/>
  <c r="D5624" i="2"/>
  <c r="D5623" i="2" a="1"/>
  <c r="D5623" i="2"/>
  <c r="D5622" i="2" a="1"/>
  <c r="D5622" i="2" s="1"/>
  <c r="D5621" i="2" a="1"/>
  <c r="D5621" i="2"/>
  <c r="D5620" i="2" a="1"/>
  <c r="D5620" i="2"/>
  <c r="D5619" i="2" a="1"/>
  <c r="D5619" i="2"/>
  <c r="D5618" i="2" a="1"/>
  <c r="D5618" i="2" s="1"/>
  <c r="D5617" i="2" a="1"/>
  <c r="D5617" i="2" s="1"/>
  <c r="D5616" i="2" a="1"/>
  <c r="D5616" i="2" s="1"/>
  <c r="D5615" i="2" a="1"/>
  <c r="D5615" i="2" s="1"/>
  <c r="D5614" i="2" a="1"/>
  <c r="D5614" i="2"/>
  <c r="D5613" i="2" a="1"/>
  <c r="D5613" i="2" s="1"/>
  <c r="D5612" i="2" a="1"/>
  <c r="D5612" i="2" s="1"/>
  <c r="D5611" i="2" a="1"/>
  <c r="D5611" i="2" s="1"/>
  <c r="D5610" i="2" a="1"/>
  <c r="D5610" i="2" s="1"/>
  <c r="D5609" i="2" a="1"/>
  <c r="D5609" i="2"/>
  <c r="D5608" i="2" a="1"/>
  <c r="D5608" i="2"/>
  <c r="D5607" i="2" a="1"/>
  <c r="D5607" i="2"/>
  <c r="D5606" i="2" a="1"/>
  <c r="D5606" i="2"/>
  <c r="D5605" i="2" a="1"/>
  <c r="D5605" i="2"/>
  <c r="D5604" i="2" a="1"/>
  <c r="D5604" i="2" s="1"/>
  <c r="D5603" i="2" a="1"/>
  <c r="D5603" i="2" s="1"/>
  <c r="D5602" i="2" a="1"/>
  <c r="D5602" i="2"/>
  <c r="D5601" i="2" a="1"/>
  <c r="D5601" i="2"/>
  <c r="D5600" i="2" a="1"/>
  <c r="D5600" i="2" s="1"/>
  <c r="D5599" i="2" a="1"/>
  <c r="D5599" i="2" s="1"/>
  <c r="D5598" i="2" a="1"/>
  <c r="D5598" i="2" s="1"/>
  <c r="D5597" i="2" a="1"/>
  <c r="D5597" i="2" s="1"/>
  <c r="D5596" i="2" a="1"/>
  <c r="D5596" i="2"/>
  <c r="D5595" i="2" a="1"/>
  <c r="D5595" i="2"/>
  <c r="D5594" i="2" a="1"/>
  <c r="D5594" i="2" s="1"/>
  <c r="D5593" i="2" a="1"/>
  <c r="D5593" i="2" s="1"/>
  <c r="D5592" i="2" a="1"/>
  <c r="D5592" i="2"/>
  <c r="D5591" i="2" a="1"/>
  <c r="D5591" i="2" s="1"/>
  <c r="D5590" i="2" a="1"/>
  <c r="D5590" i="2" s="1"/>
  <c r="D5589" i="2" a="1"/>
  <c r="D5589" i="2"/>
  <c r="D5588" i="2" a="1"/>
  <c r="D5588" i="2"/>
  <c r="D5587" i="2" a="1"/>
  <c r="D5587" i="2"/>
  <c r="D5586" i="2" a="1"/>
  <c r="D5586" i="2"/>
  <c r="D5585" i="2" a="1"/>
  <c r="D5585" i="2" s="1"/>
  <c r="D5584" i="2" a="1"/>
  <c r="D5584" i="2"/>
  <c r="D5583" i="2" a="1"/>
  <c r="D5583" i="2"/>
  <c r="D5582" i="2" a="1"/>
  <c r="D5582" i="2" s="1"/>
  <c r="D5581" i="2" a="1"/>
  <c r="D5581" i="2"/>
  <c r="D5580" i="2" a="1"/>
  <c r="D5580" i="2" s="1"/>
  <c r="D5579" i="2" a="1"/>
  <c r="D5579" i="2" s="1"/>
  <c r="D5578" i="2" a="1"/>
  <c r="D5578" i="2" s="1"/>
  <c r="D5577" i="2" a="1"/>
  <c r="D5577" i="2"/>
  <c r="D5576" i="2" a="1"/>
  <c r="D5576" i="2" s="1"/>
  <c r="D5575" i="2" a="1"/>
  <c r="D5575" i="2"/>
  <c r="D5574" i="2" a="1"/>
  <c r="D5574" i="2" s="1"/>
  <c r="D5573" i="2" a="1"/>
  <c r="D5573" i="2"/>
  <c r="D5572" i="2" a="1"/>
  <c r="D5572" i="2"/>
  <c r="D5571" i="2" a="1"/>
  <c r="D5571" i="2" s="1"/>
  <c r="D5570" i="2" a="1"/>
  <c r="D5570" i="2"/>
  <c r="D5569" i="2" a="1"/>
  <c r="D5569" i="2" s="1"/>
  <c r="D5568" i="2" a="1"/>
  <c r="D5568" i="2" s="1"/>
  <c r="D5567" i="2" a="1"/>
  <c r="D5567" i="2" s="1"/>
  <c r="D5566" i="2" a="1"/>
  <c r="D5566" i="2" s="1"/>
  <c r="D5565" i="2" a="1"/>
  <c r="D5565" i="2"/>
  <c r="D5564" i="2" a="1"/>
  <c r="D5564" i="2" s="1"/>
  <c r="D5563" i="2" a="1"/>
  <c r="D5563" i="2" s="1"/>
  <c r="D5562" i="2" a="1"/>
  <c r="D5562" i="2" s="1"/>
  <c r="D5561" i="2" a="1"/>
  <c r="D5561" i="2"/>
  <c r="D5560" i="2" a="1"/>
  <c r="D5560" i="2"/>
  <c r="D5559" i="2" a="1"/>
  <c r="D5559" i="2"/>
  <c r="D5558" i="2" a="1"/>
  <c r="D5558" i="2" s="1"/>
  <c r="D5557" i="2" a="1"/>
  <c r="D5557" i="2" s="1"/>
  <c r="D5556" i="2" a="1"/>
  <c r="D5556" i="2"/>
  <c r="D5555" i="2" a="1"/>
  <c r="D5555" i="2"/>
  <c r="D5554" i="2" a="1"/>
  <c r="D5554" i="2" s="1"/>
  <c r="D5553" i="2" a="1"/>
  <c r="D5553" i="2" s="1"/>
  <c r="D5552" i="2" a="1"/>
  <c r="D5552" i="2" s="1"/>
  <c r="D5551" i="2" a="1"/>
  <c r="D5551" i="2"/>
  <c r="D5550" i="2" a="1"/>
  <c r="D5550" i="2" s="1"/>
  <c r="D5549" i="2" a="1"/>
  <c r="D5549" i="2" s="1"/>
  <c r="D5548" i="2" a="1"/>
  <c r="D5548" i="2" s="1"/>
  <c r="D5547" i="2" a="1"/>
  <c r="D5547" i="2"/>
  <c r="D5546" i="2" a="1"/>
  <c r="D5546" i="2"/>
  <c r="D5545" i="2" a="1"/>
  <c r="D5545" i="2" s="1"/>
  <c r="D5544" i="2" a="1"/>
  <c r="D5544" i="2" s="1"/>
  <c r="D5543" i="2" a="1"/>
  <c r="D5543" i="2"/>
  <c r="D5542" i="2" a="1"/>
  <c r="D5542" i="2"/>
  <c r="D5541" i="2" a="1"/>
  <c r="D5541" i="2"/>
  <c r="D5540" i="2" a="1"/>
  <c r="D5540" i="2"/>
  <c r="D5539" i="2" a="1"/>
  <c r="D5539" i="2" s="1"/>
  <c r="D5538" i="2" a="1"/>
  <c r="D5538" i="2" s="1"/>
  <c r="D5537" i="2" a="1"/>
  <c r="D5537" i="2" s="1"/>
  <c r="D5536" i="2" a="1"/>
  <c r="D5536" i="2"/>
  <c r="D5535" i="2" a="1"/>
  <c r="D5535" i="2"/>
  <c r="D5534" i="2" a="1"/>
  <c r="D5534" i="2"/>
  <c r="D5533" i="2" a="1"/>
  <c r="D5533" i="2"/>
  <c r="D5532" i="2" a="1"/>
  <c r="D5532" i="2" s="1"/>
  <c r="D5531" i="2" a="1"/>
  <c r="D5531" i="2" s="1"/>
  <c r="D5530" i="2" a="1"/>
  <c r="D5530" i="2" s="1"/>
  <c r="D5529" i="2" a="1"/>
  <c r="D5529" i="2" s="1"/>
  <c r="D5528" i="2" a="1"/>
  <c r="D5528" i="2" s="1"/>
  <c r="D5527" i="2" a="1"/>
  <c r="D5527" i="2" s="1"/>
  <c r="D5526" i="2" a="1"/>
  <c r="D5526" i="2" s="1"/>
  <c r="D5525" i="2" a="1"/>
  <c r="D5525" i="2" s="1"/>
  <c r="D5524" i="2" a="1"/>
  <c r="D5524" i="2"/>
  <c r="D5523" i="2" a="1"/>
  <c r="D5523" i="2" s="1"/>
  <c r="D5522" i="2" a="1"/>
  <c r="D5522" i="2"/>
  <c r="D5521" i="2" a="1"/>
  <c r="D5521" i="2" s="1"/>
  <c r="D5520" i="2" a="1"/>
  <c r="D5520" i="2"/>
  <c r="D5519" i="2" a="1"/>
  <c r="D5519" i="2" s="1"/>
  <c r="D5518" i="2" a="1"/>
  <c r="D5518" i="2"/>
  <c r="D5517" i="2" a="1"/>
  <c r="D5517" i="2"/>
  <c r="D5516" i="2" a="1"/>
  <c r="D5516" i="2" s="1"/>
  <c r="D5515" i="2" a="1"/>
  <c r="D5515" i="2"/>
  <c r="D5514" i="2" a="1"/>
  <c r="D5514" i="2" s="1"/>
  <c r="D5513" i="2" a="1"/>
  <c r="D5513" i="2"/>
  <c r="D5512" i="2" a="1"/>
  <c r="D5512" i="2" s="1"/>
  <c r="D5511" i="2" a="1"/>
  <c r="D5511" i="2"/>
  <c r="D5510" i="2" a="1"/>
  <c r="D5510" i="2" s="1"/>
  <c r="D5509" i="2" a="1"/>
  <c r="D5509" i="2"/>
  <c r="D5508" i="2" a="1"/>
  <c r="D5508" i="2" s="1"/>
  <c r="D5507" i="2" a="1"/>
  <c r="D5507" i="2" s="1"/>
  <c r="D5506" i="2" a="1"/>
  <c r="D5506" i="2"/>
  <c r="D5505" i="2" a="1"/>
  <c r="D5505" i="2" s="1"/>
  <c r="D5504" i="2" a="1"/>
  <c r="D5504" i="2" s="1"/>
  <c r="D5503" i="2" a="1"/>
  <c r="D5503" i="2"/>
  <c r="D5502" i="2" a="1"/>
  <c r="D5502" i="2" s="1"/>
  <c r="D5501" i="2" a="1"/>
  <c r="D5501" i="2"/>
  <c r="D5500" i="2" a="1"/>
  <c r="D5500" i="2" s="1"/>
  <c r="D5499" i="2" a="1"/>
  <c r="D5499" i="2"/>
  <c r="D5498" i="2" a="1"/>
  <c r="D5498" i="2"/>
  <c r="D5497" i="2" a="1"/>
  <c r="D5497" i="2"/>
  <c r="D5496" i="2" a="1"/>
  <c r="D5496" i="2" s="1"/>
  <c r="D5495" i="2" a="1"/>
  <c r="D5495" i="2" s="1"/>
  <c r="D5494" i="2" a="1"/>
  <c r="D5494" i="2"/>
  <c r="D5493" i="2" a="1"/>
  <c r="D5493" i="2" s="1"/>
  <c r="D5492" i="2" a="1"/>
  <c r="D5492" i="2"/>
  <c r="D5491" i="2" a="1"/>
  <c r="D5491" i="2"/>
  <c r="D5490" i="2" a="1"/>
  <c r="D5490" i="2"/>
  <c r="D5489" i="2" a="1"/>
  <c r="D5489" i="2" s="1"/>
  <c r="D5488" i="2" a="1"/>
  <c r="D5488" i="2"/>
  <c r="D5487" i="2" a="1"/>
  <c r="D5487" i="2" s="1"/>
  <c r="D5486" i="2" a="1"/>
  <c r="D5486" i="2"/>
  <c r="D5485" i="2" a="1"/>
  <c r="D5485" i="2" s="1"/>
  <c r="D5484" i="2" a="1"/>
  <c r="D5484" i="2" s="1"/>
  <c r="D5483" i="2" a="1"/>
  <c r="D5483" i="2"/>
  <c r="D5482" i="2" a="1"/>
  <c r="D5482" i="2" s="1"/>
  <c r="D5481" i="2" a="1"/>
  <c r="D5481" i="2"/>
  <c r="D5480" i="2" a="1"/>
  <c r="D5480" i="2" s="1"/>
  <c r="D5479" i="2" a="1"/>
  <c r="D5479" i="2"/>
  <c r="D5478" i="2" a="1"/>
  <c r="D5478" i="2"/>
  <c r="D5477" i="2" a="1"/>
  <c r="D5477" i="2" s="1"/>
  <c r="D5476" i="2" a="1"/>
  <c r="D5476" i="2" s="1"/>
  <c r="D5475" i="2" a="1"/>
  <c r="D5475" i="2"/>
  <c r="D5474" i="2" a="1"/>
  <c r="D5474" i="2"/>
  <c r="D5473" i="2" a="1"/>
  <c r="D5473" i="2"/>
  <c r="D5472" i="2" a="1"/>
  <c r="D5472" i="2" s="1"/>
  <c r="D5471" i="2" a="1"/>
  <c r="D5471" i="2"/>
  <c r="D5470" i="2" a="1"/>
  <c r="D5470" i="2"/>
  <c r="D5469" i="2" a="1"/>
  <c r="D5469" i="2" s="1"/>
  <c r="D5468" i="2" a="1"/>
  <c r="D5468" i="2" s="1"/>
  <c r="D5467" i="2" a="1"/>
  <c r="D5467" i="2"/>
  <c r="D5466" i="2" a="1"/>
  <c r="D5466" i="2"/>
  <c r="D5465" i="2" a="1"/>
  <c r="D5465" i="2" s="1"/>
  <c r="D5464" i="2" a="1"/>
  <c r="D5464" i="2"/>
  <c r="D5463" i="2" a="1"/>
  <c r="D5463" i="2"/>
  <c r="D5462" i="2" a="1"/>
  <c r="D5462" i="2"/>
  <c r="D5461" i="2" a="1"/>
  <c r="D5461" i="2" s="1"/>
  <c r="D5460" i="2" a="1"/>
  <c r="D5460" i="2" s="1"/>
  <c r="D5459" i="2" a="1"/>
  <c r="D5459" i="2" s="1"/>
  <c r="D5458" i="2" a="1"/>
  <c r="D5458" i="2" s="1"/>
  <c r="D5457" i="2" a="1"/>
  <c r="D5457" i="2"/>
  <c r="D5456" i="2" a="1"/>
  <c r="D5456" i="2" s="1"/>
  <c r="D5455" i="2" a="1"/>
  <c r="D5455" i="2"/>
  <c r="D5454" i="2" a="1"/>
  <c r="D5454" i="2" s="1"/>
  <c r="D5453" i="2" a="1"/>
  <c r="D5453" i="2" s="1"/>
  <c r="D5452" i="2" a="1"/>
  <c r="D5452" i="2"/>
  <c r="D5451" i="2" a="1"/>
  <c r="D5451" i="2" s="1"/>
  <c r="D5450" i="2" a="1"/>
  <c r="D5450" i="2"/>
  <c r="D5449" i="2" a="1"/>
  <c r="D5449" i="2" s="1"/>
  <c r="D5448" i="2" a="1"/>
  <c r="D5448" i="2"/>
  <c r="D5447" i="2" a="1"/>
  <c r="D5447" i="2"/>
  <c r="D5446" i="2" a="1"/>
  <c r="D5446" i="2" s="1"/>
  <c r="D5445" i="2" a="1"/>
  <c r="D5445" i="2" s="1"/>
  <c r="D5444" i="2" a="1"/>
  <c r="D5444" i="2"/>
  <c r="D5443" i="2" a="1"/>
  <c r="D5443" i="2" s="1"/>
  <c r="D5442" i="2" a="1"/>
  <c r="D5442" i="2"/>
  <c r="D5441" i="2" a="1"/>
  <c r="D5441" i="2" s="1"/>
  <c r="D5440" i="2" a="1"/>
  <c r="D5440" i="2" s="1"/>
  <c r="D5439" i="2" a="1"/>
  <c r="D5439" i="2"/>
  <c r="D5438" i="2" a="1"/>
  <c r="D5438" i="2" s="1"/>
  <c r="D5437" i="2" a="1"/>
  <c r="D5437" i="2"/>
  <c r="D5436" i="2" a="1"/>
  <c r="D5436" i="2" s="1"/>
  <c r="D5435" i="2" a="1"/>
  <c r="D5435" i="2"/>
  <c r="D5434" i="2" a="1"/>
  <c r="D5434" i="2" s="1"/>
  <c r="D5433" i="2" a="1"/>
  <c r="D5433" i="2"/>
  <c r="D5432" i="2" a="1"/>
  <c r="D5432" i="2"/>
  <c r="D5431" i="2" a="1"/>
  <c r="D5431" i="2"/>
  <c r="D5430" i="2" a="1"/>
  <c r="D5430" i="2" s="1"/>
  <c r="D5429" i="2" a="1"/>
  <c r="D5429" i="2"/>
  <c r="D5428" i="2" a="1"/>
  <c r="D5428" i="2" s="1"/>
  <c r="D5427" i="2" a="1"/>
  <c r="D5427" i="2"/>
  <c r="D5426" i="2" a="1"/>
  <c r="D5426" i="2"/>
  <c r="D5425" i="2" a="1"/>
  <c r="D5425" i="2" s="1"/>
  <c r="D5424" i="2" a="1"/>
  <c r="D5424" i="2" s="1"/>
  <c r="D5423" i="2" a="1"/>
  <c r="D5423" i="2" s="1"/>
  <c r="D5422" i="2" a="1"/>
  <c r="D5422" i="2"/>
  <c r="D5421" i="2" a="1"/>
  <c r="D5421" i="2" s="1"/>
  <c r="D5420" i="2" a="1"/>
  <c r="D5420" i="2"/>
  <c r="D5419" i="2" a="1"/>
  <c r="D5419" i="2" s="1"/>
  <c r="D5418" i="2" a="1"/>
  <c r="D5418" i="2" s="1"/>
  <c r="D5417" i="2" a="1"/>
  <c r="D5417" i="2" s="1"/>
  <c r="D5416" i="2" a="1"/>
  <c r="D5416" i="2" s="1"/>
  <c r="D5415" i="2" a="1"/>
  <c r="D5415" i="2" s="1"/>
  <c r="D5414" i="2" a="1"/>
  <c r="D5414" i="2"/>
  <c r="D5413" i="2" a="1"/>
  <c r="D5413" i="2" s="1"/>
  <c r="D5412" i="2" a="1"/>
  <c r="D5412" i="2" s="1"/>
  <c r="D5411" i="2" a="1"/>
  <c r="D5411" i="2" s="1"/>
  <c r="D5410" i="2" a="1"/>
  <c r="D5410" i="2"/>
  <c r="D5409" i="2" a="1"/>
  <c r="D5409" i="2"/>
  <c r="D5408" i="2" a="1"/>
  <c r="D5408" i="2"/>
  <c r="D5407" i="2" a="1"/>
  <c r="D5407" i="2"/>
  <c r="D5406" i="2" a="1"/>
  <c r="D5406" i="2" s="1"/>
  <c r="D5405" i="2" a="1"/>
  <c r="D5405" i="2" s="1"/>
  <c r="D5404" i="2" a="1"/>
  <c r="D5404" i="2"/>
  <c r="D5403" i="2" a="1"/>
  <c r="D5403" i="2" s="1"/>
  <c r="D5402" i="2" a="1"/>
  <c r="D5402" i="2" s="1"/>
  <c r="D5401" i="2" a="1"/>
  <c r="D5401" i="2" s="1"/>
  <c r="D5400" i="2" a="1"/>
  <c r="D5400" i="2" s="1"/>
  <c r="D5399" i="2" a="1"/>
  <c r="D5399" i="2"/>
  <c r="D5398" i="2" a="1"/>
  <c r="D5398" i="2" s="1"/>
  <c r="D5397" i="2" a="1"/>
  <c r="D5397" i="2" s="1"/>
  <c r="D5396" i="2" a="1"/>
  <c r="D5396" i="2"/>
  <c r="D5395" i="2" a="1"/>
  <c r="D5395" i="2" s="1"/>
  <c r="D5394" i="2" a="1"/>
  <c r="D5394" i="2"/>
  <c r="D5393" i="2" a="1"/>
  <c r="D5393" i="2" s="1"/>
  <c r="D5392" i="2" a="1"/>
  <c r="D5392" i="2"/>
  <c r="D5391" i="2" a="1"/>
  <c r="D5391" i="2" s="1"/>
  <c r="D5390" i="2" a="1"/>
  <c r="D5390" i="2" s="1"/>
  <c r="D5389" i="2" a="1"/>
  <c r="D5389" i="2" s="1"/>
  <c r="D5388" i="2" a="1"/>
  <c r="D5388" i="2" s="1"/>
  <c r="D5387" i="2" a="1"/>
  <c r="D5387" i="2"/>
  <c r="D5386" i="2" a="1"/>
  <c r="D5386" i="2"/>
  <c r="D5385" i="2" a="1"/>
  <c r="D5385" i="2"/>
  <c r="D5384" i="2" a="1"/>
  <c r="D5384" i="2" s="1"/>
  <c r="D5383" i="2" a="1"/>
  <c r="D5383" i="2" s="1"/>
  <c r="D5382" i="2" a="1"/>
  <c r="D5382" i="2"/>
  <c r="D5381" i="2" a="1"/>
  <c r="D5381" i="2" s="1"/>
  <c r="D5380" i="2" a="1"/>
  <c r="D5380" i="2"/>
  <c r="D5379" i="2" a="1"/>
  <c r="D5379" i="2" s="1"/>
  <c r="D5378" i="2" a="1"/>
  <c r="D5378" i="2" s="1"/>
  <c r="D5377" i="2" a="1"/>
  <c r="D5377" i="2" s="1"/>
  <c r="D5376" i="2" a="1"/>
  <c r="D5376" i="2" s="1"/>
  <c r="D5375" i="2" a="1"/>
  <c r="D5375" i="2"/>
  <c r="D5374" i="2" a="1"/>
  <c r="D5374" i="2"/>
  <c r="D5373" i="2" a="1"/>
  <c r="D5373" i="2"/>
  <c r="D5372" i="2" a="1"/>
  <c r="D5372" i="2" s="1"/>
  <c r="D5371" i="2" a="1"/>
  <c r="D5371" i="2" s="1"/>
  <c r="D5370" i="2" a="1"/>
  <c r="D5370" i="2" s="1"/>
  <c r="D5369" i="2" a="1"/>
  <c r="D5369" i="2" s="1"/>
  <c r="D5368" i="2" a="1"/>
  <c r="D5368" i="2" s="1"/>
  <c r="D5367" i="2" a="1"/>
  <c r="D5367" i="2" s="1"/>
  <c r="D5366" i="2" a="1"/>
  <c r="D5366" i="2"/>
  <c r="D5365" i="2" a="1"/>
  <c r="D5365" i="2"/>
  <c r="D5364" i="2" a="1"/>
  <c r="D5364" i="2"/>
  <c r="D5363" i="2" a="1"/>
  <c r="D5363" i="2" s="1"/>
  <c r="D5362" i="2" a="1"/>
  <c r="D5362" i="2"/>
  <c r="D5361" i="2" a="1"/>
  <c r="D5361" i="2"/>
  <c r="D5360" i="2" a="1"/>
  <c r="D5360" i="2"/>
  <c r="D5359" i="2" a="1"/>
  <c r="D5359" i="2"/>
  <c r="D5358" i="2" a="1"/>
  <c r="D5358" i="2"/>
  <c r="D5357" i="2" a="1"/>
  <c r="D5357" i="2" s="1"/>
  <c r="D5356" i="2" a="1"/>
  <c r="D5356" i="2" s="1"/>
  <c r="D5355" i="2" a="1"/>
  <c r="D5355" i="2"/>
  <c r="D5354" i="2" a="1"/>
  <c r="D5354" i="2"/>
  <c r="D5353" i="2" a="1"/>
  <c r="D5353" i="2"/>
  <c r="D5352" i="2" a="1"/>
  <c r="D5352" i="2"/>
  <c r="D5351" i="2" a="1"/>
  <c r="D5351" i="2" s="1"/>
  <c r="D5350" i="2" a="1"/>
  <c r="D5350" i="2"/>
  <c r="D5349" i="2" a="1"/>
  <c r="D5349" i="2" s="1"/>
  <c r="D5348" i="2" a="1"/>
  <c r="D5348" i="2"/>
  <c r="D5347" i="2" a="1"/>
  <c r="D5347" i="2" s="1"/>
  <c r="D5346" i="2" a="1"/>
  <c r="D5346" i="2"/>
  <c r="D5345" i="2" a="1"/>
  <c r="D5345" i="2" s="1"/>
  <c r="D5344" i="2" a="1"/>
  <c r="D5344" i="2"/>
  <c r="D5343" i="2" a="1"/>
  <c r="D5343" i="2"/>
  <c r="D5342" i="2" a="1"/>
  <c r="D5342" i="2" s="1"/>
  <c r="D5341" i="2" a="1"/>
  <c r="D5341" i="2" s="1"/>
  <c r="D5340" i="2" a="1"/>
  <c r="D5340" i="2" s="1"/>
  <c r="D5339" i="2" a="1"/>
  <c r="D5339" i="2"/>
  <c r="D5338" i="2" a="1"/>
  <c r="D5338" i="2"/>
  <c r="D5337" i="2" a="1"/>
  <c r="D5337" i="2"/>
  <c r="D5336" i="2" a="1"/>
  <c r="D5336" i="2"/>
  <c r="D5335" i="2" a="1"/>
  <c r="D5335" i="2" s="1"/>
  <c r="D5334" i="2" a="1"/>
  <c r="D5334" i="2" s="1"/>
  <c r="D5333" i="2" a="1"/>
  <c r="D5333" i="2" s="1"/>
  <c r="D5332" i="2" a="1"/>
  <c r="D5332" i="2"/>
  <c r="D5331" i="2" a="1"/>
  <c r="D5331" i="2"/>
  <c r="D5330" i="2" a="1"/>
  <c r="D5330" i="2" s="1"/>
  <c r="D5329" i="2" a="1"/>
  <c r="D5329" i="2" s="1"/>
  <c r="D5328" i="2" a="1"/>
  <c r="D5328" i="2" s="1"/>
  <c r="D5327" i="2" a="1"/>
  <c r="D5327" i="2"/>
  <c r="D5326" i="2" a="1"/>
  <c r="D5326" i="2"/>
  <c r="D5325" i="2" a="1"/>
  <c r="D5325" i="2" s="1"/>
  <c r="D5324" i="2" a="1"/>
  <c r="D5324" i="2"/>
  <c r="D5323" i="2" a="1"/>
  <c r="D5323" i="2" s="1"/>
  <c r="D5322" i="2" a="1"/>
  <c r="D5322" i="2"/>
  <c r="D5321" i="2" a="1"/>
  <c r="D5321" i="2" s="1"/>
  <c r="D5320" i="2" a="1"/>
  <c r="D5320" i="2" s="1"/>
  <c r="D5319" i="2" a="1"/>
  <c r="D5319" i="2"/>
  <c r="D5318" i="2" a="1"/>
  <c r="D5318" i="2"/>
  <c r="D5317" i="2" a="1"/>
  <c r="D5317" i="2"/>
  <c r="D5316" i="2" a="1"/>
  <c r="D5316" i="2" s="1"/>
  <c r="D5315" i="2" a="1"/>
  <c r="D5315" i="2" s="1"/>
  <c r="D5314" i="2" a="1"/>
  <c r="D5314" i="2"/>
  <c r="D5313" i="2" a="1"/>
  <c r="D5313" i="2"/>
  <c r="D5312" i="2" a="1"/>
  <c r="D5312" i="2"/>
  <c r="D5311" i="2" a="1"/>
  <c r="D5311" i="2" s="1"/>
  <c r="D5310" i="2" a="1"/>
  <c r="D5310" i="2"/>
  <c r="D5309" i="2" a="1"/>
  <c r="D5309" i="2"/>
  <c r="D5308" i="2" a="1"/>
  <c r="D5308" i="2" s="1"/>
  <c r="D5307" i="2" a="1"/>
  <c r="D5307" i="2" s="1"/>
  <c r="D5306" i="2" a="1"/>
  <c r="D5306" i="2" s="1"/>
  <c r="D5305" i="2" a="1"/>
  <c r="D5305" i="2" s="1"/>
  <c r="D5304" i="2" a="1"/>
  <c r="D5304" i="2" s="1"/>
  <c r="D5303" i="2" a="1"/>
  <c r="D5303" i="2"/>
  <c r="D5302" i="2" a="1"/>
  <c r="D5302" i="2" s="1"/>
  <c r="D5301" i="2" a="1"/>
  <c r="D5301" i="2"/>
  <c r="D5300" i="2" a="1"/>
  <c r="D5300" i="2"/>
  <c r="D5299" i="2" a="1"/>
  <c r="D5299" i="2"/>
  <c r="D5298" i="2" a="1"/>
  <c r="D5298" i="2" s="1"/>
  <c r="D5297" i="2" a="1"/>
  <c r="D5297" i="2" s="1"/>
  <c r="D5296" i="2" a="1"/>
  <c r="D5296" i="2"/>
  <c r="D5295" i="2" a="1"/>
  <c r="D5295" i="2" s="1"/>
  <c r="D5294" i="2" a="1"/>
  <c r="D5294" i="2" s="1"/>
  <c r="D5293" i="2" a="1"/>
  <c r="D5293" i="2" s="1"/>
  <c r="D5292" i="2" a="1"/>
  <c r="D5292" i="2" s="1"/>
  <c r="D5291" i="2" a="1"/>
  <c r="D5291" i="2" s="1"/>
  <c r="D5290" i="2" a="1"/>
  <c r="D5290" i="2" s="1"/>
  <c r="D5289" i="2" a="1"/>
  <c r="D5289" i="2" s="1"/>
  <c r="D5288" i="2" a="1"/>
  <c r="D5288" i="2"/>
  <c r="D5287" i="2" a="1"/>
  <c r="D5287" i="2" s="1"/>
  <c r="D5286" i="2" a="1"/>
  <c r="D5286" i="2"/>
  <c r="D5285" i="2" a="1"/>
  <c r="D5285" i="2" s="1"/>
  <c r="D5284" i="2" a="1"/>
  <c r="D5284" i="2"/>
  <c r="D5283" i="2" a="1"/>
  <c r="D5283" i="2" s="1"/>
  <c r="D5282" i="2" a="1"/>
  <c r="D5282" i="2"/>
  <c r="D5281" i="2" a="1"/>
  <c r="D5281" i="2" s="1"/>
  <c r="D5280" i="2" a="1"/>
  <c r="D5280" i="2"/>
  <c r="D5279" i="2" a="1"/>
  <c r="D5279" i="2"/>
  <c r="D5278" i="2" a="1"/>
  <c r="D5278" i="2"/>
  <c r="D5277" i="2" a="1"/>
  <c r="D5277" i="2"/>
  <c r="D5276" i="2" a="1"/>
  <c r="D5276" i="2" s="1"/>
  <c r="D5275" i="2" a="1"/>
  <c r="D5275" i="2" s="1"/>
  <c r="D5274" i="2" a="1"/>
  <c r="D5274" i="2" s="1"/>
  <c r="D5273" i="2" a="1"/>
  <c r="D5273" i="2" s="1"/>
  <c r="D5272" i="2" a="1"/>
  <c r="D5272" i="2"/>
  <c r="D5271" i="2" a="1"/>
  <c r="D5271" i="2" s="1"/>
  <c r="D5270" i="2" a="1"/>
  <c r="D5270" i="2" s="1"/>
  <c r="D5269" i="2" a="1"/>
  <c r="D5269" i="2" s="1"/>
  <c r="D5268" i="2" a="1"/>
  <c r="D5268" i="2" s="1"/>
  <c r="D5267" i="2" a="1"/>
  <c r="D5267" i="2"/>
  <c r="D5266" i="2" a="1"/>
  <c r="D5266" i="2" s="1"/>
  <c r="D5265" i="2" a="1"/>
  <c r="D5265" i="2"/>
  <c r="D5264" i="2" a="1"/>
  <c r="D5264" i="2" s="1"/>
  <c r="D5263" i="2" a="1"/>
  <c r="D5263" i="2" s="1"/>
  <c r="D5262" i="2" a="1"/>
  <c r="D5262" i="2" s="1"/>
  <c r="D5261" i="2" a="1"/>
  <c r="D5261" i="2" s="1"/>
  <c r="D5260" i="2" a="1"/>
  <c r="D5260" i="2" s="1"/>
  <c r="D5259" i="2" a="1"/>
  <c r="D5259" i="2" s="1"/>
  <c r="D5258" i="2" a="1"/>
  <c r="D5258" i="2"/>
  <c r="D5257" i="2" a="1"/>
  <c r="D5257" i="2" s="1"/>
  <c r="D5256" i="2" a="1"/>
  <c r="D5256" i="2"/>
  <c r="D5255" i="2" a="1"/>
  <c r="D5255" i="2"/>
  <c r="D5254" i="2" a="1"/>
  <c r="D5254" i="2" s="1"/>
  <c r="D5253" i="2" a="1"/>
  <c r="D5253" i="2" s="1"/>
  <c r="D5252" i="2" a="1"/>
  <c r="D5252" i="2"/>
  <c r="D5251" i="2" a="1"/>
  <c r="D5251" i="2"/>
  <c r="D5250" i="2" a="1"/>
  <c r="D5250" i="2"/>
  <c r="D5249" i="2" a="1"/>
  <c r="D5249" i="2" s="1"/>
  <c r="D5248" i="2" a="1"/>
  <c r="D5248" i="2" s="1"/>
  <c r="D5247" i="2" a="1"/>
  <c r="D5247" i="2" s="1"/>
  <c r="D5246" i="2" a="1"/>
  <c r="D5246" i="2" s="1"/>
  <c r="D5245" i="2" a="1"/>
  <c r="D5245" i="2" s="1"/>
  <c r="D5244" i="2" a="1"/>
  <c r="D5244" i="2"/>
  <c r="D5243" i="2" a="1"/>
  <c r="D5243" i="2" s="1"/>
  <c r="D5242" i="2" a="1"/>
  <c r="D5242" i="2"/>
  <c r="D5241" i="2" a="1"/>
  <c r="D5241" i="2" s="1"/>
  <c r="D5240" i="2" a="1"/>
  <c r="D5240" i="2" s="1"/>
  <c r="D5239" i="2" a="1"/>
  <c r="D5239" i="2" s="1"/>
  <c r="D5238" i="2" a="1"/>
  <c r="D5238" i="2" s="1"/>
  <c r="D5237" i="2" a="1"/>
  <c r="D5237" i="2" s="1"/>
  <c r="D5236" i="2" a="1"/>
  <c r="D5236" i="2" s="1"/>
  <c r="D5235" i="2" a="1"/>
  <c r="D5235" i="2" s="1"/>
  <c r="D5234" i="2" a="1"/>
  <c r="D5234" i="2" s="1"/>
  <c r="D5233" i="2" a="1"/>
  <c r="D5233" i="2" s="1"/>
  <c r="D5232" i="2" a="1"/>
  <c r="D5232" i="2" s="1"/>
  <c r="D5231" i="2" a="1"/>
  <c r="D5231" i="2"/>
  <c r="D5230" i="2" a="1"/>
  <c r="D5230" i="2"/>
  <c r="D5229" i="2" a="1"/>
  <c r="D5229" i="2"/>
  <c r="D5228" i="2" a="1"/>
  <c r="D5228" i="2" s="1"/>
  <c r="D5227" i="2" a="1"/>
  <c r="D5227" i="2" s="1"/>
  <c r="D5226" i="2" a="1"/>
  <c r="D5226" i="2" s="1"/>
  <c r="D5225" i="2" a="1"/>
  <c r="D5225" i="2" s="1"/>
  <c r="D5224" i="2" a="1"/>
  <c r="D5224" i="2" s="1"/>
  <c r="D5223" i="2" a="1"/>
  <c r="D5223" i="2"/>
  <c r="D5222" i="2" a="1"/>
  <c r="D5222" i="2" s="1"/>
  <c r="D5221" i="2" a="1"/>
  <c r="D5221" i="2" s="1"/>
  <c r="D5220" i="2" a="1"/>
  <c r="D5220" i="2" s="1"/>
  <c r="D5219" i="2" a="1"/>
  <c r="D5219" i="2"/>
  <c r="D5218" i="2" a="1"/>
  <c r="D5218" i="2"/>
  <c r="D5217" i="2" a="1"/>
  <c r="D5217" i="2"/>
  <c r="D5216" i="2" a="1"/>
  <c r="D5216" i="2" s="1"/>
  <c r="D5215" i="2" a="1"/>
  <c r="D5215" i="2" s="1"/>
  <c r="D5214" i="2" a="1"/>
  <c r="D5214" i="2" s="1"/>
  <c r="D5213" i="2" a="1"/>
  <c r="D5213" i="2"/>
  <c r="D5212" i="2" a="1"/>
  <c r="D5212" i="2" s="1"/>
  <c r="D5211" i="2" a="1"/>
  <c r="D5211" i="2" s="1"/>
  <c r="D5210" i="2" a="1"/>
  <c r="D5210" i="2" s="1"/>
  <c r="D5209" i="2" a="1"/>
  <c r="D5209" i="2" s="1"/>
  <c r="D5208" i="2" a="1"/>
  <c r="D5208" i="2" s="1"/>
  <c r="D5207" i="2" a="1"/>
  <c r="D5207" i="2" s="1"/>
  <c r="D5206" i="2" a="1"/>
  <c r="D5206" i="2"/>
  <c r="D5205" i="2" a="1"/>
  <c r="D5205" i="2" s="1"/>
  <c r="D5204" i="2" a="1"/>
  <c r="D5204" i="2"/>
  <c r="D5203" i="2" a="1"/>
  <c r="D5203" i="2"/>
  <c r="D5202" i="2" a="1"/>
  <c r="D5202" i="2"/>
  <c r="D5201" i="2" a="1"/>
  <c r="D5201" i="2"/>
  <c r="D5200" i="2" a="1"/>
  <c r="D5200" i="2"/>
  <c r="D5199" i="2" a="1"/>
  <c r="D5199" i="2"/>
  <c r="D5198" i="2" a="1"/>
  <c r="D5198" i="2"/>
  <c r="D5197" i="2" a="1"/>
  <c r="D5197" i="2" s="1"/>
  <c r="D5196" i="2" a="1"/>
  <c r="D5196" i="2" s="1"/>
  <c r="D5195" i="2" a="1"/>
  <c r="D5195" i="2" s="1"/>
  <c r="D5194" i="2" a="1"/>
  <c r="D5194" i="2" s="1"/>
  <c r="D5193" i="2" a="1"/>
  <c r="D5193" i="2" s="1"/>
  <c r="D5192" i="2" a="1"/>
  <c r="D5192" i="2"/>
  <c r="D5191" i="2" a="1"/>
  <c r="D5191" i="2" s="1"/>
  <c r="D5190" i="2" a="1"/>
  <c r="D5190" i="2"/>
  <c r="D5189" i="2" a="1"/>
  <c r="D5189" i="2"/>
  <c r="D5188" i="2" a="1"/>
  <c r="D5188" i="2" s="1"/>
  <c r="D5187" i="2" a="1"/>
  <c r="D5187" i="2"/>
  <c r="D5186" i="2" a="1"/>
  <c r="D5186" i="2" s="1"/>
  <c r="D5185" i="2" a="1"/>
  <c r="D5185" i="2"/>
  <c r="D5184" i="2" a="1"/>
  <c r="D5184" i="2" s="1"/>
  <c r="D5183" i="2" a="1"/>
  <c r="D5183" i="2"/>
  <c r="D5182" i="2" a="1"/>
  <c r="D5182" i="2" s="1"/>
  <c r="D5181" i="2" a="1"/>
  <c r="D5181" i="2" s="1"/>
  <c r="D5180" i="2" a="1"/>
  <c r="D5180" i="2"/>
  <c r="D5179" i="2" a="1"/>
  <c r="D5179" i="2" s="1"/>
  <c r="D5178" i="2" a="1"/>
  <c r="D5178" i="2" s="1"/>
  <c r="D5177" i="2" a="1"/>
  <c r="D5177" i="2"/>
  <c r="D5176" i="2" a="1"/>
  <c r="D5176" i="2"/>
  <c r="D5175" i="2" a="1"/>
  <c r="D5175" i="2" s="1"/>
  <c r="D5174" i="2" a="1"/>
  <c r="D5174" i="2" s="1"/>
  <c r="D5173" i="2" a="1"/>
  <c r="D5173" i="2" s="1"/>
  <c r="D5172" i="2" a="1"/>
  <c r="D5172" i="2"/>
  <c r="D5171" i="2" a="1"/>
  <c r="D5171" i="2" s="1"/>
  <c r="D5170" i="2" a="1"/>
  <c r="D5170" i="2" s="1"/>
  <c r="D5169" i="2" a="1"/>
  <c r="D5169" i="2"/>
  <c r="D5168" i="2" a="1"/>
  <c r="D5168" i="2" s="1"/>
  <c r="D5167" i="2" a="1"/>
  <c r="D5167" i="2"/>
  <c r="D5166" i="2" a="1"/>
  <c r="D5166" i="2" s="1"/>
  <c r="D5165" i="2" a="1"/>
  <c r="D5165" i="2" s="1"/>
  <c r="D5164" i="2" a="1"/>
  <c r="D5164" i="2"/>
  <c r="D5163" i="2" a="1"/>
  <c r="D5163" i="2" s="1"/>
  <c r="D5162" i="2" a="1"/>
  <c r="D5162" i="2" s="1"/>
  <c r="D5161" i="2" a="1"/>
  <c r="D5161" i="2" s="1"/>
  <c r="D5160" i="2" a="1"/>
  <c r="D5160" i="2" s="1"/>
  <c r="D5159" i="2" a="1"/>
  <c r="D5159" i="2" s="1"/>
  <c r="D5158" i="2" a="1"/>
  <c r="D5158" i="2"/>
  <c r="D5157" i="2" a="1"/>
  <c r="D5157" i="2" s="1"/>
  <c r="D5156" i="2" a="1"/>
  <c r="D5156" i="2" s="1"/>
  <c r="D5155" i="2" a="1"/>
  <c r="D5155" i="2"/>
  <c r="D5154" i="2" a="1"/>
  <c r="D5154" i="2"/>
  <c r="D5153" i="2" a="1"/>
  <c r="D5153" i="2"/>
  <c r="D5152" i="2" a="1"/>
  <c r="D5152" i="2" s="1"/>
  <c r="D5151" i="2" a="1"/>
  <c r="D5151" i="2"/>
  <c r="D5150" i="2" a="1"/>
  <c r="D5150" i="2"/>
  <c r="D5149" i="2" a="1"/>
  <c r="D5149" i="2"/>
  <c r="D5148" i="2" a="1"/>
  <c r="D5148" i="2" s="1"/>
  <c r="D5147" i="2" a="1"/>
  <c r="D5147" i="2" s="1"/>
  <c r="D5146" i="2" a="1"/>
  <c r="D5146" i="2"/>
  <c r="D5145" i="2" a="1"/>
  <c r="D5145" i="2"/>
  <c r="D5144" i="2" a="1"/>
  <c r="D5144" i="2" s="1"/>
  <c r="D5143" i="2" a="1"/>
  <c r="D5143" i="2"/>
  <c r="D5142" i="2" a="1"/>
  <c r="D5142" i="2" s="1"/>
  <c r="D5141" i="2" a="1"/>
  <c r="D5141" i="2"/>
  <c r="D5140" i="2" a="1"/>
  <c r="D5140" i="2" s="1"/>
  <c r="D5139" i="2" a="1"/>
  <c r="D5139" i="2" s="1"/>
  <c r="D5138" i="2" a="1"/>
  <c r="D5138" i="2" s="1"/>
  <c r="D5137" i="2" a="1"/>
  <c r="D5137" i="2"/>
  <c r="D5136" i="2" a="1"/>
  <c r="D5136" i="2" s="1"/>
  <c r="D5135" i="2" a="1"/>
  <c r="D5135" i="2"/>
  <c r="D5134" i="2" a="1"/>
  <c r="D5134" i="2" s="1"/>
  <c r="D5133" i="2" a="1"/>
  <c r="D5133" i="2"/>
  <c r="D5132" i="2" a="1"/>
  <c r="D5132" i="2"/>
  <c r="D5131" i="2" a="1"/>
  <c r="D5131" i="2" s="1"/>
  <c r="D5130" i="2" a="1"/>
  <c r="D5130" i="2"/>
  <c r="D5129" i="2" a="1"/>
  <c r="D5129" i="2" s="1"/>
  <c r="D5128" i="2" a="1"/>
  <c r="D5128" i="2"/>
  <c r="D5127" i="2" a="1"/>
  <c r="D5127" i="2" s="1"/>
  <c r="D5126" i="2" a="1"/>
  <c r="D5126" i="2" s="1"/>
  <c r="D5125" i="2" a="1"/>
  <c r="D5125" i="2" s="1"/>
  <c r="D5124" i="2" a="1"/>
  <c r="D5124" i="2"/>
  <c r="D5123" i="2" a="1"/>
  <c r="D5123" i="2"/>
  <c r="D5122" i="2" a="1"/>
  <c r="D5122" i="2" s="1"/>
  <c r="D5121" i="2" a="1"/>
  <c r="D5121" i="2" s="1"/>
  <c r="D5120" i="2" a="1"/>
  <c r="D5120" i="2" s="1"/>
  <c r="D5119" i="2" a="1"/>
  <c r="D5119" i="2"/>
  <c r="D5118" i="2" a="1"/>
  <c r="D5118" i="2"/>
  <c r="D5117" i="2" a="1"/>
  <c r="D5117" i="2" s="1"/>
  <c r="D5116" i="2" a="1"/>
  <c r="D5116" i="2"/>
  <c r="D5115" i="2" a="1"/>
  <c r="D5115" i="2"/>
  <c r="D5114" i="2" a="1"/>
  <c r="D5114" i="2"/>
  <c r="D5113" i="2" a="1"/>
  <c r="D5113" i="2" s="1"/>
  <c r="D5112" i="2" a="1"/>
  <c r="D5112" i="2" s="1"/>
  <c r="D5111" i="2" a="1"/>
  <c r="D5111" i="2"/>
  <c r="D5110" i="2" a="1"/>
  <c r="D5110" i="2"/>
  <c r="D5109" i="2" a="1"/>
  <c r="D5109" i="2" s="1"/>
  <c r="D5108" i="2" a="1"/>
  <c r="D5108" i="2" s="1"/>
  <c r="D5107" i="2" a="1"/>
  <c r="D5107" i="2"/>
  <c r="D5106" i="2" a="1"/>
  <c r="D5106" i="2" s="1"/>
  <c r="D5105" i="2" a="1"/>
  <c r="D5105" i="2"/>
  <c r="D5104" i="2" a="1"/>
  <c r="D5104" i="2"/>
  <c r="D5103" i="2" a="1"/>
  <c r="D5103" i="2"/>
  <c r="D5102" i="2" a="1"/>
  <c r="D5102" i="2" s="1"/>
  <c r="D5101" i="2" a="1"/>
  <c r="D5101" i="2"/>
  <c r="D5100" i="2" a="1"/>
  <c r="D5100" i="2" s="1"/>
  <c r="D5099" i="2" a="1"/>
  <c r="D5099" i="2" s="1"/>
  <c r="D5098" i="2" a="1"/>
  <c r="D5098" i="2" s="1"/>
  <c r="D5097" i="2" a="1"/>
  <c r="D5097" i="2" s="1"/>
  <c r="D5096" i="2" a="1"/>
  <c r="D5096" i="2"/>
  <c r="D5095" i="2" a="1"/>
  <c r="D5095" i="2"/>
  <c r="D5094" i="2" a="1"/>
  <c r="D5094" i="2"/>
  <c r="D5093" i="2" a="1"/>
  <c r="D5093" i="2" s="1"/>
  <c r="D5092" i="2" a="1"/>
  <c r="D5092" i="2"/>
  <c r="D5091" i="2" a="1"/>
  <c r="D5091" i="2" s="1"/>
  <c r="D5090" i="2" a="1"/>
  <c r="D5090" i="2"/>
  <c r="D5089" i="2" a="1"/>
  <c r="D5089" i="2" s="1"/>
  <c r="D5088" i="2" a="1"/>
  <c r="D5088" i="2"/>
  <c r="D5087" i="2" a="1"/>
  <c r="D5087" i="2"/>
  <c r="D5086" i="2" a="1"/>
  <c r="D5086" i="2" s="1"/>
  <c r="D5085" i="2" a="1"/>
  <c r="D5085" i="2" s="1"/>
  <c r="D5084" i="2" a="1"/>
  <c r="D5084" i="2" s="1"/>
  <c r="D5083" i="2" a="1"/>
  <c r="D5083" i="2" s="1"/>
  <c r="D5082" i="2" a="1"/>
  <c r="D5082" i="2"/>
  <c r="D5081" i="2" a="1"/>
  <c r="D5081" i="2"/>
  <c r="D5080" i="2" a="1"/>
  <c r="D5080" i="2" s="1"/>
  <c r="D5079" i="2" a="1"/>
  <c r="D5079" i="2"/>
  <c r="D5078" i="2" a="1"/>
  <c r="D5078" i="2" s="1"/>
  <c r="D5077" i="2" a="1"/>
  <c r="D5077" i="2" s="1"/>
  <c r="D5076" i="2" a="1"/>
  <c r="D5076" i="2" s="1"/>
  <c r="D5075" i="2" a="1"/>
  <c r="D5075" i="2"/>
  <c r="D5074" i="2" a="1"/>
  <c r="D5074" i="2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/>
  <c r="D5066" i="2" a="1"/>
  <c r="D5066" i="2" s="1"/>
  <c r="D5065" i="2" a="1"/>
  <c r="D5065" i="2" s="1"/>
  <c r="D5064" i="2" a="1"/>
  <c r="D5064" i="2"/>
  <c r="D5063" i="2" a="1"/>
  <c r="D5063" i="2"/>
  <c r="D5062" i="2" a="1"/>
  <c r="D5062" i="2" s="1"/>
  <c r="D5061" i="2" a="1"/>
  <c r="D5061" i="2" s="1"/>
  <c r="D5060" i="2" a="1"/>
  <c r="D5060" i="2" s="1"/>
  <c r="D5059" i="2" a="1"/>
  <c r="D5059" i="2" s="1"/>
  <c r="D5058" i="2" a="1"/>
  <c r="D5058" i="2" s="1"/>
  <c r="D5057" i="2" a="1"/>
  <c r="D5057" i="2" s="1"/>
  <c r="D5056" i="2" a="1"/>
  <c r="D5056" i="2"/>
  <c r="D5055" i="2" a="1"/>
  <c r="D5055" i="2"/>
  <c r="D5054" i="2" a="1"/>
  <c r="D5054" i="2"/>
  <c r="D5053" i="2" a="1"/>
  <c r="D5053" i="2" s="1"/>
  <c r="D5052" i="2" a="1"/>
  <c r="D5052" i="2" s="1"/>
  <c r="D5051" i="2" a="1"/>
  <c r="D5051" i="2" s="1"/>
  <c r="D5050" i="2" a="1"/>
  <c r="D5050" i="2"/>
  <c r="D5049" i="2" a="1"/>
  <c r="D5049" i="2"/>
  <c r="D5048" i="2" a="1"/>
  <c r="D5048" i="2" s="1"/>
  <c r="D5047" i="2" a="1"/>
  <c r="D5047" i="2" s="1"/>
  <c r="D5046" i="2" a="1"/>
  <c r="D5046" i="2" s="1"/>
  <c r="D5045" i="2" a="1"/>
  <c r="D5045" i="2" s="1"/>
  <c r="D5044" i="2" a="1"/>
  <c r="D5044" i="2" s="1"/>
  <c r="D5043" i="2" a="1"/>
  <c r="D5043" i="2"/>
  <c r="D5042" i="2" a="1"/>
  <c r="D5042" i="2" s="1"/>
  <c r="D5041" i="2" a="1"/>
  <c r="D5041" i="2" s="1"/>
  <c r="D5040" i="2" a="1"/>
  <c r="D5040" i="2" s="1"/>
  <c r="D5039" i="2" a="1"/>
  <c r="D5039" i="2" s="1"/>
  <c r="D5038" i="2" a="1"/>
  <c r="D5038" i="2"/>
  <c r="D5037" i="2" a="1"/>
  <c r="D5037" i="2"/>
  <c r="D5036" i="2" a="1"/>
  <c r="D5036" i="2" s="1"/>
  <c r="D5035" i="2" a="1"/>
  <c r="D5035" i="2" s="1"/>
  <c r="D5034" i="2" a="1"/>
  <c r="D5034" i="2" s="1"/>
  <c r="D5033" i="2" a="1"/>
  <c r="D5033" i="2"/>
  <c r="D5032" i="2" a="1"/>
  <c r="D5032" i="2" s="1"/>
  <c r="D5031" i="2" a="1"/>
  <c r="D5031" i="2"/>
  <c r="D5030" i="2" a="1"/>
  <c r="D5030" i="2" s="1"/>
  <c r="D5029" i="2" a="1"/>
  <c r="D5029" i="2"/>
  <c r="D5028" i="2" a="1"/>
  <c r="D5028" i="2" s="1"/>
  <c r="D5027" i="2" a="1"/>
  <c r="D5027" i="2" s="1"/>
  <c r="D5026" i="2" a="1"/>
  <c r="D5026" i="2"/>
  <c r="D5025" i="2" a="1"/>
  <c r="D5025" i="2" s="1"/>
  <c r="D5024" i="2" a="1"/>
  <c r="D5024" i="2"/>
  <c r="D5023" i="2" a="1"/>
  <c r="D5023" i="2" s="1"/>
  <c r="D5022" i="2" a="1"/>
  <c r="D5022" i="2"/>
  <c r="D5021" i="2" a="1"/>
  <c r="D5021" i="2" s="1"/>
  <c r="D5020" i="2" a="1"/>
  <c r="D5020" i="2"/>
  <c r="D5019" i="2" a="1"/>
  <c r="D5019" i="2" s="1"/>
  <c r="D5018" i="2" a="1"/>
  <c r="D5018" i="2"/>
  <c r="D5017" i="2" a="1"/>
  <c r="D5017" i="2" s="1"/>
  <c r="D5016" i="2" a="1"/>
  <c r="D5016" i="2"/>
  <c r="D5015" i="2" a="1"/>
  <c r="D5015" i="2"/>
  <c r="D5014" i="2" a="1"/>
  <c r="D5014" i="2"/>
  <c r="D5013" i="2" a="1"/>
  <c r="D5013" i="2" s="1"/>
  <c r="D5012" i="2" a="1"/>
  <c r="D5012" i="2"/>
  <c r="D5011" i="2" a="1"/>
  <c r="D5011" i="2"/>
  <c r="D5010" i="2" a="1"/>
  <c r="D5010" i="2" s="1"/>
  <c r="D5009" i="2" a="1"/>
  <c r="D5009" i="2" s="1"/>
  <c r="D5008" i="2" a="1"/>
  <c r="D5008" i="2"/>
  <c r="D5007" i="2" a="1"/>
  <c r="D5007" i="2"/>
  <c r="D5006" i="2" a="1"/>
  <c r="D5006" i="2"/>
  <c r="D5005" i="2" a="1"/>
  <c r="D5005" i="2" s="1"/>
  <c r="D5004" i="2" a="1"/>
  <c r="D5004" i="2" s="1"/>
  <c r="D5003" i="2" a="1"/>
  <c r="D5003" i="2"/>
  <c r="D5002" i="2" a="1"/>
  <c r="D5002" i="2"/>
  <c r="D5001" i="2" a="1"/>
  <c r="D5001" i="2" s="1"/>
  <c r="D5000" i="2" a="1"/>
  <c r="D5000" i="2"/>
  <c r="D4999" i="2" a="1"/>
  <c r="D4999" i="2"/>
  <c r="D4998" i="2" a="1"/>
  <c r="D4998" i="2" s="1"/>
  <c r="D4997" i="2" a="1"/>
  <c r="D4997" i="2"/>
  <c r="D4996" i="2" a="1"/>
  <c r="D4996" i="2" s="1"/>
  <c r="D4995" i="2" a="1"/>
  <c r="D4995" i="2"/>
  <c r="D4994" i="2" a="1"/>
  <c r="D4994" i="2" s="1"/>
  <c r="D4993" i="2" a="1"/>
  <c r="D4993" i="2"/>
  <c r="D4992" i="2" a="1"/>
  <c r="D4992" i="2" s="1"/>
  <c r="D4991" i="2" a="1"/>
  <c r="D4991" i="2" s="1"/>
  <c r="D4990" i="2" a="1"/>
  <c r="D4990" i="2"/>
  <c r="D4989" i="2" a="1"/>
  <c r="D4989" i="2"/>
  <c r="D4988" i="2" a="1"/>
  <c r="D4988" i="2"/>
  <c r="D4987" i="2" a="1"/>
  <c r="D4987" i="2"/>
  <c r="D4986" i="2" a="1"/>
  <c r="D4986" i="2"/>
  <c r="D4985" i="2" a="1"/>
  <c r="D4985" i="2" s="1"/>
  <c r="D4984" i="2" a="1"/>
  <c r="D4984" i="2"/>
  <c r="D4983" i="2" a="1"/>
  <c r="D4983" i="2"/>
  <c r="D4982" i="2" a="1"/>
  <c r="D4982" i="2" s="1"/>
  <c r="D4981" i="2" a="1"/>
  <c r="D4981" i="2" s="1"/>
  <c r="D4980" i="2" a="1"/>
  <c r="D4980" i="2" s="1"/>
  <c r="D4979" i="2" a="1"/>
  <c r="D4979" i="2" s="1"/>
  <c r="D4978" i="2" a="1"/>
  <c r="D4978" i="2" s="1"/>
  <c r="D4977" i="2" a="1"/>
  <c r="D4977" i="2" s="1"/>
  <c r="D4976" i="2" a="1"/>
  <c r="D4976" i="2" s="1"/>
  <c r="D4975" i="2" a="1"/>
  <c r="D4975" i="2" s="1"/>
  <c r="D4974" i="2" a="1"/>
  <c r="D4974" i="2"/>
  <c r="D4973" i="2" a="1"/>
  <c r="D4973" i="2"/>
  <c r="D4972" i="2" a="1"/>
  <c r="D4972" i="2"/>
  <c r="D4971" i="2" a="1"/>
  <c r="D4971" i="2"/>
  <c r="D4970" i="2" a="1"/>
  <c r="D4970" i="2" s="1"/>
  <c r="D4969" i="2" a="1"/>
  <c r="D4969" i="2"/>
  <c r="D4968" i="2" a="1"/>
  <c r="D4968" i="2" s="1"/>
  <c r="D4967" i="2" a="1"/>
  <c r="D4967" i="2"/>
  <c r="D4966" i="2" a="1"/>
  <c r="D4966" i="2"/>
  <c r="D4965" i="2" a="1"/>
  <c r="D4965" i="2" s="1"/>
  <c r="D4964" i="2" a="1"/>
  <c r="D4964" i="2" s="1"/>
  <c r="D4963" i="2" a="1"/>
  <c r="D4963" i="2" s="1"/>
  <c r="D4962" i="2" a="1"/>
  <c r="D4962" i="2"/>
  <c r="D4961" i="2" a="1"/>
  <c r="D4961" i="2"/>
  <c r="D4960" i="2" a="1"/>
  <c r="D4960" i="2" s="1"/>
  <c r="D4959" i="2" a="1"/>
  <c r="D4959" i="2" s="1"/>
  <c r="D4958" i="2" a="1"/>
  <c r="D4958" i="2" s="1"/>
  <c r="D4957" i="2" a="1"/>
  <c r="D4957" i="2" s="1"/>
  <c r="D4956" i="2" a="1"/>
  <c r="D4956" i="2"/>
  <c r="D4955" i="2" a="1"/>
  <c r="D4955" i="2" s="1"/>
  <c r="D4954" i="2" a="1"/>
  <c r="D4954" i="2"/>
  <c r="D4953" i="2" a="1"/>
  <c r="D4953" i="2"/>
  <c r="D4952" i="2" a="1"/>
  <c r="D4952" i="2"/>
  <c r="D4951" i="2" a="1"/>
  <c r="D4951" i="2" s="1"/>
  <c r="D4950" i="2" a="1"/>
  <c r="D4950" i="2" s="1"/>
  <c r="D4949" i="2" a="1"/>
  <c r="D4949" i="2" s="1"/>
  <c r="D4948" i="2" a="1"/>
  <c r="D4948" i="2"/>
  <c r="D4947" i="2" a="1"/>
  <c r="D4947" i="2" s="1"/>
  <c r="D4946" i="2" a="1"/>
  <c r="D4946" i="2" s="1"/>
  <c r="D4945" i="2" a="1"/>
  <c r="D4945" i="2" s="1"/>
  <c r="D4944" i="2" a="1"/>
  <c r="D4944" i="2"/>
  <c r="D4943" i="2" a="1"/>
  <c r="D4943" i="2" s="1"/>
  <c r="D4942" i="2" a="1"/>
  <c r="D4942" i="2"/>
  <c r="D4941" i="2" a="1"/>
  <c r="D4941" i="2"/>
  <c r="D4940" i="2" a="1"/>
  <c r="D4940" i="2"/>
  <c r="D4939" i="2" a="1"/>
  <c r="D4939" i="2"/>
  <c r="D4938" i="2" a="1"/>
  <c r="D4938" i="2"/>
  <c r="D4937" i="2" a="1"/>
  <c r="D4937" i="2" s="1"/>
  <c r="D4936" i="2" a="1"/>
  <c r="D4936" i="2" s="1"/>
  <c r="D4935" i="2" a="1"/>
  <c r="D4935" i="2"/>
  <c r="D4934" i="2" a="1"/>
  <c r="D4934" i="2" s="1"/>
  <c r="D4933" i="2" a="1"/>
  <c r="D4933" i="2" s="1"/>
  <c r="D4932" i="2" a="1"/>
  <c r="D4932" i="2" s="1"/>
  <c r="D4931" i="2" a="1"/>
  <c r="D4931" i="2" s="1"/>
  <c r="D4930" i="2" a="1"/>
  <c r="D4930" i="2" s="1"/>
  <c r="D4929" i="2" a="1"/>
  <c r="D4929" i="2"/>
  <c r="D4928" i="2" a="1"/>
  <c r="D4928" i="2" s="1"/>
  <c r="D4927" i="2" a="1"/>
  <c r="D4927" i="2"/>
  <c r="D4926" i="2" a="1"/>
  <c r="D4926" i="2"/>
  <c r="D4925" i="2" a="1"/>
  <c r="D4925" i="2"/>
  <c r="D4924" i="2" a="1"/>
  <c r="D4924" i="2"/>
  <c r="D4923" i="2" a="1"/>
  <c r="D4923" i="2" s="1"/>
  <c r="D4922" i="2" a="1"/>
  <c r="D4922" i="2" s="1"/>
  <c r="D4921" i="2" a="1"/>
  <c r="D4921" i="2"/>
  <c r="D4920" i="2" a="1"/>
  <c r="D4920" i="2"/>
  <c r="D4919" i="2" a="1"/>
  <c r="D4919" i="2"/>
  <c r="D4918" i="2" a="1"/>
  <c r="D4918" i="2"/>
  <c r="D4917" i="2" a="1"/>
  <c r="D4917" i="2"/>
  <c r="D4916" i="2" a="1"/>
  <c r="D4916" i="2" s="1"/>
  <c r="D4915" i="2" a="1"/>
  <c r="D4915" i="2" s="1"/>
  <c r="D4914" i="2" a="1"/>
  <c r="D4914" i="2"/>
  <c r="D4913" i="2" a="1"/>
  <c r="D4913" i="2" s="1"/>
  <c r="D4912" i="2" a="1"/>
  <c r="D4912" i="2"/>
  <c r="D4911" i="2" a="1"/>
  <c r="D4911" i="2" s="1"/>
  <c r="D4910" i="2" a="1"/>
  <c r="D4910" i="2"/>
  <c r="D4909" i="2" a="1"/>
  <c r="D4909" i="2" s="1"/>
  <c r="D4908" i="2" a="1"/>
  <c r="D4908" i="2"/>
  <c r="D4907" i="2" a="1"/>
  <c r="D4907" i="2"/>
  <c r="D4906" i="2" a="1"/>
  <c r="D4906" i="2"/>
  <c r="D4905" i="2" a="1"/>
  <c r="D4905" i="2"/>
  <c r="D4904" i="2" a="1"/>
  <c r="D4904" i="2" s="1"/>
  <c r="D4903" i="2" a="1"/>
  <c r="D4903" i="2"/>
  <c r="D4902" i="2" a="1"/>
  <c r="D4902" i="2" s="1"/>
  <c r="D4901" i="2" a="1"/>
  <c r="D4901" i="2" s="1"/>
  <c r="D4900" i="2" a="1"/>
  <c r="D4900" i="2"/>
  <c r="D4899" i="2" a="1"/>
  <c r="D4899" i="2"/>
  <c r="D4898" i="2" a="1"/>
  <c r="D4898" i="2"/>
  <c r="D4897" i="2" a="1"/>
  <c r="D4897" i="2" s="1"/>
  <c r="D4896" i="2" a="1"/>
  <c r="D4896" i="2" s="1"/>
  <c r="D4895" i="2" a="1"/>
  <c r="D4895" i="2"/>
  <c r="D4894" i="2" a="1"/>
  <c r="D4894" i="2"/>
  <c r="D4893" i="2" a="1"/>
  <c r="D4893" i="2"/>
  <c r="D4892" i="2" a="1"/>
  <c r="D4892" i="2" s="1"/>
  <c r="D4891" i="2" a="1"/>
  <c r="D4891" i="2" s="1"/>
  <c r="D4890" i="2" a="1"/>
  <c r="D4890" i="2" s="1"/>
  <c r="D4889" i="2" a="1"/>
  <c r="D4889" i="2"/>
  <c r="D4888" i="2" a="1"/>
  <c r="D4888" i="2" s="1"/>
  <c r="D4887" i="2" a="1"/>
  <c r="D4887" i="2" s="1"/>
  <c r="D4886" i="2" a="1"/>
  <c r="D4886" i="2" s="1"/>
  <c r="D4885" i="2" a="1"/>
  <c r="D4885" i="2" s="1"/>
  <c r="D4884" i="2" a="1"/>
  <c r="D4884" i="2" s="1"/>
  <c r="D4883" i="2" a="1"/>
  <c r="D4883" i="2" s="1"/>
  <c r="D4882" i="2" a="1"/>
  <c r="D4882" i="2"/>
  <c r="D4881" i="2" a="1"/>
  <c r="D4881" i="2" s="1"/>
  <c r="D4880" i="2" a="1"/>
  <c r="D4880" i="2"/>
  <c r="D4879" i="2" a="1"/>
  <c r="D4879" i="2"/>
  <c r="D4878" i="2" a="1"/>
  <c r="D4878" i="2"/>
  <c r="D4877" i="2" a="1"/>
  <c r="D4877" i="2"/>
  <c r="D4876" i="2" a="1"/>
  <c r="D4876" i="2"/>
  <c r="D4875" i="2" a="1"/>
  <c r="D4875" i="2"/>
  <c r="D4874" i="2" a="1"/>
  <c r="D4874" i="2"/>
  <c r="D4873" i="2" a="1"/>
  <c r="D4873" i="2" s="1"/>
  <c r="D4872" i="2" a="1"/>
  <c r="D4872" i="2" s="1"/>
  <c r="D4871" i="2" a="1"/>
  <c r="D4871" i="2" s="1"/>
  <c r="D4870" i="2" a="1"/>
  <c r="D4870" i="2" s="1"/>
  <c r="D4869" i="2" a="1"/>
  <c r="D4869" i="2" s="1"/>
  <c r="D4868" i="2" a="1"/>
  <c r="D4868" i="2"/>
  <c r="D4867" i="2" a="1"/>
  <c r="D4867" i="2" s="1"/>
  <c r="D4866" i="2" a="1"/>
  <c r="D4866" i="2"/>
  <c r="D4865" i="2" a="1"/>
  <c r="D4865" i="2"/>
  <c r="D4864" i="2" a="1"/>
  <c r="D4864" i="2" s="1"/>
  <c r="D4863" i="2" a="1"/>
  <c r="D4863" i="2"/>
  <c r="D4862" i="2" a="1"/>
  <c r="D4862" i="2" s="1"/>
  <c r="D4861" i="2" a="1"/>
  <c r="D4861" i="2"/>
  <c r="D4860" i="2" a="1"/>
  <c r="D4860" i="2" s="1"/>
  <c r="D4859" i="2" a="1"/>
  <c r="D4859" i="2"/>
  <c r="D4858" i="2" a="1"/>
  <c r="D4858" i="2" s="1"/>
  <c r="D4857" i="2" a="1"/>
  <c r="D4857" i="2" s="1"/>
  <c r="D4856" i="2" a="1"/>
  <c r="D4856" i="2"/>
  <c r="D4855" i="2" a="1"/>
  <c r="D4855" i="2" s="1"/>
  <c r="D4854" i="2" a="1"/>
  <c r="D4854" i="2" s="1"/>
  <c r="D4853" i="2" a="1"/>
  <c r="D4853" i="2"/>
  <c r="D4852" i="2" a="1"/>
  <c r="D4852" i="2"/>
  <c r="D4851" i="2" a="1"/>
  <c r="D4851" i="2" s="1"/>
  <c r="D4850" i="2" a="1"/>
  <c r="D4850" i="2" s="1"/>
  <c r="D4849" i="2" a="1"/>
  <c r="D4849" i="2" s="1"/>
  <c r="D4848" i="2" a="1"/>
  <c r="D4848" i="2"/>
  <c r="D4847" i="2" a="1"/>
  <c r="D4847" i="2" s="1"/>
  <c r="D4846" i="2" a="1"/>
  <c r="D4846" i="2" s="1"/>
  <c r="D4845" i="2" a="1"/>
  <c r="D4845" i="2"/>
  <c r="D4844" i="2" a="1"/>
  <c r="D4844" i="2" s="1"/>
  <c r="D4843" i="2" a="1"/>
  <c r="D4843" i="2"/>
  <c r="D4842" i="2" a="1"/>
  <c r="D4842" i="2" s="1"/>
  <c r="D4841" i="2" a="1"/>
  <c r="D4841" i="2" s="1"/>
  <c r="D4840" i="2" a="1"/>
  <c r="D4840" i="2"/>
  <c r="D4839" i="2" a="1"/>
  <c r="D4839" i="2" s="1"/>
  <c r="D4838" i="2" a="1"/>
  <c r="D4838" i="2" s="1"/>
  <c r="D4837" i="2" a="1"/>
  <c r="D4837" i="2" s="1"/>
  <c r="D4836" i="2" a="1"/>
  <c r="D4836" i="2" s="1"/>
  <c r="D4835" i="2" a="1"/>
  <c r="D4835" i="2" s="1"/>
  <c r="D4834" i="2" a="1"/>
  <c r="D4834" i="2"/>
  <c r="D4833" i="2" a="1"/>
  <c r="D4833" i="2" s="1"/>
  <c r="D4832" i="2" a="1"/>
  <c r="D4832" i="2" s="1"/>
  <c r="D4831" i="2" a="1"/>
  <c r="D4831" i="2"/>
  <c r="D4830" i="2" a="1"/>
  <c r="D4830" i="2"/>
  <c r="D4829" i="2" a="1"/>
  <c r="D4829" i="2"/>
  <c r="D4828" i="2" a="1"/>
  <c r="D4828" i="2" s="1"/>
  <c r="D4827" i="2" a="1"/>
  <c r="D4827" i="2"/>
  <c r="D4826" i="2" a="1"/>
  <c r="D4826" i="2"/>
  <c r="D4825" i="2" a="1"/>
  <c r="D4825" i="2"/>
  <c r="D4824" i="2" a="1"/>
  <c r="D4824" i="2" s="1"/>
  <c r="D4823" i="2" a="1"/>
  <c r="D4823" i="2" s="1"/>
  <c r="D4822" i="2" a="1"/>
  <c r="D4822" i="2"/>
  <c r="D4821" i="2" a="1"/>
  <c r="D4821" i="2"/>
  <c r="D4820" i="2" a="1"/>
  <c r="D4820" i="2" s="1"/>
  <c r="D4819" i="2" a="1"/>
  <c r="D4819" i="2"/>
  <c r="D4818" i="2" a="1"/>
  <c r="D4818" i="2" s="1"/>
  <c r="D4817" i="2" a="1"/>
  <c r="D4817" i="2"/>
  <c r="D4816" i="2" a="1"/>
  <c r="D4816" i="2" s="1"/>
  <c r="D4815" i="2" a="1"/>
  <c r="D4815" i="2" s="1"/>
  <c r="D4814" i="2" a="1"/>
  <c r="D4814" i="2" s="1"/>
  <c r="D4813" i="2" a="1"/>
  <c r="D4813" i="2"/>
  <c r="D4812" i="2" a="1"/>
  <c r="D4812" i="2" s="1"/>
  <c r="D4811" i="2" a="1"/>
  <c r="D4811" i="2"/>
  <c r="D4810" i="2" a="1"/>
  <c r="D4810" i="2" s="1"/>
  <c r="D4809" i="2" a="1"/>
  <c r="D4809" i="2"/>
  <c r="D4808" i="2" a="1"/>
  <c r="D4808" i="2"/>
  <c r="D4807" i="2" a="1"/>
  <c r="D4807" i="2" s="1"/>
  <c r="D4806" i="2" a="1"/>
  <c r="D4806" i="2"/>
  <c r="D4805" i="2" a="1"/>
  <c r="D4805" i="2" s="1"/>
  <c r="D4804" i="2" a="1"/>
  <c r="D4804" i="2"/>
  <c r="D4803" i="2" a="1"/>
  <c r="D4803" i="2" s="1"/>
  <c r="D4802" i="2" a="1"/>
  <c r="D4802" i="2" s="1"/>
  <c r="D4801" i="2" a="1"/>
  <c r="D4801" i="2" s="1"/>
  <c r="D4800" i="2" a="1"/>
  <c r="D4800" i="2"/>
  <c r="D4799" i="2" a="1"/>
  <c r="D4799" i="2"/>
  <c r="D4798" i="2" a="1"/>
  <c r="D4798" i="2" s="1"/>
  <c r="D4797" i="2" a="1"/>
  <c r="D4797" i="2" s="1"/>
  <c r="D4796" i="2" a="1"/>
  <c r="D4796" i="2" s="1"/>
  <c r="D4795" i="2" a="1"/>
  <c r="D4795" i="2"/>
  <c r="D4794" i="2" a="1"/>
  <c r="D4794" i="2"/>
  <c r="D4793" i="2" a="1"/>
  <c r="D4793" i="2" s="1"/>
  <c r="D4792" i="2" a="1"/>
  <c r="D4792" i="2"/>
  <c r="D4791" i="2" a="1"/>
  <c r="D4791" i="2"/>
  <c r="D4790" i="2" a="1"/>
  <c r="D4790" i="2"/>
  <c r="D4789" i="2" a="1"/>
  <c r="D4789" i="2" s="1"/>
  <c r="D4788" i="2" a="1"/>
  <c r="D4788" i="2" s="1"/>
  <c r="D4787" i="2" a="1"/>
  <c r="D4787" i="2"/>
  <c r="D4786" i="2" a="1"/>
  <c r="D4786" i="2"/>
  <c r="D4785" i="2" a="1"/>
  <c r="D4785" i="2" s="1"/>
  <c r="D4784" i="2" a="1"/>
  <c r="D4784" i="2" s="1"/>
  <c r="D4783" i="2" a="1"/>
  <c r="D4783" i="2"/>
  <c r="D4782" i="2" a="1"/>
  <c r="D4782" i="2" s="1"/>
  <c r="D4781" i="2" a="1"/>
  <c r="D4781" i="2"/>
  <c r="D4780" i="2" a="1"/>
  <c r="D4780" i="2"/>
  <c r="D4779" i="2" a="1"/>
  <c r="D4779" i="2"/>
  <c r="D4778" i="2" a="1"/>
  <c r="D4778" i="2" s="1"/>
  <c r="D4777" i="2" a="1"/>
  <c r="D4777" i="2"/>
  <c r="D4776" i="2" a="1"/>
  <c r="D4776" i="2" s="1"/>
  <c r="D4775" i="2" a="1"/>
  <c r="D4775" i="2" s="1"/>
  <c r="D4774" i="2" a="1"/>
  <c r="D4774" i="2" s="1"/>
  <c r="D4773" i="2" a="1"/>
  <c r="D4773" i="2" s="1"/>
  <c r="D4772" i="2" a="1"/>
  <c r="D4772" i="2"/>
  <c r="D4771" i="2" a="1"/>
  <c r="D4771" i="2"/>
  <c r="D4770" i="2" a="1"/>
  <c r="D4770" i="2"/>
  <c r="D4769" i="2" a="1"/>
  <c r="D4769" i="2" s="1"/>
  <c r="D4768" i="2" a="1"/>
  <c r="D4768" i="2"/>
  <c r="D4767" i="2" a="1"/>
  <c r="D4767" i="2" s="1"/>
  <c r="D4766" i="2" a="1"/>
  <c r="D4766" i="2"/>
  <c r="D4765" i="2" a="1"/>
  <c r="D4765" i="2" s="1"/>
  <c r="D4764" i="2" a="1"/>
  <c r="D4764" i="2"/>
  <c r="D4763" i="2" a="1"/>
  <c r="D4763" i="2"/>
  <c r="D4762" i="2" a="1"/>
  <c r="D4762" i="2" s="1"/>
  <c r="D4761" i="2" a="1"/>
  <c r="D4761" i="2" s="1"/>
  <c r="D4760" i="2" a="1"/>
  <c r="D4760" i="2" s="1"/>
  <c r="D4759" i="2" a="1"/>
  <c r="D4759" i="2" s="1"/>
  <c r="D4758" i="2" a="1"/>
  <c r="D4758" i="2"/>
  <c r="D4757" i="2" a="1"/>
  <c r="D4757" i="2"/>
  <c r="D4756" i="2" a="1"/>
  <c r="D4756" i="2" s="1"/>
  <c r="D4755" i="2" a="1"/>
  <c r="D4755" i="2"/>
  <c r="D4754" i="2" a="1"/>
  <c r="D4754" i="2" s="1"/>
  <c r="D4753" i="2" a="1"/>
  <c r="D4753" i="2" s="1"/>
  <c r="D4752" i="2" a="1"/>
  <c r="D4752" i="2" s="1"/>
  <c r="D4751" i="2" a="1"/>
  <c r="D4751" i="2"/>
  <c r="D4750" i="2" a="1"/>
  <c r="D4750" i="2"/>
  <c r="D4749" i="2" a="1"/>
  <c r="D4749" i="2"/>
  <c r="D4748" i="2" a="1"/>
  <c r="D4748" i="2"/>
  <c r="D4747" i="2" a="1"/>
  <c r="D4747" i="2" s="1"/>
  <c r="D4746" i="2" a="1"/>
  <c r="D4746" i="2"/>
  <c r="D4745" i="2" a="1"/>
  <c r="D4745" i="2"/>
  <c r="D4744" i="2" a="1"/>
  <c r="D4744" i="2"/>
  <c r="D4743" i="2" a="1"/>
  <c r="D4743" i="2"/>
  <c r="D4742" i="2" a="1"/>
  <c r="D4742" i="2" s="1"/>
  <c r="D4741" i="2" a="1"/>
  <c r="D4741" i="2" s="1"/>
  <c r="D4740" i="2" a="1"/>
  <c r="D4740" i="2"/>
  <c r="D4739" i="2" a="1"/>
  <c r="D4739" i="2"/>
  <c r="D4738" i="2" a="1"/>
  <c r="D4738" i="2" s="1"/>
  <c r="D4737" i="2" a="1"/>
  <c r="D4737" i="2" s="1"/>
  <c r="D4736" i="2" a="1"/>
  <c r="D4736" i="2" s="1"/>
  <c r="D4735" i="2" a="1"/>
  <c r="D4735" i="2" s="1"/>
  <c r="D4734" i="2" a="1"/>
  <c r="D4734" i="2" s="1"/>
  <c r="D4733" i="2" a="1"/>
  <c r="D4733" i="2" s="1"/>
  <c r="D4732" i="2" a="1"/>
  <c r="D4732" i="2"/>
  <c r="D4731" i="2" a="1"/>
  <c r="D4731" i="2"/>
  <c r="D4730" i="2" a="1"/>
  <c r="D4730" i="2"/>
  <c r="D4729" i="2" a="1"/>
  <c r="D4729" i="2" s="1"/>
  <c r="D4728" i="2" a="1"/>
  <c r="D4728" i="2" s="1"/>
  <c r="D4727" i="2" a="1"/>
  <c r="D4727" i="2" s="1"/>
  <c r="D4726" i="2" a="1"/>
  <c r="D4726" i="2"/>
  <c r="D4725" i="2" a="1"/>
  <c r="D4725" i="2"/>
  <c r="D4724" i="2" a="1"/>
  <c r="D4724" i="2" s="1"/>
  <c r="D4723" i="2" a="1"/>
  <c r="D4723" i="2" s="1"/>
  <c r="D4722" i="2" a="1"/>
  <c r="D4722" i="2" s="1"/>
  <c r="D4721" i="2" a="1"/>
  <c r="D4721" i="2" s="1"/>
  <c r="D4720" i="2" a="1"/>
  <c r="D4720" i="2" s="1"/>
  <c r="D4719" i="2" a="1"/>
  <c r="D4719" i="2"/>
  <c r="D4718" i="2" a="1"/>
  <c r="D4718" i="2" s="1"/>
  <c r="D4717" i="2" a="1"/>
  <c r="D4717" i="2" s="1"/>
  <c r="D4716" i="2" a="1"/>
  <c r="D4716" i="2" s="1"/>
  <c r="D4715" i="2" a="1"/>
  <c r="D4715" i="2" s="1"/>
  <c r="D4714" i="2" a="1"/>
  <c r="D4714" i="2"/>
  <c r="D4713" i="2" a="1"/>
  <c r="D4713" i="2"/>
  <c r="D4712" i="2" a="1"/>
  <c r="D4712" i="2" s="1"/>
  <c r="D4711" i="2" a="1"/>
  <c r="D4711" i="2" s="1"/>
  <c r="D4710" i="2" a="1"/>
  <c r="D4710" i="2" s="1"/>
  <c r="D4709" i="2" a="1"/>
  <c r="D4709" i="2"/>
  <c r="D4708" i="2" a="1"/>
  <c r="D4708" i="2" s="1"/>
  <c r="D4707" i="2" a="1"/>
  <c r="D4707" i="2"/>
  <c r="D4706" i="2" a="1"/>
  <c r="D4706" i="2" s="1"/>
  <c r="D4705" i="2" a="1"/>
  <c r="D4705" i="2"/>
  <c r="D4704" i="2" a="1"/>
  <c r="D4704" i="2" s="1"/>
  <c r="D4703" i="2" a="1"/>
  <c r="D4703" i="2" s="1"/>
  <c r="D4702" i="2" a="1"/>
  <c r="D4702" i="2"/>
  <c r="D4701" i="2" a="1"/>
  <c r="D4701" i="2" s="1"/>
  <c r="D4700" i="2" a="1"/>
  <c r="D4700" i="2"/>
  <c r="D4699" i="2" a="1"/>
  <c r="D4699" i="2" s="1"/>
  <c r="D4698" i="2" a="1"/>
  <c r="D4698" i="2"/>
  <c r="D4697" i="2" a="1"/>
  <c r="D4697" i="2" s="1"/>
  <c r="D4696" i="2" a="1"/>
  <c r="D4696" i="2"/>
  <c r="D4695" i="2" a="1"/>
  <c r="D4695" i="2" s="1"/>
  <c r="D4694" i="2" a="1"/>
  <c r="D4694" i="2"/>
  <c r="D4693" i="2" a="1"/>
  <c r="D4693" i="2" s="1"/>
  <c r="D4692" i="2" a="1"/>
  <c r="D4692" i="2"/>
  <c r="D4691" i="2" a="1"/>
  <c r="D4691" i="2"/>
  <c r="D4690" i="2" a="1"/>
  <c r="D4690" i="2" s="1"/>
  <c r="D4689" i="2" a="1"/>
  <c r="D4689" i="2" s="1"/>
  <c r="D4688" i="2" a="1"/>
  <c r="D4688" i="2"/>
  <c r="D4687" i="2" a="1"/>
  <c r="D4687" i="2" s="1"/>
  <c r="D4686" i="2" a="1"/>
  <c r="D4686" i="2" s="1"/>
  <c r="D4685" i="2" a="1"/>
  <c r="D4685" i="2" s="1"/>
  <c r="D4684" i="2" a="1"/>
  <c r="D4684" i="2"/>
  <c r="D4683" i="2" a="1"/>
  <c r="D4683" i="2"/>
  <c r="D4682" i="2" a="1"/>
  <c r="D4682" i="2"/>
  <c r="D4681" i="2" a="1"/>
  <c r="D4681" i="2" s="1"/>
  <c r="D4680" i="2" a="1"/>
  <c r="D4680" i="2" s="1"/>
  <c r="D4679" i="2" a="1"/>
  <c r="D4679" i="2" s="1"/>
  <c r="D4678" i="2" a="1"/>
  <c r="D4678" i="2"/>
  <c r="D4677" i="2" a="1"/>
  <c r="D4677" i="2" s="1"/>
  <c r="D4676" i="2" a="1"/>
  <c r="D4676" i="2" s="1"/>
  <c r="D4675" i="2" a="1"/>
  <c r="D4675" i="2" s="1"/>
  <c r="D4674" i="2" a="1"/>
  <c r="D4674" i="2" s="1"/>
  <c r="D4673" i="2" a="1"/>
  <c r="D4673" i="2"/>
  <c r="D4672" i="2" a="1"/>
  <c r="D4672" i="2" s="1"/>
  <c r="D4671" i="2" a="1"/>
  <c r="D4671" i="2" s="1"/>
  <c r="D4670" i="2" a="1"/>
  <c r="D4670" i="2" s="1"/>
  <c r="D4669" i="2" a="1"/>
  <c r="D4669" i="2"/>
  <c r="D4668" i="2" a="1"/>
  <c r="D4668" i="2" s="1"/>
  <c r="D4667" i="2" a="1"/>
  <c r="D4667" i="2" s="1"/>
  <c r="D4666" i="2" a="1"/>
  <c r="D4666" i="2" s="1"/>
  <c r="D4665" i="2" a="1"/>
  <c r="D4665" i="2"/>
  <c r="D4664" i="2" a="1"/>
  <c r="D4664" i="2"/>
  <c r="D4663" i="2" a="1"/>
  <c r="D4663" i="2"/>
  <c r="D4662" i="2" a="1"/>
  <c r="D4662" i="2" s="1"/>
  <c r="D4661" i="2" a="1"/>
  <c r="D4661" i="2" s="1"/>
  <c r="D4660" i="2" a="1"/>
  <c r="D4660" i="2"/>
  <c r="D4659" i="2" a="1"/>
  <c r="D4659" i="2" s="1"/>
  <c r="D4658" i="2" a="1"/>
  <c r="D4658" i="2" s="1"/>
  <c r="D4657" i="2" a="1"/>
  <c r="D4657" i="2" s="1"/>
  <c r="D4656" i="2" a="1"/>
  <c r="D4656" i="2" s="1"/>
  <c r="D4655" i="2" a="1"/>
  <c r="D4655" i="2"/>
  <c r="D4654" i="2" a="1"/>
  <c r="D4654" i="2" s="1"/>
  <c r="D4653" i="2" a="1"/>
  <c r="D4653" i="2" s="1"/>
  <c r="D4652" i="2" a="1"/>
  <c r="D4652" i="2" s="1"/>
  <c r="D4651" i="2" a="1"/>
  <c r="D4651" i="2"/>
  <c r="D4650" i="2" a="1"/>
  <c r="D4650" i="2"/>
  <c r="D4649" i="2" a="1"/>
  <c r="D4649" i="2"/>
  <c r="D4648" i="2" a="1"/>
  <c r="D4648" i="2"/>
  <c r="D4647" i="2" a="1"/>
  <c r="D4647" i="2"/>
  <c r="D4646" i="2" a="1"/>
  <c r="D4646" i="2" s="1"/>
  <c r="D4645" i="2" a="1"/>
  <c r="D4645" i="2"/>
  <c r="D4644" i="2" a="1"/>
  <c r="D4644" i="2" s="1"/>
  <c r="D4643" i="2" a="1"/>
  <c r="D4643" i="2"/>
  <c r="D4642" i="2" a="1"/>
  <c r="D4642" i="2"/>
  <c r="D4641" i="2" a="1"/>
  <c r="D4641" i="2" s="1"/>
  <c r="D4640" i="2" a="1"/>
  <c r="D4640" i="2"/>
  <c r="D4639" i="2" a="1"/>
  <c r="D4639" i="2" s="1"/>
  <c r="D4638" i="2" a="1"/>
  <c r="D4638" i="2"/>
  <c r="D4637" i="2" a="1"/>
  <c r="D4637" i="2"/>
  <c r="D4636" i="2" a="1"/>
  <c r="D4636" i="2"/>
  <c r="D4635" i="2" a="1"/>
  <c r="D4635" i="2" s="1"/>
  <c r="D4634" i="2" a="1"/>
  <c r="D4634" i="2" s="1"/>
  <c r="D4633" i="2" a="1"/>
  <c r="D4633" i="2" s="1"/>
  <c r="D4632" i="2" a="1"/>
  <c r="D4632" i="2"/>
  <c r="D4631" i="2" a="1"/>
  <c r="D4631" i="2" s="1"/>
  <c r="D4630" i="2" a="1"/>
  <c r="D4630" i="2"/>
  <c r="D4629" i="2" a="1"/>
  <c r="D4629" i="2" s="1"/>
  <c r="D4628" i="2" a="1"/>
  <c r="D4628" i="2"/>
  <c r="D4627" i="2" a="1"/>
  <c r="D4627" i="2"/>
  <c r="D4626" i="2" a="1"/>
  <c r="D4626" i="2" s="1"/>
  <c r="D4625" i="2" a="1"/>
  <c r="D4625" i="2" s="1"/>
  <c r="D4624" i="2" a="1"/>
  <c r="D4624" i="2"/>
  <c r="D4623" i="2" a="1"/>
  <c r="D4623" i="2" s="1"/>
  <c r="D4622" i="2" a="1"/>
  <c r="D4622" i="2" s="1"/>
  <c r="D4621" i="2" a="1"/>
  <c r="D4621" i="2" s="1"/>
  <c r="D4620" i="2" a="1"/>
  <c r="D4620" i="2"/>
  <c r="D4619" i="2" a="1"/>
  <c r="D4619" i="2" s="1"/>
  <c r="D4618" i="2" a="1"/>
  <c r="D4618" i="2"/>
  <c r="D4617" i="2" a="1"/>
  <c r="D4617" i="2"/>
  <c r="D4616" i="2" a="1"/>
  <c r="D4616" i="2"/>
  <c r="D4615" i="2" a="1"/>
  <c r="D4615" i="2" s="1"/>
  <c r="D4614" i="2" a="1"/>
  <c r="D4614" i="2" s="1"/>
  <c r="D4613" i="2" a="1"/>
  <c r="D4613" i="2" s="1"/>
  <c r="D4612" i="2" a="1"/>
  <c r="D4612" i="2" s="1"/>
  <c r="D4611" i="2" a="1"/>
  <c r="D4611" i="2"/>
  <c r="D4610" i="2" a="1"/>
  <c r="D4610" i="2" s="1"/>
  <c r="D4609" i="2" a="1"/>
  <c r="D4609" i="2" s="1"/>
  <c r="D4608" i="2" a="1"/>
  <c r="D4608" i="2" s="1"/>
  <c r="D4607" i="2" a="1"/>
  <c r="D4607" i="2" s="1"/>
  <c r="D4606" i="2" a="1"/>
  <c r="D4606" i="2" s="1"/>
  <c r="D4605" i="2" a="1"/>
  <c r="D4605" i="2"/>
  <c r="D4604" i="2" a="1"/>
  <c r="D4604" i="2" s="1"/>
  <c r="D4603" i="2" a="1"/>
  <c r="D4603" i="2"/>
  <c r="D4602" i="2" a="1"/>
  <c r="D4602" i="2"/>
  <c r="D4601" i="2" a="1"/>
  <c r="D4601" i="2"/>
  <c r="D4600" i="2" a="1"/>
  <c r="D4600" i="2"/>
  <c r="D4599" i="2" a="1"/>
  <c r="D4599" i="2" s="1"/>
  <c r="D4598" i="2" a="1"/>
  <c r="D4598" i="2" s="1"/>
  <c r="D4597" i="2" a="1"/>
  <c r="D4597" i="2"/>
  <c r="D4596" i="2" a="1"/>
  <c r="D4596" i="2" s="1"/>
  <c r="D4595" i="2" a="1"/>
  <c r="D4595" i="2" s="1"/>
  <c r="D4594" i="2" a="1"/>
  <c r="D4594" i="2"/>
  <c r="D4593" i="2" a="1"/>
  <c r="D4593" i="2" s="1"/>
  <c r="D4592" i="2" a="1"/>
  <c r="D4592" i="2"/>
  <c r="D4591" i="2" a="1"/>
  <c r="D4591" i="2" s="1"/>
  <c r="D4590" i="2" a="1"/>
  <c r="D4590" i="2"/>
  <c r="D4589" i="2" a="1"/>
  <c r="D4589" i="2" s="1"/>
  <c r="D4588" i="2" a="1"/>
  <c r="D4588" i="2"/>
  <c r="D4587" i="2" a="1"/>
  <c r="D4587" i="2" s="1"/>
  <c r="D4586" i="2" a="1"/>
  <c r="D4586" i="2"/>
  <c r="D4585" i="2" a="1"/>
  <c r="D4585" i="2" s="1"/>
  <c r="D4584" i="2" a="1"/>
  <c r="D4584" i="2"/>
  <c r="D4583" i="2" a="1"/>
  <c r="D4583" i="2"/>
  <c r="D4582" i="2" a="1"/>
  <c r="D4582" i="2"/>
  <c r="D4581" i="2" a="1"/>
  <c r="D4581" i="2"/>
  <c r="D4580" i="2" a="1"/>
  <c r="D4580" i="2"/>
  <c r="D4579" i="2" a="1"/>
  <c r="D4579" i="2" s="1"/>
  <c r="D4578" i="2" a="1"/>
  <c r="D4578" i="2" s="1"/>
  <c r="D4577" i="2" a="1"/>
  <c r="D4577" i="2" s="1"/>
  <c r="D4576" i="2" a="1"/>
  <c r="D4576" i="2"/>
  <c r="D4575" i="2" a="1"/>
  <c r="D4575" i="2"/>
  <c r="D4574" i="2" a="1"/>
  <c r="D4574" i="2"/>
  <c r="D4573" i="2" a="1"/>
  <c r="D4573" i="2" s="1"/>
  <c r="D4572" i="2" a="1"/>
  <c r="D4572" i="2" s="1"/>
  <c r="D4571" i="2" a="1"/>
  <c r="D4571" i="2" s="1"/>
  <c r="D4570" i="2" a="1"/>
  <c r="D4570" i="2"/>
  <c r="D4569" i="2" a="1"/>
  <c r="D4569" i="2"/>
  <c r="D4568" i="2" a="1"/>
  <c r="D4568" i="2" s="1"/>
  <c r="D4567" i="2" a="1"/>
  <c r="D4567" i="2" s="1"/>
  <c r="D4566" i="2" a="1"/>
  <c r="D4566" i="2" s="1"/>
  <c r="D4565" i="2" a="1"/>
  <c r="D4565" i="2"/>
  <c r="D4564" i="2" a="1"/>
  <c r="D4564" i="2" s="1"/>
  <c r="D4563" i="2" a="1"/>
  <c r="D4563" i="2" s="1"/>
  <c r="D4562" i="2" a="1"/>
  <c r="D4562" i="2" s="1"/>
  <c r="D4561" i="2" a="1"/>
  <c r="D4561" i="2" s="1"/>
  <c r="D4560" i="2" a="1"/>
  <c r="D4560" i="2" s="1"/>
  <c r="D4559" i="2" a="1"/>
  <c r="D4559" i="2" s="1"/>
  <c r="D4558" i="2" a="1"/>
  <c r="D4558" i="2"/>
  <c r="D4557" i="2" a="1"/>
  <c r="D4557" i="2"/>
  <c r="D4556" i="2" a="1"/>
  <c r="D4556" i="2" s="1"/>
  <c r="D4555" i="2" a="1"/>
  <c r="D4555" i="2" s="1"/>
  <c r="D4554" i="2" a="1"/>
  <c r="D4554" i="2" s="1"/>
  <c r="D4553" i="2" a="1"/>
  <c r="D4553" i="2" s="1"/>
  <c r="D4552" i="2" a="1"/>
  <c r="D4552" i="2" s="1"/>
  <c r="D4551" i="2" a="1"/>
  <c r="D4551" i="2"/>
  <c r="D4550" i="2" a="1"/>
  <c r="D4550" i="2" s="1"/>
  <c r="D4549" i="2" a="1"/>
  <c r="D4549" i="2"/>
  <c r="D4548" i="2" a="1"/>
  <c r="D4548" i="2" s="1"/>
  <c r="D4547" i="2" a="1"/>
  <c r="D4547" i="2" s="1"/>
  <c r="D4546" i="2" a="1"/>
  <c r="D4546" i="2" s="1"/>
  <c r="D4545" i="2" a="1"/>
  <c r="D4545" i="2" s="1"/>
  <c r="D4544" i="2" a="1"/>
  <c r="D4544" i="2" s="1"/>
  <c r="D4543" i="2" a="1"/>
  <c r="D4543" i="2"/>
  <c r="D4542" i="2" a="1"/>
  <c r="D4542" i="2"/>
  <c r="D4541" i="2" a="1"/>
  <c r="D4541" i="2" s="1"/>
  <c r="D4540" i="2" a="1"/>
  <c r="D4540" i="2"/>
  <c r="D4539" i="2" a="1"/>
  <c r="D4539" i="2"/>
  <c r="D4538" i="2" a="1"/>
  <c r="D4538" i="2" s="1"/>
  <c r="D4537" i="2" a="1"/>
  <c r="D4537" i="2" s="1"/>
  <c r="D4536" i="2" a="1"/>
  <c r="D4536" i="2"/>
  <c r="D4535" i="2" a="1"/>
  <c r="D4535" i="2" s="1"/>
  <c r="D4534" i="2" a="1"/>
  <c r="D4534" i="2"/>
  <c r="D4533" i="2" a="1"/>
  <c r="D4533" i="2" s="1"/>
  <c r="D4532" i="2" a="1"/>
  <c r="D4532" i="2" s="1"/>
  <c r="D4531" i="2" a="1"/>
  <c r="D4531" i="2"/>
  <c r="D4530" i="2" a="1"/>
  <c r="D4530" i="2"/>
  <c r="D4529" i="2" a="1"/>
  <c r="D4529" i="2" s="1"/>
  <c r="D4528" i="2" a="1"/>
  <c r="D4528" i="2"/>
  <c r="D4527" i="2" a="1"/>
  <c r="D4527" i="2"/>
  <c r="D4526" i="2" a="1"/>
  <c r="D4526" i="2" s="1"/>
  <c r="D4525" i="2" a="1"/>
  <c r="D4525" i="2"/>
  <c r="D4524" i="2" a="1"/>
  <c r="D4524" i="2" s="1"/>
  <c r="D4523" i="2" a="1"/>
  <c r="D4523" i="2" s="1"/>
  <c r="D4522" i="2" a="1"/>
  <c r="D4522" i="2" s="1"/>
  <c r="D4521" i="2" a="1"/>
  <c r="D4521" i="2"/>
  <c r="D4520" i="2" a="1"/>
  <c r="D4520" i="2" s="1"/>
  <c r="D4519" i="2" a="1"/>
  <c r="D4519" i="2"/>
  <c r="D4518" i="2" a="1"/>
  <c r="D4518" i="2" s="1"/>
  <c r="D4517" i="2" a="1"/>
  <c r="D4517" i="2" s="1"/>
  <c r="D4516" i="2" a="1"/>
  <c r="D4516" i="2" s="1"/>
  <c r="D4515" i="2" a="1"/>
  <c r="D4515" i="2"/>
  <c r="D4514" i="2" a="1"/>
  <c r="D4514" i="2" s="1"/>
  <c r="D4513" i="2" a="1"/>
  <c r="D4513" i="2"/>
  <c r="D4512" i="2" a="1"/>
  <c r="D4512" i="2"/>
  <c r="D4511" i="2" a="1"/>
  <c r="D4511" i="2" s="1"/>
  <c r="D4510" i="2" a="1"/>
  <c r="D4510" i="2" s="1"/>
  <c r="D4509" i="2" a="1"/>
  <c r="D4509" i="2" s="1"/>
  <c r="D4508" i="2" a="1"/>
  <c r="D4508" i="2" s="1"/>
  <c r="D4507" i="2" a="1"/>
  <c r="D4507" i="2" s="1"/>
  <c r="D4506" i="2" a="1"/>
  <c r="D4506" i="2" s="1"/>
  <c r="D4505" i="2" a="1"/>
  <c r="D4505" i="2" s="1"/>
  <c r="D4504" i="2" a="1"/>
  <c r="D4504" i="2"/>
  <c r="D4503" i="2" a="1"/>
  <c r="D4503" i="2" s="1"/>
  <c r="D4502" i="2" a="1"/>
  <c r="D4502" i="2" s="1"/>
  <c r="D4501" i="2" a="1"/>
  <c r="D4501" i="2" s="1"/>
  <c r="D4500" i="2" a="1"/>
  <c r="D4500" i="2"/>
  <c r="D4499" i="2" a="1"/>
  <c r="D4499" i="2" s="1"/>
  <c r="D4498" i="2" a="1"/>
  <c r="D4498" i="2" s="1"/>
  <c r="D4497" i="2" a="1"/>
  <c r="D4497" i="2" s="1"/>
  <c r="D4496" i="2" a="1"/>
  <c r="D4496" i="2" s="1"/>
  <c r="D4495" i="2" a="1"/>
  <c r="D4495" i="2" s="1"/>
  <c r="D4494" i="2" a="1"/>
  <c r="D4494" i="2" s="1"/>
  <c r="D4493" i="2" a="1"/>
  <c r="D4493" i="2" s="1"/>
  <c r="D4492" i="2" a="1"/>
  <c r="D4492" i="2" s="1"/>
  <c r="D4491" i="2" a="1"/>
  <c r="D4491" i="2"/>
  <c r="D4490" i="2" a="1"/>
  <c r="D4490" i="2" s="1"/>
  <c r="D4489" i="2" a="1"/>
  <c r="D4489" i="2" s="1"/>
  <c r="D4488" i="2" a="1"/>
  <c r="D4488" i="2" s="1"/>
  <c r="D4487" i="2" a="1"/>
  <c r="D4487" i="2" s="1"/>
  <c r="D4486" i="2" a="1"/>
  <c r="D4486" i="2" s="1"/>
  <c r="D4485" i="2" a="1"/>
  <c r="D4485" i="2" s="1"/>
  <c r="D4484" i="2" a="1"/>
  <c r="D4484" i="2" s="1"/>
  <c r="D4483" i="2" a="1"/>
  <c r="D4483" i="2" s="1"/>
  <c r="D4482" i="2" a="1"/>
  <c r="D4482" i="2"/>
  <c r="D4481" i="2" a="1"/>
  <c r="D4481" i="2" s="1"/>
  <c r="D4480" i="2" a="1"/>
  <c r="D4480" i="2"/>
  <c r="D4479" i="2" a="1"/>
  <c r="D4479" i="2" s="1"/>
  <c r="D4478" i="2" a="1"/>
  <c r="D4478" i="2" s="1"/>
  <c r="D4477" i="2" a="1"/>
  <c r="D4477" i="2"/>
  <c r="D4476" i="2" a="1"/>
  <c r="D4476" i="2" s="1"/>
  <c r="D4475" i="2" a="1"/>
  <c r="D4475" i="2" s="1"/>
  <c r="D4474" i="2" a="1"/>
  <c r="D4474" i="2" s="1"/>
  <c r="D4473" i="2" a="1"/>
  <c r="D4473" i="2"/>
  <c r="D4472" i="2" a="1"/>
  <c r="D4472" i="2" s="1"/>
  <c r="D4471" i="2" a="1"/>
  <c r="D4471" i="2"/>
  <c r="D4470" i="2" a="1"/>
  <c r="D4470" i="2" s="1"/>
  <c r="D4469" i="2" a="1"/>
  <c r="D4469" i="2" s="1"/>
  <c r="D4468" i="2" a="1"/>
  <c r="D4468" i="2"/>
  <c r="D4467" i="2" a="1"/>
  <c r="D4467" i="2"/>
  <c r="D4466" i="2" a="1"/>
  <c r="D4466" i="2" s="1"/>
  <c r="D4465" i="2" a="1"/>
  <c r="D4465" i="2" s="1"/>
  <c r="D4464" i="2" a="1"/>
  <c r="D4464" i="2"/>
  <c r="D4463" i="2" a="1"/>
  <c r="D4463" i="2" s="1"/>
  <c r="D4462" i="2" a="1"/>
  <c r="D4462" i="2"/>
  <c r="D4461" i="2" a="1"/>
  <c r="D4461" i="2" s="1"/>
  <c r="D4460" i="2" a="1"/>
  <c r="D4460" i="2" s="1"/>
  <c r="D4459" i="2" a="1"/>
  <c r="D4459" i="2" s="1"/>
  <c r="D4458" i="2" a="1"/>
  <c r="D4458" i="2"/>
  <c r="D4457" i="2" a="1"/>
  <c r="D4457" i="2" s="1"/>
  <c r="D4456" i="2" a="1"/>
  <c r="D4456" i="2" s="1"/>
  <c r="D4455" i="2" a="1"/>
  <c r="D4455" i="2"/>
  <c r="D4454" i="2" a="1"/>
  <c r="D4454" i="2" s="1"/>
  <c r="D4453" i="2" a="1"/>
  <c r="D4453" i="2" s="1"/>
  <c r="D4452" i="2" a="1"/>
  <c r="D4452" i="2" s="1"/>
  <c r="D4451" i="2" a="1"/>
  <c r="D4451" i="2" s="1"/>
  <c r="D4450" i="2" a="1"/>
  <c r="D4450" i="2"/>
  <c r="D4449" i="2" a="1"/>
  <c r="D4449" i="2"/>
  <c r="D4448" i="2" a="1"/>
  <c r="D4448" i="2" s="1"/>
  <c r="D4447" i="2" a="1"/>
  <c r="D4447" i="2" s="1"/>
  <c r="D4446" i="2" a="1"/>
  <c r="D4446" i="2" s="1"/>
  <c r="D4445" i="2" a="1"/>
  <c r="D4445" i="2" s="1"/>
  <c r="D4444" i="2" a="1"/>
  <c r="D4444" i="2" s="1"/>
  <c r="D4443" i="2" a="1"/>
  <c r="D4443" i="2"/>
  <c r="D4442" i="2" a="1"/>
  <c r="D4442" i="2" s="1"/>
  <c r="D4441" i="2" a="1"/>
  <c r="D4441" i="2"/>
  <c r="D4440" i="2" a="1"/>
  <c r="D4440" i="2" s="1"/>
  <c r="D4439" i="2" a="1"/>
  <c r="D4439" i="2" s="1"/>
  <c r="D4438" i="2" a="1"/>
  <c r="D4438" i="2" s="1"/>
  <c r="D4437" i="2" a="1"/>
  <c r="D4437" i="2" s="1"/>
  <c r="D4436" i="2" a="1"/>
  <c r="D4436" i="2" s="1"/>
  <c r="D4435" i="2" a="1"/>
  <c r="D4435" i="2"/>
  <c r="D4434" i="2" a="1"/>
  <c r="D4434" i="2"/>
  <c r="D4433" i="2" a="1"/>
  <c r="D4433" i="2" s="1"/>
  <c r="D4432" i="2" a="1"/>
  <c r="D4432" i="2"/>
  <c r="D4431" i="2" a="1"/>
  <c r="D4431" i="2"/>
  <c r="D4430" i="2" a="1"/>
  <c r="D4430" i="2" s="1"/>
  <c r="D4429" i="2" a="1"/>
  <c r="D4429" i="2" s="1"/>
  <c r="D4428" i="2" a="1"/>
  <c r="D4428" i="2"/>
  <c r="D4427" i="2" a="1"/>
  <c r="D4427" i="2" s="1"/>
  <c r="D4426" i="2" a="1"/>
  <c r="D4426" i="2"/>
  <c r="D4425" i="2" a="1"/>
  <c r="D4425" i="2" s="1"/>
  <c r="D4424" i="2" a="1"/>
  <c r="D4424" i="2" s="1"/>
  <c r="D4423" i="2" a="1"/>
  <c r="D4423" i="2"/>
  <c r="D4422" i="2" a="1"/>
  <c r="D4422" i="2"/>
  <c r="D4421" i="2" a="1"/>
  <c r="D4421" i="2" s="1"/>
  <c r="D4420" i="2" a="1"/>
  <c r="D4420" i="2"/>
  <c r="D4419" i="2" a="1"/>
  <c r="D4419" i="2"/>
  <c r="D4418" i="2" a="1"/>
  <c r="D4418" i="2" s="1"/>
  <c r="D4417" i="2" a="1"/>
  <c r="D4417" i="2"/>
  <c r="D4416" i="2" a="1"/>
  <c r="D4416" i="2" s="1"/>
  <c r="D4415" i="2" a="1"/>
  <c r="D4415" i="2" s="1"/>
  <c r="D4414" i="2" a="1"/>
  <c r="D4414" i="2" s="1"/>
  <c r="D4413" i="2" a="1"/>
  <c r="D4413" i="2"/>
  <c r="D4412" i="2" a="1"/>
  <c r="D4412" i="2" s="1"/>
  <c r="D4411" i="2" a="1"/>
  <c r="D4411" i="2"/>
  <c r="D4410" i="2" a="1"/>
  <c r="D4410" i="2" s="1"/>
  <c r="D4409" i="2" a="1"/>
  <c r="D4409" i="2" s="1"/>
  <c r="D4408" i="2" a="1"/>
  <c r="D4408" i="2" s="1"/>
  <c r="D4407" i="2" a="1"/>
  <c r="D4407" i="2"/>
  <c r="D4406" i="2" a="1"/>
  <c r="D4406" i="2" s="1"/>
  <c r="D4405" i="2" a="1"/>
  <c r="D4405" i="2"/>
  <c r="D4404" i="2" a="1"/>
  <c r="D4404" i="2"/>
  <c r="D4403" i="2" a="1"/>
  <c r="D4403" i="2" s="1"/>
  <c r="D4402" i="2" a="1"/>
  <c r="D4402" i="2" s="1"/>
  <c r="D4401" i="2" a="1"/>
  <c r="D4401" i="2" s="1"/>
  <c r="D4400" i="2" a="1"/>
  <c r="D4400" i="2" s="1"/>
  <c r="D4399" i="2" a="1"/>
  <c r="D4399" i="2" s="1"/>
  <c r="D4398" i="2" a="1"/>
  <c r="D4398" i="2" s="1"/>
  <c r="D4397" i="2" a="1"/>
  <c r="D4397" i="2" s="1"/>
  <c r="D4396" i="2" a="1"/>
  <c r="D4396" i="2"/>
  <c r="D4395" i="2" a="1"/>
  <c r="D4395" i="2" s="1"/>
  <c r="D4394" i="2" a="1"/>
  <c r="D4394" i="2" s="1"/>
  <c r="D4393" i="2" a="1"/>
  <c r="D4393" i="2" s="1"/>
  <c r="D4392" i="2" a="1"/>
  <c r="D4392" i="2"/>
  <c r="D4391" i="2" a="1"/>
  <c r="D4391" i="2" s="1"/>
  <c r="D4390" i="2" a="1"/>
  <c r="D4390" i="2" s="1"/>
  <c r="D4389" i="2" a="1"/>
  <c r="D4389" i="2" s="1"/>
  <c r="D4388" i="2" a="1"/>
  <c r="D4388" i="2" s="1"/>
  <c r="D4387" i="2" a="1"/>
  <c r="D4387" i="2" s="1"/>
  <c r="D4386" i="2" a="1"/>
  <c r="D4386" i="2" s="1"/>
  <c r="D4385" i="2" a="1"/>
  <c r="D4385" i="2" s="1"/>
  <c r="D4384" i="2" a="1"/>
  <c r="D4384" i="2" s="1"/>
  <c r="D4383" i="2" a="1"/>
  <c r="D4383" i="2"/>
  <c r="D4382" i="2" a="1"/>
  <c r="D4382" i="2" s="1"/>
  <c r="D4381" i="2" a="1"/>
  <c r="D4381" i="2" s="1"/>
  <c r="D4380" i="2" a="1"/>
  <c r="D4380" i="2" s="1"/>
  <c r="D4379" i="2" a="1"/>
  <c r="D4379" i="2" s="1"/>
  <c r="D4378" i="2" a="1"/>
  <c r="D4378" i="2" s="1"/>
  <c r="D4377" i="2" a="1"/>
  <c r="D4377" i="2" s="1"/>
  <c r="D4376" i="2" a="1"/>
  <c r="D4376" i="2" s="1"/>
  <c r="D4375" i="2" a="1"/>
  <c r="D4375" i="2" s="1"/>
  <c r="D4374" i="2" a="1"/>
  <c r="D4374" i="2"/>
  <c r="D4373" i="2" a="1"/>
  <c r="D4373" i="2" s="1"/>
  <c r="D4372" i="2" a="1"/>
  <c r="D4372" i="2"/>
  <c r="D4371" i="2" a="1"/>
  <c r="D4371" i="2" s="1"/>
  <c r="D4370" i="2" a="1"/>
  <c r="D4370" i="2" s="1"/>
  <c r="D4369" i="2" a="1"/>
  <c r="D4369" i="2"/>
  <c r="D4368" i="2" a="1"/>
  <c r="D4368" i="2" s="1"/>
  <c r="D4367" i="2" a="1"/>
  <c r="D4367" i="2" s="1"/>
  <c r="D4366" i="2" a="1"/>
  <c r="D4366" i="2" s="1"/>
  <c r="D4365" i="2" a="1"/>
  <c r="D4365" i="2"/>
  <c r="D4364" i="2" a="1"/>
  <c r="D4364" i="2" s="1"/>
  <c r="D4363" i="2" a="1"/>
  <c r="D4363" i="2"/>
  <c r="D4362" i="2" a="1"/>
  <c r="D4362" i="2" s="1"/>
  <c r="D4361" i="2" a="1"/>
  <c r="D4361" i="2" s="1"/>
  <c r="D4360" i="2" a="1"/>
  <c r="D4360" i="2"/>
  <c r="D4359" i="2" a="1"/>
  <c r="D4359" i="2"/>
  <c r="D4358" i="2" a="1"/>
  <c r="D4358" i="2" s="1"/>
  <c r="D4357" i="2" a="1"/>
  <c r="D4357" i="2" s="1"/>
  <c r="D4356" i="2" a="1"/>
  <c r="D4356" i="2"/>
  <c r="D4355" i="2" a="1"/>
  <c r="D4355" i="2" s="1"/>
  <c r="D4354" i="2" a="1"/>
  <c r="D4354" i="2"/>
  <c r="D4353" i="2" a="1"/>
  <c r="D4353" i="2" s="1"/>
  <c r="D4352" i="2" a="1"/>
  <c r="D4352" i="2" s="1"/>
  <c r="D4351" i="2" a="1"/>
  <c r="D4351" i="2" s="1"/>
  <c r="D4350" i="2" a="1"/>
  <c r="D4350" i="2"/>
  <c r="D4349" i="2" a="1"/>
  <c r="D4349" i="2" s="1"/>
  <c r="D4348" i="2" a="1"/>
  <c r="D4348" i="2"/>
  <c r="D4347" i="2" a="1"/>
  <c r="D4347" i="2"/>
  <c r="D4346" i="2" a="1"/>
  <c r="D4346" i="2" s="1"/>
  <c r="D4345" i="2" a="1"/>
  <c r="D4345" i="2" s="1"/>
  <c r="D4344" i="2" a="1"/>
  <c r="D4344" i="2" s="1"/>
  <c r="D4343" i="2" a="1"/>
  <c r="D4343" i="2" s="1"/>
  <c r="D4342" i="2" a="1"/>
  <c r="D4342" i="2"/>
  <c r="D4341" i="2" a="1"/>
  <c r="D4341" i="2" s="1"/>
  <c r="D4340" i="2" a="1"/>
  <c r="D4340" i="2" s="1"/>
  <c r="D4339" i="2" a="1"/>
  <c r="D4339" i="2" s="1"/>
  <c r="D4338" i="2" a="1"/>
  <c r="D4338" i="2" s="1"/>
  <c r="D4337" i="2" a="1"/>
  <c r="D4337" i="2" s="1"/>
  <c r="D4336" i="2" a="1"/>
  <c r="D4336" i="2"/>
  <c r="D4335" i="2" a="1"/>
  <c r="D4335" i="2"/>
  <c r="D4334" i="2" a="1"/>
  <c r="D4334" i="2" s="1"/>
  <c r="D4333" i="2" a="1"/>
  <c r="D4333" i="2"/>
  <c r="D4332" i="2" a="1"/>
  <c r="D4332" i="2" s="1"/>
  <c r="D4331" i="2" a="1"/>
  <c r="D4331" i="2" s="1"/>
  <c r="D4330" i="2" a="1"/>
  <c r="D4330" i="2" s="1"/>
  <c r="D4329" i="2" a="1"/>
  <c r="D4329" i="2" s="1"/>
  <c r="D4328" i="2" a="1"/>
  <c r="D4328" i="2" s="1"/>
  <c r="D4327" i="2" a="1"/>
  <c r="D4327" i="2" s="1"/>
  <c r="D4326" i="2" a="1"/>
  <c r="D4326" i="2"/>
  <c r="D4325" i="2" a="1"/>
  <c r="D4325" i="2" s="1"/>
  <c r="D4324" i="2" a="1"/>
  <c r="D4324" i="2"/>
  <c r="D4323" i="2" a="1"/>
  <c r="D4323" i="2" s="1"/>
  <c r="D4322" i="2" a="1"/>
  <c r="D4322" i="2" s="1"/>
  <c r="D4321" i="2" a="1"/>
  <c r="D4321" i="2" s="1"/>
  <c r="D4320" i="2" a="1"/>
  <c r="D4320" i="2"/>
  <c r="D4319" i="2" a="1"/>
  <c r="D4319" i="2" s="1"/>
  <c r="D4318" i="2" a="1"/>
  <c r="D4318" i="2"/>
  <c r="D4317" i="2" a="1"/>
  <c r="D4317" i="2" s="1"/>
  <c r="D4316" i="2" a="1"/>
  <c r="D4316" i="2" s="1"/>
  <c r="D4315" i="2" a="1"/>
  <c r="D4315" i="2"/>
  <c r="D4314" i="2" a="1"/>
  <c r="D4314" i="2" s="1"/>
  <c r="D4313" i="2" a="1"/>
  <c r="D4313" i="2" s="1"/>
  <c r="D4312" i="2" a="1"/>
  <c r="D4312" i="2" s="1"/>
  <c r="D4311" i="2" a="1"/>
  <c r="D4311" i="2"/>
  <c r="D4310" i="2" a="1"/>
  <c r="D4310" i="2" s="1"/>
  <c r="D4309" i="2" a="1"/>
  <c r="D4309" i="2"/>
  <c r="D4308" i="2" a="1"/>
  <c r="D4308" i="2" s="1"/>
  <c r="D4307" i="2" a="1"/>
  <c r="D4307" i="2" s="1"/>
  <c r="D4306" i="2" a="1"/>
  <c r="D4306" i="2" s="1"/>
  <c r="D4305" i="2" a="1"/>
  <c r="D4305" i="2" s="1"/>
  <c r="D4304" i="2" a="1"/>
  <c r="D4304" i="2" s="1"/>
  <c r="D4303" i="2" a="1"/>
  <c r="D4303" i="2" s="1"/>
  <c r="D4302" i="2" a="1"/>
  <c r="D4302" i="2" s="1"/>
  <c r="D4301" i="2" a="1"/>
  <c r="D4301" i="2" s="1"/>
  <c r="D4300" i="2" a="1"/>
  <c r="D4300" i="2" s="1"/>
  <c r="D4299" i="2" a="1"/>
  <c r="D4299" i="2"/>
  <c r="D4298" i="2" a="1"/>
  <c r="D4298" i="2" s="1"/>
  <c r="D4297" i="2" a="1"/>
  <c r="D4297" i="2"/>
  <c r="D4296" i="2" a="1"/>
  <c r="D4296" i="2"/>
  <c r="D4295" i="2" a="1"/>
  <c r="D4295" i="2" s="1"/>
  <c r="D4294" i="2" a="1"/>
  <c r="D4294" i="2"/>
  <c r="D4293" i="2" a="1"/>
  <c r="D4293" i="2"/>
  <c r="D4292" i="2" a="1"/>
  <c r="D4292" i="2" s="1"/>
  <c r="D4291" i="2" a="1"/>
  <c r="D4291" i="2"/>
  <c r="D4290" i="2" a="1"/>
  <c r="D4290" i="2"/>
  <c r="D4289" i="2" a="1"/>
  <c r="D4289" i="2" s="1"/>
  <c r="D4288" i="2" a="1"/>
  <c r="D4288" i="2"/>
  <c r="D4287" i="2" a="1"/>
  <c r="D4287" i="2" s="1"/>
  <c r="D4286" i="2" a="1"/>
  <c r="D4286" i="2" s="1"/>
  <c r="D4285" i="2" a="1"/>
  <c r="D4285" i="2"/>
  <c r="D4284" i="2" a="1"/>
  <c r="D4284" i="2" s="1"/>
  <c r="D4283" i="2" a="1"/>
  <c r="D4283" i="2" s="1"/>
  <c r="D4282" i="2" a="1"/>
  <c r="D4282" i="2"/>
  <c r="D4281" i="2" a="1"/>
  <c r="D4281" i="2" s="1"/>
  <c r="D4280" i="2" a="1"/>
  <c r="D4280" i="2" s="1"/>
  <c r="D4279" i="2" a="1"/>
  <c r="D4279" i="2"/>
  <c r="D4278" i="2" a="1"/>
  <c r="D4278" i="2" s="1"/>
  <c r="D4277" i="2" a="1"/>
  <c r="D4277" i="2" s="1"/>
  <c r="D4276" i="2" a="1"/>
  <c r="D4276" i="2"/>
  <c r="D4275" i="2" a="1"/>
  <c r="D4275" i="2"/>
  <c r="D4274" i="2" a="1"/>
  <c r="D4274" i="2" s="1"/>
  <c r="D4273" i="2" a="1"/>
  <c r="D4273" i="2"/>
  <c r="D4272" i="2" a="1"/>
  <c r="D4272" i="2" s="1"/>
  <c r="D4271" i="2" a="1"/>
  <c r="D4271" i="2" s="1"/>
  <c r="D4270" i="2" a="1"/>
  <c r="D4270" i="2"/>
  <c r="D4269" i="2" a="1"/>
  <c r="D4269" i="2" s="1"/>
  <c r="D4268" i="2" a="1"/>
  <c r="D4268" i="2" s="1"/>
  <c r="D4267" i="2" a="1"/>
  <c r="D4267" i="2"/>
  <c r="D4266" i="2" a="1"/>
  <c r="D4266" i="2"/>
  <c r="D4265" i="2" a="1"/>
  <c r="D4265" i="2" s="1"/>
  <c r="D4264" i="2" a="1"/>
  <c r="D4264" i="2"/>
  <c r="D4263" i="2" a="1"/>
  <c r="D4263" i="2"/>
  <c r="D4262" i="2" a="1"/>
  <c r="D4262" i="2" s="1"/>
  <c r="D4261" i="2" a="1"/>
  <c r="D4261" i="2"/>
  <c r="D4260" i="2" a="1"/>
  <c r="D4260" i="2"/>
  <c r="D4259" i="2" a="1"/>
  <c r="D4259" i="2" s="1"/>
  <c r="D4258" i="2" a="1"/>
  <c r="D4258" i="2"/>
  <c r="D4257" i="2" a="1"/>
  <c r="D4257" i="2"/>
  <c r="D4256" i="2" a="1"/>
  <c r="D4256" i="2" s="1"/>
  <c r="D4255" i="2" a="1"/>
  <c r="D4255" i="2"/>
  <c r="D4254" i="2" a="1"/>
  <c r="D4254" i="2"/>
  <c r="D4253" i="2" a="1"/>
  <c r="D4253" i="2" s="1"/>
  <c r="D4252" i="2" a="1"/>
  <c r="D4252" i="2"/>
  <c r="D4251" i="2" a="1"/>
  <c r="D4251" i="2" s="1"/>
  <c r="D4250" i="2" a="1"/>
  <c r="D4250" i="2" s="1"/>
  <c r="D4249" i="2" a="1"/>
  <c r="D4249" i="2"/>
  <c r="D4248" i="2" a="1"/>
  <c r="D4248" i="2"/>
  <c r="D4247" i="2" a="1"/>
  <c r="D4247" i="2" s="1"/>
  <c r="D4246" i="2" a="1"/>
  <c r="D4246" i="2"/>
  <c r="D4245" i="2" a="1"/>
  <c r="D4245" i="2" s="1"/>
  <c r="D4244" i="2" a="1"/>
  <c r="D4244" i="2" s="1"/>
  <c r="D4243" i="2" a="1"/>
  <c r="D4243" i="2"/>
  <c r="D4242" i="2" a="1"/>
  <c r="D4242" i="2"/>
  <c r="D4241" i="2" a="1"/>
  <c r="D4241" i="2" s="1"/>
  <c r="D4240" i="2" a="1"/>
  <c r="D4240" i="2"/>
  <c r="D4239" i="2" a="1"/>
  <c r="D4239" i="2"/>
  <c r="D4238" i="2" a="1"/>
  <c r="D4238" i="2" s="1"/>
  <c r="D4237" i="2" a="1"/>
  <c r="D4237" i="2"/>
  <c r="D4236" i="2" a="1"/>
  <c r="D4236" i="2" s="1"/>
  <c r="D4235" i="2" a="1"/>
  <c r="D4235" i="2" s="1"/>
  <c r="D4234" i="2" a="1"/>
  <c r="D4234" i="2"/>
  <c r="D4233" i="2" a="1"/>
  <c r="D4233" i="2" s="1"/>
  <c r="D4232" i="2" a="1"/>
  <c r="D4232" i="2" s="1"/>
  <c r="D4231" i="2" a="1"/>
  <c r="D4231" i="2"/>
  <c r="D4230" i="2" a="1"/>
  <c r="D4230" i="2"/>
  <c r="D4229" i="2" a="1"/>
  <c r="D4229" i="2" s="1"/>
  <c r="D4228" i="2" a="1"/>
  <c r="D4228" i="2"/>
  <c r="D4227" i="2" a="1"/>
  <c r="D4227" i="2"/>
  <c r="D4226" i="2" a="1"/>
  <c r="D4226" i="2" s="1"/>
  <c r="D4225" i="2" a="1"/>
  <c r="D4225" i="2"/>
  <c r="D4224" i="2" a="1"/>
  <c r="D4224" i="2"/>
  <c r="D4223" i="2" a="1"/>
  <c r="D4223" i="2" s="1"/>
  <c r="D4222" i="2" a="1"/>
  <c r="D4222" i="2"/>
  <c r="D4221" i="2" a="1"/>
  <c r="D4221" i="2"/>
  <c r="D4220" i="2" a="1"/>
  <c r="D4220" i="2" s="1"/>
  <c r="D4219" i="2" a="1"/>
  <c r="D4219" i="2"/>
  <c r="D4218" i="2" a="1"/>
  <c r="D4218" i="2"/>
  <c r="D4217" i="2" a="1"/>
  <c r="D4217" i="2" s="1"/>
  <c r="D4216" i="2" a="1"/>
  <c r="D4216" i="2"/>
  <c r="D4215" i="2" a="1"/>
  <c r="D4215" i="2" s="1"/>
  <c r="D4214" i="2" a="1"/>
  <c r="D4214" i="2" s="1"/>
  <c r="D4213" i="2" a="1"/>
  <c r="D4213" i="2"/>
  <c r="D4212" i="2" a="1"/>
  <c r="D4212" i="2" s="1"/>
  <c r="D4211" i="2" a="1"/>
  <c r="D4211" i="2" s="1"/>
  <c r="D4210" i="2" a="1"/>
  <c r="D4210" i="2"/>
  <c r="D4209" i="2" a="1"/>
  <c r="D4209" i="2" s="1"/>
  <c r="D4208" i="2" a="1"/>
  <c r="D4208" i="2" s="1"/>
  <c r="D4207" i="2" a="1"/>
  <c r="D4207" i="2"/>
  <c r="D4206" i="2" a="1"/>
  <c r="D4206" i="2"/>
  <c r="D4205" i="2" a="1"/>
  <c r="D4205" i="2" s="1"/>
  <c r="D4204" i="2" a="1"/>
  <c r="D4204" i="2"/>
  <c r="D4203" i="2" a="1"/>
  <c r="D4203" i="2"/>
  <c r="D4202" i="2" a="1"/>
  <c r="D4202" i="2" s="1"/>
  <c r="D4201" i="2" a="1"/>
  <c r="D4201" i="2"/>
  <c r="D4200" i="2" a="1"/>
  <c r="D4200" i="2" s="1"/>
  <c r="D4199" i="2" a="1"/>
  <c r="D4199" i="2" s="1"/>
  <c r="D4198" i="2" a="1"/>
  <c r="D4198" i="2"/>
  <c r="D4197" i="2" a="1"/>
  <c r="D4197" i="2" s="1"/>
  <c r="D4196" i="2" a="1"/>
  <c r="D4196" i="2" s="1"/>
  <c r="D4195" i="2" a="1"/>
  <c r="D4195" i="2"/>
  <c r="D4194" i="2" a="1"/>
  <c r="D4194" i="2"/>
  <c r="D4193" i="2" a="1"/>
  <c r="D4193" i="2" s="1"/>
  <c r="D4192" i="2" a="1"/>
  <c r="D4192" i="2"/>
  <c r="D4191" i="2" a="1"/>
  <c r="D4191" i="2" s="1"/>
  <c r="D4190" i="2" a="1"/>
  <c r="D4190" i="2" s="1"/>
  <c r="D4189" i="2" a="1"/>
  <c r="D4189" i="2"/>
  <c r="D4188" i="2" a="1"/>
  <c r="D4188" i="2"/>
  <c r="D4187" i="2" a="1"/>
  <c r="D4187" i="2" s="1"/>
  <c r="D4186" i="2" a="1"/>
  <c r="D4186" i="2"/>
  <c r="D4185" i="2" a="1"/>
  <c r="D4185" i="2" s="1"/>
  <c r="D4184" i="2" a="1"/>
  <c r="D4184" i="2" s="1"/>
  <c r="D4183" i="2" a="1"/>
  <c r="D4183" i="2"/>
  <c r="D4182" i="2" a="1"/>
  <c r="D4182" i="2"/>
  <c r="D4181" i="2" a="1"/>
  <c r="D4181" i="2" s="1"/>
  <c r="D4180" i="2" a="1"/>
  <c r="D4180" i="2"/>
  <c r="D4179" i="2" a="1"/>
  <c r="D4179" i="2" s="1"/>
  <c r="D4178" i="2" a="1"/>
  <c r="D4178" i="2" s="1"/>
  <c r="D4177" i="2" a="1"/>
  <c r="D4177" i="2"/>
  <c r="D4176" i="2" a="1"/>
  <c r="D4176" i="2"/>
  <c r="D4175" i="2" a="1"/>
  <c r="D4175" i="2" s="1"/>
  <c r="D4174" i="2" a="1"/>
  <c r="D4174" i="2"/>
  <c r="D4173" i="2" a="1"/>
  <c r="D4173" i="2" s="1"/>
  <c r="D4172" i="2" a="1"/>
  <c r="D4172" i="2" s="1"/>
  <c r="D4171" i="2" a="1"/>
  <c r="D4171" i="2"/>
  <c r="D4170" i="2" a="1"/>
  <c r="D4170" i="2" s="1"/>
  <c r="D4169" i="2" a="1"/>
  <c r="D4169" i="2" s="1"/>
  <c r="D4168" i="2" a="1"/>
  <c r="D4168" i="2"/>
  <c r="D4167" i="2" a="1"/>
  <c r="D4167" i="2"/>
  <c r="D4166" i="2" a="1"/>
  <c r="D4166" i="2" s="1"/>
  <c r="D4165" i="2" a="1"/>
  <c r="D4165" i="2"/>
  <c r="D4164" i="2" a="1"/>
  <c r="D4164" i="2" s="1"/>
  <c r="D4163" i="2" a="1"/>
  <c r="D4163" i="2" s="1"/>
  <c r="D4162" i="2" a="1"/>
  <c r="D4162" i="2"/>
  <c r="D4161" i="2" a="1"/>
  <c r="D4161" i="2" s="1"/>
  <c r="D4160" i="2" a="1"/>
  <c r="D4160" i="2" s="1"/>
  <c r="D4159" i="2" a="1"/>
  <c r="D4159" i="2"/>
  <c r="D4158" i="2" a="1"/>
  <c r="D4158" i="2"/>
  <c r="D4157" i="2" a="1"/>
  <c r="D4157" i="2" s="1"/>
  <c r="D4156" i="2" a="1"/>
  <c r="D4156" i="2"/>
  <c r="D4155" i="2" a="1"/>
  <c r="D4155" i="2"/>
  <c r="D4154" i="2" a="1"/>
  <c r="D4154" i="2" s="1"/>
  <c r="D4153" i="2" a="1"/>
  <c r="D4153" i="2"/>
  <c r="D4152" i="2" a="1"/>
  <c r="D4152" i="2" s="1"/>
  <c r="D4151" i="2" a="1"/>
  <c r="D4151" i="2" s="1"/>
  <c r="D4150" i="2" a="1"/>
  <c r="D4150" i="2"/>
  <c r="D4149" i="2" a="1"/>
  <c r="D4149" i="2" s="1"/>
  <c r="D4148" i="2" a="1"/>
  <c r="D4148" i="2" s="1"/>
  <c r="D4147" i="2" a="1"/>
  <c r="D4147" i="2"/>
  <c r="D4146" i="2" a="1"/>
  <c r="D4146" i="2"/>
  <c r="D4145" i="2" a="1"/>
  <c r="D4145" i="2" s="1"/>
  <c r="D4144" i="2" a="1"/>
  <c r="D4144" i="2"/>
  <c r="D4143" i="2" a="1"/>
  <c r="D4143" i="2" s="1"/>
  <c r="D4142" i="2" a="1"/>
  <c r="D4142" i="2" s="1"/>
  <c r="D4141" i="2" a="1"/>
  <c r="D4141" i="2"/>
  <c r="D4140" i="2" a="1"/>
  <c r="D4140" i="2" s="1"/>
  <c r="D4139" i="2" a="1"/>
  <c r="D4139" i="2" s="1"/>
  <c r="D4138" i="2" a="1"/>
  <c r="D4138" i="2"/>
  <c r="D4137" i="2" a="1"/>
  <c r="D4137" i="2"/>
  <c r="D4136" i="2" a="1"/>
  <c r="D4136" i="2" s="1"/>
  <c r="D4135" i="2" a="1"/>
  <c r="D4135" i="2"/>
  <c r="D4134" i="2" a="1"/>
  <c r="D4134" i="2" s="1"/>
  <c r="D4133" i="2" a="1"/>
  <c r="D4133" i="2" s="1"/>
  <c r="D4132" i="2" a="1"/>
  <c r="D4132" i="2"/>
  <c r="D4131" i="2" a="1"/>
  <c r="D4131" i="2" s="1"/>
  <c r="D4130" i="2" a="1"/>
  <c r="D4130" i="2" s="1"/>
  <c r="D4129" i="2" a="1"/>
  <c r="D4129" i="2"/>
  <c r="D4128" i="2" a="1"/>
  <c r="D4128" i="2"/>
  <c r="D4127" i="2" a="1"/>
  <c r="D4127" i="2" s="1"/>
  <c r="D4126" i="2" a="1"/>
  <c r="D4126" i="2"/>
  <c r="D4125" i="2" a="1"/>
  <c r="D4125" i="2" s="1"/>
  <c r="D4124" i="2" a="1"/>
  <c r="D4124" i="2" s="1"/>
  <c r="D4123" i="2" a="1"/>
  <c r="D4123" i="2"/>
  <c r="D4122" i="2" a="1"/>
  <c r="D4122" i="2" s="1"/>
  <c r="D4121" i="2" a="1"/>
  <c r="D4121" i="2" s="1"/>
  <c r="D4120" i="2" a="1"/>
  <c r="D4120" i="2"/>
  <c r="D4119" i="2" a="1"/>
  <c r="D4119" i="2"/>
  <c r="D4118" i="2" a="1"/>
  <c r="D4118" i="2" s="1"/>
  <c r="D4117" i="2" a="1"/>
  <c r="D4117" i="2"/>
  <c r="D4116" i="2" a="1"/>
  <c r="D4116" i="2" s="1"/>
  <c r="D4115" i="2" a="1"/>
  <c r="D4115" i="2" s="1"/>
  <c r="D4114" i="2" a="1"/>
  <c r="D4114" i="2"/>
  <c r="D4113" i="2" a="1"/>
  <c r="D4113" i="2" s="1"/>
  <c r="D4112" i="2" a="1"/>
  <c r="D4112" i="2" s="1"/>
  <c r="D4111" i="2" a="1"/>
  <c r="D4111" i="2"/>
  <c r="D4110" i="2" a="1"/>
  <c r="D4110" i="2"/>
  <c r="D4109" i="2" a="1"/>
  <c r="D4109" i="2" s="1"/>
  <c r="D4108" i="2" a="1"/>
  <c r="D4108" i="2"/>
  <c r="D4107" i="2" a="1"/>
  <c r="D4107" i="2" s="1"/>
  <c r="D4106" i="2" a="1"/>
  <c r="D4106" i="2" s="1"/>
  <c r="D4105" i="2" a="1"/>
  <c r="D4105" i="2"/>
  <c r="D4104" i="2" a="1"/>
  <c r="D4104" i="2" s="1"/>
  <c r="D4103" i="2" a="1"/>
  <c r="D4103" i="2" s="1"/>
  <c r="D4102" i="2" a="1"/>
  <c r="D4102" i="2"/>
  <c r="D4101" i="2" a="1"/>
  <c r="D4101" i="2"/>
  <c r="D4100" i="2" a="1"/>
  <c r="D4100" i="2" s="1"/>
  <c r="D4099" i="2" a="1"/>
  <c r="D4099" i="2"/>
  <c r="D4098" i="2" a="1"/>
  <c r="D4098" i="2" s="1"/>
  <c r="D4097" i="2" a="1"/>
  <c r="D4097" i="2" s="1"/>
  <c r="D4096" i="2" a="1"/>
  <c r="D4096" i="2"/>
  <c r="D4095" i="2" a="1"/>
  <c r="D4095" i="2" s="1"/>
  <c r="D4094" i="2" a="1"/>
  <c r="D4094" i="2" s="1"/>
  <c r="D4093" i="2" a="1"/>
  <c r="D4093" i="2"/>
  <c r="D4092" i="2" a="1"/>
  <c r="D4092" i="2"/>
  <c r="D4091" i="2" a="1"/>
  <c r="D4091" i="2" s="1"/>
  <c r="D4090" i="2" a="1"/>
  <c r="D4090" i="2"/>
  <c r="D4089" i="2" a="1"/>
  <c r="D4089" i="2"/>
  <c r="D4088" i="2" a="1"/>
  <c r="D4088" i="2" s="1"/>
  <c r="D4087" i="2" a="1"/>
  <c r="D4087" i="2"/>
  <c r="D4086" i="2" a="1"/>
  <c r="D4086" i="2" s="1"/>
  <c r="D4085" i="2" a="1"/>
  <c r="D4085" i="2" s="1"/>
  <c r="D4084" i="2" a="1"/>
  <c r="D4084" i="2"/>
  <c r="D4083" i="2" a="1"/>
  <c r="D4083" i="2"/>
  <c r="D4082" i="2" a="1"/>
  <c r="D4082" i="2" s="1"/>
  <c r="D4081" i="2" a="1"/>
  <c r="D4081" i="2"/>
  <c r="D4080" i="2" a="1"/>
  <c r="D4080" i="2" s="1"/>
  <c r="D4079" i="2" a="1"/>
  <c r="D4079" i="2" s="1"/>
  <c r="D4078" i="2" a="1"/>
  <c r="D4078" i="2"/>
  <c r="D4077" i="2" a="1"/>
  <c r="D4077" i="2" s="1"/>
  <c r="D4076" i="2" a="1"/>
  <c r="D4076" i="2" s="1"/>
  <c r="D4075" i="2" a="1"/>
  <c r="D4075" i="2"/>
  <c r="D4074" i="2" a="1"/>
  <c r="D4074" i="2"/>
  <c r="D4073" i="2" a="1"/>
  <c r="D4073" i="2" s="1"/>
  <c r="D4072" i="2" a="1"/>
  <c r="D4072" i="2"/>
  <c r="D4071" i="2" a="1"/>
  <c r="D4071" i="2" s="1"/>
  <c r="D4070" i="2" a="1"/>
  <c r="D4070" i="2" s="1"/>
  <c r="D4069" i="2" a="1"/>
  <c r="D4069" i="2"/>
  <c r="D4068" i="2" a="1"/>
  <c r="D4068" i="2" s="1"/>
  <c r="D4067" i="2" a="1"/>
  <c r="D4067" i="2" s="1"/>
  <c r="D4066" i="2" a="1"/>
  <c r="D4066" i="2"/>
  <c r="D4065" i="2" a="1"/>
  <c r="D4065" i="2"/>
  <c r="D4064" i="2" a="1"/>
  <c r="D4064" i="2" s="1"/>
  <c r="D4063" i="2" a="1"/>
  <c r="D4063" i="2"/>
  <c r="D4062" i="2" a="1"/>
  <c r="D4062" i="2" s="1"/>
  <c r="D4061" i="2" a="1"/>
  <c r="D4061" i="2" s="1"/>
  <c r="D4060" i="2" a="1"/>
  <c r="D4060" i="2"/>
  <c r="D4059" i="2" a="1"/>
  <c r="D4059" i="2" s="1"/>
  <c r="D4058" i="2" a="1"/>
  <c r="D4058" i="2" s="1"/>
  <c r="D4057" i="2" a="1"/>
  <c r="D4057" i="2"/>
  <c r="D4056" i="2" a="1"/>
  <c r="D4056" i="2"/>
  <c r="D4055" i="2" a="1"/>
  <c r="D4055" i="2" s="1"/>
  <c r="D4054" i="2" a="1"/>
  <c r="D4054" i="2"/>
  <c r="D4053" i="2" a="1"/>
  <c r="D4053" i="2"/>
  <c r="D4052" i="2" a="1"/>
  <c r="D4052" i="2" s="1"/>
  <c r="D4051" i="2" a="1"/>
  <c r="D4051" i="2"/>
  <c r="D4050" i="2" a="1"/>
  <c r="D4050" i="2" s="1"/>
  <c r="D4049" i="2" a="1"/>
  <c r="D4049" i="2" s="1"/>
  <c r="D4048" i="2" a="1"/>
  <c r="D4048" i="2"/>
  <c r="D4047" i="2" a="1"/>
  <c r="D4047" i="2"/>
  <c r="D4046" i="2" a="1"/>
  <c r="D4046" i="2" s="1"/>
  <c r="D4045" i="2" a="1"/>
  <c r="D4045" i="2"/>
  <c r="D4044" i="2" a="1"/>
  <c r="D4044" i="2" s="1"/>
  <c r="D4043" i="2" a="1"/>
  <c r="D4043" i="2" s="1"/>
  <c r="D4042" i="2" a="1"/>
  <c r="D4042" i="2"/>
  <c r="D4041" i="2" a="1"/>
  <c r="D4041" i="2" s="1"/>
  <c r="D4040" i="2" a="1"/>
  <c r="D4040" i="2" s="1"/>
  <c r="D4039" i="2" a="1"/>
  <c r="D4039" i="2"/>
  <c r="D4038" i="2" a="1"/>
  <c r="D4038" i="2"/>
  <c r="D4037" i="2" a="1"/>
  <c r="D4037" i="2" s="1"/>
  <c r="D4036" i="2" a="1"/>
  <c r="D4036" i="2"/>
  <c r="D4035" i="2" a="1"/>
  <c r="D4035" i="2" s="1"/>
  <c r="D4034" i="2" a="1"/>
  <c r="D4034" i="2" s="1"/>
  <c r="D4033" i="2" a="1"/>
  <c r="D4033" i="2"/>
  <c r="D4032" i="2" a="1"/>
  <c r="D4032" i="2" s="1"/>
  <c r="D4031" i="2" a="1"/>
  <c r="D4031" i="2" s="1"/>
  <c r="D4030" i="2" a="1"/>
  <c r="D4030" i="2"/>
  <c r="D4029" i="2" a="1"/>
  <c r="D4029" i="2"/>
  <c r="D4028" i="2" a="1"/>
  <c r="D4028" i="2" s="1"/>
  <c r="D4027" i="2" a="1"/>
  <c r="D4027" i="2"/>
  <c r="D4026" i="2" a="1"/>
  <c r="D4026" i="2" s="1"/>
  <c r="D4025" i="2" a="1"/>
  <c r="D4025" i="2" s="1"/>
  <c r="D4024" i="2" a="1"/>
  <c r="D4024" i="2"/>
  <c r="D4023" i="2" a="1"/>
  <c r="D4023" i="2" s="1"/>
  <c r="D4022" i="2" a="1"/>
  <c r="D4022" i="2" s="1"/>
  <c r="D4021" i="2" a="1"/>
  <c r="D4021" i="2"/>
  <c r="D4020" i="2" a="1"/>
  <c r="D4020" i="2"/>
  <c r="D4019" i="2" a="1"/>
  <c r="D4019" i="2" s="1"/>
  <c r="D4018" i="2" a="1"/>
  <c r="D4018" i="2"/>
  <c r="D4017" i="2" a="1"/>
  <c r="D4017" i="2"/>
  <c r="D4016" i="2" a="1"/>
  <c r="D4016" i="2" s="1"/>
  <c r="D4015" i="2" a="1"/>
  <c r="D4015" i="2"/>
  <c r="D4014" i="2" a="1"/>
  <c r="D4014" i="2" s="1"/>
  <c r="D4013" i="2" a="1"/>
  <c r="D4013" i="2" s="1"/>
  <c r="D4012" i="2" a="1"/>
  <c r="D4012" i="2"/>
  <c r="D4011" i="2" a="1"/>
  <c r="D4011" i="2"/>
  <c r="D4010" i="2" a="1"/>
  <c r="D4010" i="2" s="1"/>
  <c r="D4009" i="2" a="1"/>
  <c r="D4009" i="2"/>
  <c r="D4008" i="2" a="1"/>
  <c r="D4008" i="2" s="1"/>
  <c r="D4007" i="2" a="1"/>
  <c r="D4007" i="2" s="1"/>
  <c r="D4006" i="2" a="1"/>
  <c r="D4006" i="2"/>
  <c r="D4005" i="2" a="1"/>
  <c r="D4005" i="2" s="1"/>
  <c r="D4004" i="2" a="1"/>
  <c r="D4004" i="2" s="1"/>
  <c r="D4003" i="2" a="1"/>
  <c r="D4003" i="2"/>
  <c r="D4002" i="2" a="1"/>
  <c r="D4002" i="2"/>
  <c r="D4001" i="2" a="1"/>
  <c r="D4001" i="2" s="1"/>
  <c r="D4000" i="2" a="1"/>
  <c r="D4000" i="2"/>
  <c r="D3999" i="2" a="1"/>
  <c r="D3999" i="2" s="1"/>
  <c r="D3998" i="2" a="1"/>
  <c r="D3998" i="2" s="1"/>
  <c r="D3997" i="2" a="1"/>
  <c r="D3997" i="2"/>
  <c r="D3996" i="2" a="1"/>
  <c r="D3996" i="2" s="1"/>
  <c r="D3995" i="2" a="1"/>
  <c r="D3995" i="2" s="1"/>
  <c r="D3994" i="2" a="1"/>
  <c r="D3994" i="2"/>
  <c r="D3993" i="2" a="1"/>
  <c r="D3993" i="2"/>
  <c r="D3992" i="2" a="1"/>
  <c r="D3992" i="2" s="1"/>
  <c r="D3991" i="2" a="1"/>
  <c r="D3991" i="2"/>
  <c r="D3990" i="2" a="1"/>
  <c r="D3990" i="2" s="1"/>
  <c r="D3989" i="2" a="1"/>
  <c r="D3989" i="2" s="1"/>
  <c r="D3988" i="2" a="1"/>
  <c r="D3988" i="2"/>
  <c r="D3987" i="2" a="1"/>
  <c r="D3987" i="2" s="1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 s="1"/>
  <c r="D3979" i="2" a="1"/>
  <c r="D3979" i="2"/>
  <c r="D3978" i="2" a="1"/>
  <c r="D3978" i="2" s="1"/>
  <c r="D3977" i="2" a="1"/>
  <c r="D3977" i="2" s="1"/>
  <c r="D3976" i="2" a="1"/>
  <c r="D3976" i="2"/>
  <c r="D3975" i="2" a="1"/>
  <c r="D3975" i="2"/>
  <c r="D3974" i="2" a="1"/>
  <c r="D3974" i="2" s="1"/>
  <c r="D3973" i="2" a="1"/>
  <c r="D3973" i="2"/>
  <c r="D3972" i="2" a="1"/>
  <c r="D3972" i="2" s="1"/>
  <c r="D3971" i="2" a="1"/>
  <c r="D3971" i="2" s="1"/>
  <c r="D3970" i="2" a="1"/>
  <c r="D3970" i="2"/>
  <c r="D3969" i="2" a="1"/>
  <c r="D3969" i="2" s="1"/>
  <c r="D3968" i="2" a="1"/>
  <c r="D3968" i="2" s="1"/>
  <c r="D3967" i="2" a="1"/>
  <c r="D3967" i="2"/>
  <c r="D3966" i="2" a="1"/>
  <c r="D3966" i="2"/>
  <c r="D3965" i="2" a="1"/>
  <c r="D3965" i="2" s="1"/>
  <c r="D3964" i="2" a="1"/>
  <c r="D3964" i="2"/>
  <c r="D3963" i="2" a="1"/>
  <c r="D3963" i="2" s="1"/>
  <c r="D3962" i="2" a="1"/>
  <c r="D3962" i="2" s="1"/>
  <c r="D3961" i="2" a="1"/>
  <c r="D3961" i="2"/>
  <c r="D3960" i="2" a="1"/>
  <c r="D3960" i="2" s="1"/>
  <c r="D3959" i="2" a="1"/>
  <c r="D3959" i="2" s="1"/>
  <c r="D3958" i="2" a="1"/>
  <c r="D3958" i="2"/>
  <c r="D3957" i="2" a="1"/>
  <c r="D3957" i="2"/>
  <c r="D3956" i="2" a="1"/>
  <c r="D3956" i="2" s="1"/>
  <c r="D3955" i="2" a="1"/>
  <c r="D3955" i="2"/>
  <c r="D3954" i="2" a="1"/>
  <c r="D3954" i="2" s="1"/>
  <c r="D3953" i="2" a="1"/>
  <c r="D3953" i="2" s="1"/>
  <c r="D3952" i="2" a="1"/>
  <c r="D3952" i="2"/>
  <c r="D3951" i="2" a="1"/>
  <c r="D3951" i="2" s="1"/>
  <c r="D3950" i="2" a="1"/>
  <c r="D3950" i="2" s="1"/>
  <c r="D3949" i="2" a="1"/>
  <c r="D3949" i="2"/>
  <c r="D3948" i="2" a="1"/>
  <c r="D3948" i="2"/>
  <c r="D3947" i="2" a="1"/>
  <c r="D3947" i="2" s="1"/>
  <c r="D3946" i="2" a="1"/>
  <c r="D3946" i="2"/>
  <c r="D3945" i="2" a="1"/>
  <c r="D3945" i="2"/>
  <c r="D3944" i="2" a="1"/>
  <c r="D3944" i="2" s="1"/>
  <c r="D3943" i="2" a="1"/>
  <c r="D3943" i="2"/>
  <c r="D3942" i="2" a="1"/>
  <c r="D3942" i="2" s="1"/>
  <c r="D3941" i="2" a="1"/>
  <c r="D3941" i="2" s="1"/>
  <c r="D3940" i="2" a="1"/>
  <c r="D3940" i="2"/>
  <c r="D3939" i="2" a="1"/>
  <c r="D3939" i="2"/>
  <c r="D3938" i="2" a="1"/>
  <c r="D3938" i="2" s="1"/>
  <c r="D3937" i="2" a="1"/>
  <c r="D3937" i="2"/>
  <c r="D3936" i="2" a="1"/>
  <c r="D3936" i="2" s="1"/>
  <c r="D3935" i="2" a="1"/>
  <c r="D3935" i="2" s="1"/>
  <c r="D3934" i="2" a="1"/>
  <c r="D3934" i="2"/>
  <c r="D3933" i="2" a="1"/>
  <c r="D3933" i="2" s="1"/>
  <c r="D3932" i="2" a="1"/>
  <c r="D3932" i="2" s="1"/>
  <c r="D3931" i="2" a="1"/>
  <c r="D3931" i="2"/>
  <c r="D3930" i="2" a="1"/>
  <c r="D3930" i="2"/>
  <c r="D3929" i="2" a="1"/>
  <c r="D3929" i="2" s="1"/>
  <c r="D3928" i="2" a="1"/>
  <c r="D3928" i="2"/>
  <c r="D3927" i="2" a="1"/>
  <c r="D3927" i="2" s="1"/>
  <c r="D3926" i="2" a="1"/>
  <c r="D3926" i="2" s="1"/>
  <c r="D3925" i="2" a="1"/>
  <c r="D3925" i="2"/>
  <c r="D3924" i="2" a="1"/>
  <c r="D3924" i="2" s="1"/>
  <c r="D3923" i="2" a="1"/>
  <c r="D3923" i="2" s="1"/>
  <c r="D3922" i="2" a="1"/>
  <c r="D3922" i="2"/>
  <c r="D3921" i="2" a="1"/>
  <c r="D3921" i="2"/>
  <c r="D3920" i="2" a="1"/>
  <c r="D3920" i="2" s="1"/>
  <c r="D3919" i="2" a="1"/>
  <c r="D3919" i="2"/>
  <c r="D3918" i="2" a="1"/>
  <c r="D3918" i="2" s="1"/>
  <c r="D3917" i="2" a="1"/>
  <c r="D3917" i="2" s="1"/>
  <c r="D3916" i="2" a="1"/>
  <c r="D3916" i="2"/>
  <c r="D3915" i="2" a="1"/>
  <c r="D3915" i="2" s="1"/>
  <c r="D3914" i="2" a="1"/>
  <c r="D3914" i="2" s="1"/>
  <c r="D3913" i="2" a="1"/>
  <c r="D3913" i="2"/>
  <c r="D3912" i="2" a="1"/>
  <c r="D3912" i="2"/>
  <c r="D3911" i="2" a="1"/>
  <c r="D3911" i="2" s="1"/>
  <c r="D3910" i="2" a="1"/>
  <c r="D3910" i="2"/>
  <c r="D3909" i="2" a="1"/>
  <c r="D3909" i="2"/>
  <c r="D3908" i="2" a="1"/>
  <c r="D3908" i="2" s="1"/>
  <c r="D3907" i="2" a="1"/>
  <c r="D3907" i="2"/>
  <c r="D3906" i="2" a="1"/>
  <c r="D3906" i="2" s="1"/>
  <c r="D3905" i="2" a="1"/>
  <c r="D3905" i="2" s="1"/>
  <c r="D3904" i="2" a="1"/>
  <c r="D3904" i="2"/>
  <c r="D3903" i="2" a="1"/>
  <c r="D3903" i="2"/>
  <c r="D3902" i="2" a="1"/>
  <c r="D3902" i="2" s="1"/>
  <c r="D3901" i="2" a="1"/>
  <c r="D3901" i="2"/>
  <c r="D3900" i="2" a="1"/>
  <c r="D3900" i="2" s="1"/>
  <c r="D3899" i="2" a="1"/>
  <c r="D3899" i="2" s="1"/>
  <c r="D3898" i="2" a="1"/>
  <c r="D3898" i="2"/>
  <c r="D3897" i="2" a="1"/>
  <c r="D3897" i="2" s="1"/>
  <c r="D3896" i="2" a="1"/>
  <c r="D3896" i="2" s="1"/>
  <c r="D3895" i="2" a="1"/>
  <c r="D3895" i="2"/>
  <c r="D3894" i="2" a="1"/>
  <c r="D3894" i="2"/>
  <c r="D3893" i="2" a="1"/>
  <c r="D3893" i="2" s="1"/>
  <c r="D3892" i="2" a="1"/>
  <c r="D3892" i="2"/>
  <c r="D3891" i="2" a="1"/>
  <c r="D3891" i="2" s="1"/>
  <c r="D3890" i="2" a="1"/>
  <c r="D3890" i="2" s="1"/>
  <c r="D3889" i="2" a="1"/>
  <c r="D3889" i="2"/>
  <c r="D3888" i="2" a="1"/>
  <c r="D3888" i="2" s="1"/>
  <c r="D3887" i="2" a="1"/>
  <c r="D3887" i="2" s="1"/>
  <c r="D3886" i="2" a="1"/>
  <c r="D3886" i="2"/>
  <c r="D3885" i="2" a="1"/>
  <c r="D3885" i="2"/>
  <c r="D3884" i="2" a="1"/>
  <c r="D3884" i="2" s="1"/>
  <c r="D3883" i="2" a="1"/>
  <c r="D3883" i="2"/>
  <c r="D3882" i="2" a="1"/>
  <c r="D3882" i="2" s="1"/>
  <c r="D3881" i="2" a="1"/>
  <c r="D3881" i="2" s="1"/>
  <c r="D3880" i="2" a="1"/>
  <c r="D3880" i="2"/>
  <c r="D3879" i="2" a="1"/>
  <c r="D3879" i="2" s="1"/>
  <c r="D3878" i="2" a="1"/>
  <c r="D3878" i="2" s="1"/>
  <c r="D3877" i="2" a="1"/>
  <c r="D3877" i="2"/>
  <c r="D3876" i="2" a="1"/>
  <c r="D3876" i="2"/>
  <c r="D3875" i="2" a="1"/>
  <c r="D3875" i="2" s="1"/>
  <c r="D3874" i="2" a="1"/>
  <c r="D3874" i="2"/>
  <c r="D3873" i="2" a="1"/>
  <c r="D3873" i="2"/>
  <c r="D3872" i="2" a="1"/>
  <c r="D3872" i="2" s="1"/>
  <c r="D3871" i="2" a="1"/>
  <c r="D3871" i="2"/>
  <c r="D3870" i="2" a="1"/>
  <c r="D3870" i="2" s="1"/>
  <c r="D3869" i="2" a="1"/>
  <c r="D3869" i="2" s="1"/>
  <c r="D3868" i="2" a="1"/>
  <c r="D3868" i="2"/>
  <c r="D3867" i="2" a="1"/>
  <c r="D3867" i="2"/>
  <c r="D3866" i="2" a="1"/>
  <c r="D3866" i="2" s="1"/>
  <c r="D3865" i="2" a="1"/>
  <c r="D3865" i="2"/>
  <c r="D3864" i="2" a="1"/>
  <c r="D3864" i="2" s="1"/>
  <c r="D3863" i="2" a="1"/>
  <c r="D3863" i="2" s="1"/>
  <c r="D3862" i="2" a="1"/>
  <c r="D3862" i="2"/>
  <c r="D3861" i="2" a="1"/>
  <c r="D3861" i="2" s="1"/>
  <c r="D3860" i="2" a="1"/>
  <c r="D3860" i="2" s="1"/>
  <c r="D3859" i="2" a="1"/>
  <c r="D3859" i="2"/>
  <c r="D3858" i="2" a="1"/>
  <c r="D3858" i="2"/>
  <c r="D3857" i="2" a="1"/>
  <c r="D3857" i="2" s="1"/>
  <c r="D3856" i="2" a="1"/>
  <c r="D3856" i="2"/>
  <c r="D3855" i="2" a="1"/>
  <c r="D3855" i="2" s="1"/>
  <c r="D3854" i="2" a="1"/>
  <c r="D3854" i="2" s="1"/>
  <c r="D3853" i="2" a="1"/>
  <c r="D3853" i="2"/>
  <c r="D3852" i="2" a="1"/>
  <c r="D3852" i="2" s="1"/>
  <c r="D3851" i="2" a="1"/>
  <c r="D3851" i="2" s="1"/>
  <c r="D3850" i="2" a="1"/>
  <c r="D3850" i="2"/>
  <c r="D3849" i="2" a="1"/>
  <c r="D3849" i="2"/>
  <c r="D3848" i="2" a="1"/>
  <c r="D3848" i="2" s="1"/>
  <c r="D3847" i="2" a="1"/>
  <c r="D3847" i="2"/>
  <c r="D3846" i="2" a="1"/>
  <c r="D3846" i="2" s="1"/>
  <c r="D3845" i="2" a="1"/>
  <c r="D3845" i="2" s="1"/>
  <c r="D3844" i="2" a="1"/>
  <c r="D3844" i="2"/>
  <c r="D3843" i="2" a="1"/>
  <c r="D3843" i="2" s="1"/>
  <c r="D3842" i="2" a="1"/>
  <c r="D3842" i="2" s="1"/>
  <c r="D3841" i="2" a="1"/>
  <c r="D3841" i="2"/>
  <c r="D3840" i="2" a="1"/>
  <c r="D3840" i="2"/>
  <c r="D3839" i="2" a="1"/>
  <c r="D3839" i="2" s="1"/>
  <c r="D3838" i="2" a="1"/>
  <c r="D3838" i="2"/>
  <c r="D3837" i="2" a="1"/>
  <c r="D3837" i="2"/>
  <c r="D3836" i="2" a="1"/>
  <c r="D3836" i="2" s="1"/>
  <c r="D3835" i="2" a="1"/>
  <c r="D3835" i="2"/>
  <c r="D3834" i="2" a="1"/>
  <c r="D3834" i="2" s="1"/>
  <c r="D3833" i="2" a="1"/>
  <c r="D3833" i="2" s="1"/>
  <c r="D3832" i="2" a="1"/>
  <c r="D3832" i="2"/>
  <c r="D3831" i="2" a="1"/>
  <c r="D3831" i="2"/>
  <c r="D3830" i="2" a="1"/>
  <c r="D3830" i="2" s="1"/>
  <c r="D3829" i="2" a="1"/>
  <c r="D3829" i="2"/>
  <c r="D3828" i="2" a="1"/>
  <c r="D3828" i="2" s="1"/>
  <c r="D3827" i="2" a="1"/>
  <c r="D3827" i="2" s="1"/>
  <c r="D3826" i="2" a="1"/>
  <c r="D3826" i="2"/>
  <c r="D3825" i="2" a="1"/>
  <c r="D3825" i="2" s="1"/>
  <c r="D3824" i="2" a="1"/>
  <c r="D3824" i="2" s="1"/>
  <c r="D3823" i="2" a="1"/>
  <c r="D3823" i="2"/>
  <c r="D3822" i="2" a="1"/>
  <c r="D3822" i="2"/>
  <c r="D3821" i="2" a="1"/>
  <c r="D3821" i="2" s="1"/>
  <c r="D3820" i="2" a="1"/>
  <c r="D3820" i="2"/>
  <c r="D3819" i="2" a="1"/>
  <c r="D3819" i="2" s="1"/>
  <c r="D3818" i="2" a="1"/>
  <c r="D3818" i="2" s="1"/>
  <c r="D3817" i="2" a="1"/>
  <c r="D3817" i="2"/>
  <c r="D3816" i="2" a="1"/>
  <c r="D3816" i="2" s="1"/>
  <c r="D3815" i="2" a="1"/>
  <c r="D3815" i="2" s="1"/>
  <c r="D3814" i="2" a="1"/>
  <c r="D3814" i="2"/>
  <c r="D3813" i="2" a="1"/>
  <c r="D3813" i="2"/>
  <c r="D3812" i="2" a="1"/>
  <c r="D3812" i="2" s="1"/>
  <c r="D3811" i="2" a="1"/>
  <c r="D3811" i="2"/>
  <c r="D3810" i="2" a="1"/>
  <c r="D3810" i="2" s="1"/>
  <c r="D3809" i="2" a="1"/>
  <c r="D3809" i="2" s="1"/>
  <c r="D3808" i="2" a="1"/>
  <c r="D3808" i="2"/>
  <c r="D3807" i="2" a="1"/>
  <c r="D3807" i="2" s="1"/>
  <c r="D3806" i="2" a="1"/>
  <c r="D3806" i="2" s="1"/>
  <c r="D3805" i="2" a="1"/>
  <c r="D3805" i="2"/>
  <c r="D3804" i="2" a="1"/>
  <c r="D3804" i="2"/>
  <c r="D3803" i="2" a="1"/>
  <c r="D3803" i="2" s="1"/>
  <c r="D3802" i="2" a="1"/>
  <c r="D3802" i="2"/>
  <c r="D3801" i="2" a="1"/>
  <c r="D3801" i="2"/>
  <c r="D3800" i="2" a="1"/>
  <c r="D3800" i="2" s="1"/>
  <c r="D3799" i="2" a="1"/>
  <c r="D3799" i="2"/>
  <c r="D3798" i="2" a="1"/>
  <c r="D3798" i="2" s="1"/>
  <c r="D3797" i="2" a="1"/>
  <c r="D3797" i="2" s="1"/>
  <c r="D3796" i="2" a="1"/>
  <c r="D3796" i="2"/>
  <c r="D3795" i="2" a="1"/>
  <c r="D3795" i="2"/>
  <c r="D3794" i="2" a="1"/>
  <c r="D3794" i="2" s="1"/>
  <c r="D3793" i="2" a="1"/>
  <c r="D3793" i="2"/>
  <c r="D3792" i="2" a="1"/>
  <c r="D3792" i="2" s="1"/>
  <c r="D3791" i="2" a="1"/>
  <c r="D3791" i="2" s="1"/>
  <c r="D3790" i="2" a="1"/>
  <c r="D3790" i="2"/>
  <c r="D3789" i="2" a="1"/>
  <c r="D3789" i="2"/>
  <c r="D3788" i="2" a="1"/>
  <c r="D3788" i="2" s="1"/>
  <c r="D3787" i="2" a="1"/>
  <c r="D3787" i="2"/>
  <c r="D3786" i="2" a="1"/>
  <c r="D3786" i="2"/>
  <c r="D3785" i="2" a="1"/>
  <c r="D3785" i="2" s="1"/>
  <c r="D3784" i="2" a="1"/>
  <c r="D3784" i="2"/>
  <c r="D3783" i="2" a="1"/>
  <c r="D3783" i="2" s="1"/>
  <c r="D3782" i="2" a="1"/>
  <c r="D3782" i="2" s="1"/>
  <c r="D3781" i="2" a="1"/>
  <c r="D3781" i="2"/>
  <c r="D3780" i="2" a="1"/>
  <c r="D3780" i="2" s="1"/>
  <c r="D3779" i="2" a="1"/>
  <c r="D3779" i="2" s="1"/>
  <c r="D3778" i="2" a="1"/>
  <c r="D3778" i="2"/>
  <c r="D3777" i="2" a="1"/>
  <c r="D3777" i="2"/>
  <c r="D3776" i="2" a="1"/>
  <c r="D3776" i="2" s="1"/>
  <c r="D3775" i="2" a="1"/>
  <c r="D3775" i="2"/>
  <c r="D3774" i="2" a="1"/>
  <c r="D3774" i="2" s="1"/>
  <c r="D3773" i="2" a="1"/>
  <c r="D3773" i="2" s="1"/>
  <c r="D3772" i="2" a="1"/>
  <c r="D3772" i="2"/>
  <c r="D3771" i="2" a="1"/>
  <c r="D3771" i="2" s="1"/>
  <c r="D3770" i="2" a="1"/>
  <c r="D3770" i="2" s="1"/>
  <c r="D3769" i="2" a="1"/>
  <c r="D3769" i="2"/>
  <c r="D3768" i="2" a="1"/>
  <c r="D3768" i="2"/>
  <c r="D3767" i="2" a="1"/>
  <c r="D3767" i="2" s="1"/>
  <c r="D3766" i="2" a="1"/>
  <c r="D3766" i="2"/>
  <c r="D3765" i="2" a="1"/>
  <c r="D3765" i="2"/>
  <c r="D3764" i="2" a="1"/>
  <c r="D3764" i="2" s="1"/>
  <c r="D3763" i="2" a="1"/>
  <c r="D3763" i="2"/>
  <c r="D3762" i="2" a="1"/>
  <c r="D3762" i="2" s="1"/>
  <c r="D3761" i="2" a="1"/>
  <c r="D3761" i="2" s="1"/>
  <c r="D3760" i="2" a="1"/>
  <c r="D3760" i="2"/>
  <c r="D3759" i="2" a="1"/>
  <c r="D3759" i="2"/>
  <c r="D3758" i="2" a="1"/>
  <c r="D3758" i="2" s="1"/>
  <c r="D3757" i="2" a="1"/>
  <c r="D3757" i="2"/>
  <c r="D3756" i="2" a="1"/>
  <c r="D3756" i="2" s="1"/>
  <c r="D3755" i="2" a="1"/>
  <c r="D3755" i="2" s="1"/>
  <c r="D3754" i="2" a="1"/>
  <c r="D3754" i="2"/>
  <c r="D3753" i="2" a="1"/>
  <c r="D3753" i="2"/>
  <c r="D3752" i="2" a="1"/>
  <c r="D3752" i="2" s="1"/>
  <c r="D3751" i="2" a="1"/>
  <c r="D3751" i="2"/>
  <c r="D3750" i="2" a="1"/>
  <c r="D3750" i="2"/>
  <c r="D3749" i="2" a="1"/>
  <c r="D3749" i="2" s="1"/>
  <c r="D3748" i="2" a="1"/>
  <c r="D3748" i="2"/>
  <c r="D3747" i="2" a="1"/>
  <c r="D3747" i="2" s="1"/>
  <c r="D3746" i="2" a="1"/>
  <c r="D3746" i="2" s="1"/>
  <c r="D3745" i="2" a="1"/>
  <c r="D3745" i="2"/>
  <c r="D3744" i="2" a="1"/>
  <c r="D3744" i="2" s="1"/>
  <c r="D3743" i="2" a="1"/>
  <c r="D3743" i="2" s="1"/>
  <c r="D3742" i="2" a="1"/>
  <c r="D3742" i="2"/>
  <c r="D3741" i="2" a="1"/>
  <c r="D3741" i="2"/>
  <c r="D3740" i="2" a="1"/>
  <c r="D3740" i="2" s="1"/>
  <c r="D3739" i="2" a="1"/>
  <c r="D3739" i="2"/>
  <c r="D3738" i="2" a="1"/>
  <c r="D3738" i="2" s="1"/>
  <c r="D3737" i="2" a="1"/>
  <c r="D3737" i="2" s="1"/>
  <c r="D3736" i="2" a="1"/>
  <c r="D3736" i="2"/>
  <c r="D3735" i="2" a="1"/>
  <c r="D3735" i="2" s="1"/>
  <c r="D3734" i="2" a="1"/>
  <c r="D3734" i="2" s="1"/>
  <c r="D3733" i="2" a="1"/>
  <c r="D3733" i="2"/>
  <c r="D3732" i="2" a="1"/>
  <c r="D3732" i="2"/>
  <c r="D3731" i="2" a="1"/>
  <c r="D3731" i="2" s="1"/>
  <c r="D3730" i="2" a="1"/>
  <c r="D3730" i="2"/>
  <c r="D3729" i="2" a="1"/>
  <c r="D3729" i="2"/>
  <c r="D3728" i="2" a="1"/>
  <c r="D3728" i="2" s="1"/>
  <c r="D3727" i="2" a="1"/>
  <c r="D3727" i="2"/>
  <c r="D3726" i="2" a="1"/>
  <c r="D3726" i="2" s="1"/>
  <c r="D3725" i="2" a="1"/>
  <c r="D3725" i="2" s="1"/>
  <c r="D3724" i="2" a="1"/>
  <c r="D3724" i="2"/>
  <c r="D3723" i="2" a="1"/>
  <c r="D3723" i="2"/>
  <c r="D3722" i="2" a="1"/>
  <c r="D3722" i="2" s="1"/>
  <c r="D3721" i="2" a="1"/>
  <c r="D3721" i="2"/>
  <c r="D3720" i="2" a="1"/>
  <c r="D3720" i="2" s="1"/>
  <c r="D3719" i="2" a="1"/>
  <c r="D3719" i="2" s="1"/>
  <c r="D3718" i="2" a="1"/>
  <c r="D3718" i="2"/>
  <c r="D3717" i="2" a="1"/>
  <c r="D3717" i="2" s="1"/>
  <c r="D3716" i="2" a="1"/>
  <c r="D3716" i="2" s="1"/>
  <c r="D3715" i="2" a="1"/>
  <c r="D3715" i="2"/>
  <c r="D3714" i="2" a="1"/>
  <c r="D3714" i="2"/>
  <c r="D3713" i="2" a="1"/>
  <c r="D3713" i="2" s="1"/>
  <c r="D3712" i="2" a="1"/>
  <c r="D3712" i="2"/>
  <c r="D3711" i="2" a="1"/>
  <c r="D3711" i="2" s="1"/>
  <c r="D3710" i="2" a="1"/>
  <c r="D3710" i="2" s="1"/>
  <c r="D3709" i="2" a="1"/>
  <c r="D3709" i="2"/>
  <c r="D3708" i="2" a="1"/>
  <c r="D3708" i="2" s="1"/>
  <c r="D3707" i="2" a="1"/>
  <c r="D3707" i="2" s="1"/>
  <c r="D3706" i="2" a="1"/>
  <c r="D3706" i="2"/>
  <c r="D3705" i="2" a="1"/>
  <c r="D3705" i="2"/>
  <c r="D3704" i="2" a="1"/>
  <c r="D3704" i="2" s="1"/>
  <c r="D3703" i="2" a="1"/>
  <c r="D3703" i="2"/>
  <c r="D3702" i="2" a="1"/>
  <c r="D3702" i="2"/>
  <c r="D3701" i="2" a="1"/>
  <c r="D3701" i="2" s="1"/>
  <c r="D3700" i="2" a="1"/>
  <c r="D3700" i="2"/>
  <c r="D3699" i="2" a="1"/>
  <c r="D3699" i="2" s="1"/>
  <c r="D3698" i="2" a="1"/>
  <c r="D3698" i="2" s="1"/>
  <c r="D3697" i="2" a="1"/>
  <c r="D3697" i="2"/>
  <c r="D3696" i="2" a="1"/>
  <c r="D3696" i="2"/>
  <c r="D3695" i="2" a="1"/>
  <c r="D3695" i="2" s="1"/>
  <c r="D3694" i="2" a="1"/>
  <c r="D3694" i="2"/>
  <c r="D3693" i="2" a="1"/>
  <c r="D3693" i="2"/>
  <c r="D3692" i="2" a="1"/>
  <c r="D3692" i="2" s="1"/>
  <c r="D3691" i="2" a="1"/>
  <c r="D3691" i="2"/>
  <c r="D3690" i="2" a="1"/>
  <c r="D3690" i="2" s="1"/>
  <c r="D3689" i="2" a="1"/>
  <c r="D3689" i="2" s="1"/>
  <c r="D3688" i="2" a="1"/>
  <c r="D3688" i="2"/>
  <c r="D3687" i="2" a="1"/>
  <c r="D3687" i="2"/>
  <c r="D3686" i="2" a="1"/>
  <c r="D3686" i="2" s="1"/>
  <c r="D3685" i="2" a="1"/>
  <c r="D3685" i="2"/>
  <c r="D3684" i="2" a="1"/>
  <c r="D3684" i="2" s="1"/>
  <c r="D3683" i="2" a="1"/>
  <c r="D3683" i="2" s="1"/>
  <c r="D3682" i="2" a="1"/>
  <c r="D3682" i="2"/>
  <c r="D3681" i="2" a="1"/>
  <c r="D3681" i="2"/>
  <c r="D3680" i="2" a="1"/>
  <c r="D3680" i="2" s="1"/>
  <c r="D3679" i="2" a="1"/>
  <c r="D3679" i="2"/>
  <c r="D3678" i="2" a="1"/>
  <c r="D3678" i="2"/>
  <c r="D3677" i="2" a="1"/>
  <c r="D3677" i="2" s="1"/>
  <c r="D3676" i="2" a="1"/>
  <c r="D3676" i="2"/>
  <c r="D3675" i="2" a="1"/>
  <c r="D3675" i="2" s="1"/>
  <c r="D3674" i="2" a="1"/>
  <c r="D3674" i="2" s="1"/>
  <c r="D3673" i="2" a="1"/>
  <c r="D3673" i="2"/>
  <c r="D3672" i="2" a="1"/>
  <c r="D3672" i="2" s="1"/>
  <c r="D3671" i="2" a="1"/>
  <c r="D3671" i="2" s="1"/>
  <c r="D3670" i="2" a="1"/>
  <c r="D3670" i="2"/>
  <c r="D3669" i="2" a="1"/>
  <c r="D3669" i="2"/>
  <c r="D3668" i="2" a="1"/>
  <c r="D3668" i="2" s="1"/>
  <c r="D3667" i="2" a="1"/>
  <c r="D3667" i="2"/>
  <c r="D3666" i="2" a="1"/>
  <c r="D3666" i="2"/>
  <c r="D3665" i="2" a="1"/>
  <c r="D3665" i="2" s="1"/>
  <c r="D3664" i="2" a="1"/>
  <c r="D3664" i="2"/>
  <c r="D3663" i="2" a="1"/>
  <c r="D3663" i="2" s="1"/>
  <c r="D3662" i="2" a="1"/>
  <c r="D3662" i="2" s="1"/>
  <c r="D3661" i="2" a="1"/>
  <c r="D3661" i="2"/>
  <c r="D3660" i="2" a="1"/>
  <c r="D3660" i="2"/>
  <c r="D3659" i="2" a="1"/>
  <c r="D3659" i="2" s="1"/>
  <c r="D3658" i="2" a="1"/>
  <c r="D3658" i="2"/>
  <c r="D3657" i="2" a="1"/>
  <c r="D3657" i="2"/>
  <c r="D3656" i="2" a="1"/>
  <c r="D3656" i="2" s="1"/>
  <c r="D3655" i="2" a="1"/>
  <c r="D3655" i="2"/>
  <c r="D3654" i="2" a="1"/>
  <c r="D3654" i="2" s="1"/>
  <c r="D3653" i="2" a="1"/>
  <c r="D3653" i="2" s="1"/>
  <c r="D3652" i="2" a="1"/>
  <c r="D3652" i="2"/>
  <c r="D3651" i="2" a="1"/>
  <c r="D3651" i="2"/>
  <c r="D3650" i="2" a="1"/>
  <c r="D3650" i="2" s="1"/>
  <c r="D3649" i="2" a="1"/>
  <c r="D3649" i="2"/>
  <c r="D3648" i="2" a="1"/>
  <c r="D3648" i="2" s="1"/>
  <c r="D3647" i="2" a="1"/>
  <c r="D3647" i="2" s="1"/>
  <c r="D3646" i="2" a="1"/>
  <c r="D3646" i="2"/>
  <c r="D3645" i="2" a="1"/>
  <c r="D3645" i="2" s="1"/>
  <c r="D3644" i="2" a="1"/>
  <c r="D3644" i="2" s="1"/>
  <c r="D3643" i="2" a="1"/>
  <c r="D3643" i="2"/>
  <c r="D3642" i="2" a="1"/>
  <c r="D3642" i="2"/>
  <c r="D3641" i="2" a="1"/>
  <c r="D3641" i="2" s="1"/>
  <c r="D3640" i="2" a="1"/>
  <c r="D3640" i="2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/>
  <c r="D3632" i="2" a="1"/>
  <c r="D3632" i="2" s="1"/>
  <c r="D3631" i="2" a="1"/>
  <c r="D3631" i="2"/>
  <c r="D3630" i="2" a="1"/>
  <c r="D3630" i="2"/>
  <c r="D3629" i="2" a="1"/>
  <c r="D3629" i="2" s="1"/>
  <c r="D3628" i="2" a="1"/>
  <c r="D3628" i="2"/>
  <c r="D3627" i="2" a="1"/>
  <c r="D3627" i="2" s="1"/>
  <c r="D3626" i="2" a="1"/>
  <c r="D3626" i="2" s="1"/>
  <c r="D3625" i="2" a="1"/>
  <c r="D3625" i="2"/>
  <c r="D3624" i="2" a="1"/>
  <c r="D3624" i="2"/>
  <c r="D3623" i="2" a="1"/>
  <c r="D3623" i="2" s="1"/>
  <c r="D3622" i="2" a="1"/>
  <c r="D3622" i="2"/>
  <c r="D3621" i="2" a="1"/>
  <c r="D3621" i="2"/>
  <c r="D3620" i="2" a="1"/>
  <c r="D3620" i="2" s="1"/>
  <c r="D3619" i="2" a="1"/>
  <c r="D3619" i="2"/>
  <c r="D3618" i="2" a="1"/>
  <c r="D3618" i="2" s="1"/>
  <c r="D3617" i="2" a="1"/>
  <c r="D3617" i="2" s="1"/>
  <c r="D3616" i="2" a="1"/>
  <c r="D3616" i="2"/>
  <c r="D3615" i="2" a="1"/>
  <c r="D3615" i="2"/>
  <c r="D3614" i="2" a="1"/>
  <c r="D3614" i="2" s="1"/>
  <c r="D3613" i="2" a="1"/>
  <c r="D3613" i="2"/>
  <c r="D3612" i="2" a="1"/>
  <c r="D3612" i="2" s="1"/>
  <c r="D3611" i="2" a="1"/>
  <c r="D3611" i="2" s="1"/>
  <c r="D3610" i="2" a="1"/>
  <c r="D3610" i="2"/>
  <c r="D3609" i="2" a="1"/>
  <c r="D3609" i="2"/>
  <c r="D3608" i="2" a="1"/>
  <c r="D3608" i="2" s="1"/>
  <c r="D3607" i="2" a="1"/>
  <c r="D3607" i="2"/>
  <c r="D3606" i="2" a="1"/>
  <c r="D3606" i="2"/>
  <c r="D3605" i="2" a="1"/>
  <c r="D3605" i="2" s="1"/>
  <c r="D3604" i="2" a="1"/>
  <c r="D3604" i="2"/>
  <c r="D3603" i="2" a="1"/>
  <c r="D3603" i="2" s="1"/>
  <c r="D3602" i="2" a="1"/>
  <c r="D3602" i="2" s="1"/>
  <c r="D3601" i="2" a="1"/>
  <c r="D3601" i="2"/>
  <c r="D3600" i="2" a="1"/>
  <c r="D3600" i="2" s="1"/>
  <c r="D3599" i="2" a="1"/>
  <c r="D3599" i="2" s="1"/>
  <c r="D3598" i="2" a="1"/>
  <c r="D3598" i="2"/>
  <c r="D3597" i="2" a="1"/>
  <c r="D3597" i="2"/>
  <c r="D3596" i="2" a="1"/>
  <c r="D3596" i="2" s="1"/>
  <c r="D3595" i="2" a="1"/>
  <c r="D3595" i="2"/>
  <c r="D3594" i="2" a="1"/>
  <c r="D3594" i="2"/>
  <c r="D3593" i="2" a="1"/>
  <c r="D3593" i="2" s="1"/>
  <c r="D3592" i="2" a="1"/>
  <c r="D3592" i="2"/>
  <c r="D3591" i="2" a="1"/>
  <c r="D3591" i="2" s="1"/>
  <c r="D3590" i="2" a="1"/>
  <c r="D3590" i="2" s="1"/>
  <c r="D3589" i="2" a="1"/>
  <c r="D3589" i="2"/>
  <c r="D3588" i="2" a="1"/>
  <c r="D3588" i="2"/>
  <c r="D3587" i="2" a="1"/>
  <c r="D3587" i="2" s="1"/>
  <c r="D3586" i="2" a="1"/>
  <c r="D3586" i="2"/>
  <c r="D3585" i="2" a="1"/>
  <c r="D3585" i="2"/>
  <c r="D3584" i="2" a="1"/>
  <c r="D3584" i="2" s="1"/>
  <c r="D3583" i="2" a="1"/>
  <c r="D3583" i="2"/>
  <c r="D3582" i="2" a="1"/>
  <c r="D3582" i="2" s="1"/>
  <c r="D3581" i="2" a="1"/>
  <c r="D3581" i="2" s="1"/>
  <c r="D3580" i="2" a="1"/>
  <c r="D3580" i="2"/>
  <c r="D3579" i="2" a="1"/>
  <c r="D3579" i="2"/>
  <c r="D3578" i="2" a="1"/>
  <c r="D3578" i="2" s="1"/>
  <c r="D3577" i="2" a="1"/>
  <c r="D3577" i="2"/>
  <c r="D3576" i="2" a="1"/>
  <c r="D3576" i="2" s="1"/>
  <c r="D3575" i="2" a="1"/>
  <c r="D3575" i="2" s="1"/>
  <c r="D3574" i="2" a="1"/>
  <c r="D3574" i="2"/>
  <c r="D3573" i="2" a="1"/>
  <c r="D3573" i="2"/>
  <c r="D3572" i="2" a="1"/>
  <c r="D3572" i="2" s="1"/>
  <c r="D3571" i="2" a="1"/>
  <c r="D3571" i="2"/>
  <c r="D3570" i="2" a="1"/>
  <c r="D3570" i="2"/>
  <c r="D3569" i="2" a="1"/>
  <c r="D3569" i="2" s="1"/>
  <c r="D3568" i="2" a="1"/>
  <c r="D3568" i="2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/>
  <c r="D3561" i="2" a="1"/>
  <c r="D3561" i="2"/>
  <c r="D3560" i="2" a="1"/>
  <c r="D3560" i="2" s="1"/>
  <c r="D3559" i="2" a="1"/>
  <c r="D3559" i="2"/>
  <c r="D3558" i="2" a="1"/>
  <c r="D3558" i="2"/>
  <c r="D3557" i="2" a="1"/>
  <c r="D3557" i="2" s="1"/>
  <c r="D3556" i="2" a="1"/>
  <c r="D3556" i="2"/>
  <c r="D3555" i="2" a="1"/>
  <c r="D3555" i="2" s="1"/>
  <c r="D3554" i="2" a="1"/>
  <c r="D3554" i="2" s="1"/>
  <c r="D3553" i="2" a="1"/>
  <c r="D3553" i="2"/>
  <c r="D3552" i="2" a="1"/>
  <c r="D3552" i="2"/>
  <c r="D3551" i="2" a="1"/>
  <c r="D3551" i="2" s="1"/>
  <c r="D3550" i="2" a="1"/>
  <c r="D3550" i="2"/>
  <c r="D3549" i="2" a="1"/>
  <c r="D3549" i="2"/>
  <c r="D3548" i="2" a="1"/>
  <c r="D3548" i="2" s="1"/>
  <c r="D3547" i="2" a="1"/>
  <c r="D3547" i="2"/>
  <c r="D3546" i="2" a="1"/>
  <c r="D3546" i="2" s="1"/>
  <c r="D3545" i="2" a="1"/>
  <c r="D3545" i="2" s="1"/>
  <c r="D3544" i="2" a="1"/>
  <c r="D3544" i="2"/>
  <c r="D3543" i="2" a="1"/>
  <c r="D3543" i="2"/>
  <c r="D3542" i="2" a="1"/>
  <c r="D3542" i="2" s="1"/>
  <c r="D3541" i="2" a="1"/>
  <c r="D3541" i="2"/>
  <c r="D3540" i="2" a="1"/>
  <c r="D3540" i="2" s="1"/>
  <c r="D3539" i="2" a="1"/>
  <c r="D3539" i="2" s="1"/>
  <c r="D3538" i="2" a="1"/>
  <c r="D3538" i="2"/>
  <c r="D3537" i="2" a="1"/>
  <c r="D3537" i="2" s="1"/>
  <c r="D3536" i="2" a="1"/>
  <c r="D3536" i="2" s="1"/>
  <c r="D3535" i="2" a="1"/>
  <c r="D3535" i="2"/>
  <c r="D3534" i="2" a="1"/>
  <c r="D3534" i="2"/>
  <c r="D3533" i="2" a="1"/>
  <c r="D3533" i="2" s="1"/>
  <c r="D3532" i="2" a="1"/>
  <c r="D3532" i="2"/>
  <c r="D3531" i="2" a="1"/>
  <c r="D3531" i="2" s="1"/>
  <c r="D3530" i="2" a="1"/>
  <c r="D3530" i="2" s="1"/>
  <c r="D3529" i="2" a="1"/>
  <c r="D3529" i="2"/>
  <c r="D3528" i="2" a="1"/>
  <c r="D3528" i="2" s="1"/>
  <c r="D3527" i="2" a="1"/>
  <c r="D3527" i="2" s="1"/>
  <c r="D3526" i="2" a="1"/>
  <c r="D3526" i="2"/>
  <c r="D3525" i="2" a="1"/>
  <c r="D3525" i="2"/>
  <c r="D3524" i="2" a="1"/>
  <c r="D3524" i="2" s="1"/>
  <c r="D3523" i="2" a="1"/>
  <c r="D3523" i="2"/>
  <c r="D3522" i="2" a="1"/>
  <c r="D3522" i="2"/>
  <c r="D3521" i="2" a="1"/>
  <c r="D3521" i="2" s="1"/>
  <c r="D3520" i="2" a="1"/>
  <c r="D3520" i="2"/>
  <c r="D3519" i="2" a="1"/>
  <c r="D3519" i="2" s="1"/>
  <c r="D3518" i="2" a="1"/>
  <c r="D3518" i="2" s="1"/>
  <c r="D3517" i="2" a="1"/>
  <c r="D3517" i="2"/>
  <c r="D3516" i="2" a="1"/>
  <c r="D3516" i="2"/>
  <c r="D3515" i="2" a="1"/>
  <c r="D3515" i="2" s="1"/>
  <c r="D3514" i="2" a="1"/>
  <c r="D3514" i="2"/>
  <c r="D3513" i="2" a="1"/>
  <c r="D3513" i="2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 s="1"/>
  <c r="D3502" i="2" a="1"/>
  <c r="D3502" i="2"/>
  <c r="D3501" i="2" a="1"/>
  <c r="D3501" i="2"/>
  <c r="D3500" i="2" a="1"/>
  <c r="D3500" i="2" s="1"/>
  <c r="D3499" i="2" a="1"/>
  <c r="D3499" i="2"/>
  <c r="D3498" i="2" a="1"/>
  <c r="D3498" i="2"/>
  <c r="D3497" i="2" a="1"/>
  <c r="D3497" i="2" s="1"/>
  <c r="D3496" i="2" a="1"/>
  <c r="D3496" i="2"/>
  <c r="D3495" i="2" a="1"/>
  <c r="D3495" i="2" s="1"/>
  <c r="D3494" i="2" a="1"/>
  <c r="D3494" i="2" s="1"/>
  <c r="D3493" i="2" a="1"/>
  <c r="D3493" i="2"/>
  <c r="D3492" i="2" a="1"/>
  <c r="D3492" i="2" s="1"/>
  <c r="D3491" i="2" a="1"/>
  <c r="D3491" i="2" s="1"/>
  <c r="D3490" i="2" a="1"/>
  <c r="D3490" i="2"/>
  <c r="D3489" i="2" a="1"/>
  <c r="D3489" i="2"/>
  <c r="D3488" i="2" a="1"/>
  <c r="D3488" i="2" s="1"/>
  <c r="D3487" i="2" a="1"/>
  <c r="D3487" i="2"/>
  <c r="D3486" i="2" a="1"/>
  <c r="D3486" i="2"/>
  <c r="D3485" i="2" a="1"/>
  <c r="D3485" i="2" s="1"/>
  <c r="D3484" i="2" a="1"/>
  <c r="D3484" i="2"/>
  <c r="D3483" i="2" a="1"/>
  <c r="D3483" i="2" s="1"/>
  <c r="D3482" i="2" a="1"/>
  <c r="D3482" i="2" s="1"/>
  <c r="D3481" i="2" a="1"/>
  <c r="D3481" i="2"/>
  <c r="D3480" i="2" a="1"/>
  <c r="D3480" i="2" s="1"/>
  <c r="D3479" i="2" a="1"/>
  <c r="D3479" i="2" s="1"/>
  <c r="D3478" i="2" a="1"/>
  <c r="D3478" i="2"/>
  <c r="D3477" i="2" a="1"/>
  <c r="D3477" i="2"/>
  <c r="D3476" i="2" a="1"/>
  <c r="D3476" i="2" s="1"/>
  <c r="D3475" i="2" a="1"/>
  <c r="D3475" i="2"/>
  <c r="D3474" i="2" a="1"/>
  <c r="D3474" i="2" s="1"/>
  <c r="D3473" i="2" a="1"/>
  <c r="D3473" i="2" s="1"/>
  <c r="D3472" i="2" a="1"/>
  <c r="D3472" i="2"/>
  <c r="D3471" i="2" a="1"/>
  <c r="D3471" i="2"/>
  <c r="D3470" i="2" a="1"/>
  <c r="D3470" i="2" s="1"/>
  <c r="D3469" i="2" a="1"/>
  <c r="D3469" i="2"/>
  <c r="D3468" i="2" a="1"/>
  <c r="D3468" i="2"/>
  <c r="D3467" i="2" a="1"/>
  <c r="D3467" i="2" s="1"/>
  <c r="D3466" i="2" a="1"/>
  <c r="D3466" i="2"/>
  <c r="D3465" i="2" a="1"/>
  <c r="D3465" i="2" s="1"/>
  <c r="D3464" i="2" a="1"/>
  <c r="D3464" i="2" s="1"/>
  <c r="D3463" i="2" a="1"/>
  <c r="D3463" i="2"/>
  <c r="D3462" i="2" a="1"/>
  <c r="D3462" i="2"/>
  <c r="D3461" i="2" a="1"/>
  <c r="D3461" i="2" s="1"/>
  <c r="D3460" i="2" a="1"/>
  <c r="D3460" i="2"/>
  <c r="D3459" i="2" a="1"/>
  <c r="D3459" i="2" s="1"/>
  <c r="D3458" i="2" a="1"/>
  <c r="D3458" i="2" s="1"/>
  <c r="D3457" i="2" a="1"/>
  <c r="D3457" i="2"/>
  <c r="D3456" i="2" a="1"/>
  <c r="D3456" i="2"/>
  <c r="D3455" i="2" a="1"/>
  <c r="D3455" i="2" s="1"/>
  <c r="D3454" i="2" a="1"/>
  <c r="D3454" i="2"/>
  <c r="D3453" i="2" a="1"/>
  <c r="D3453" i="2" s="1"/>
  <c r="D3452" i="2" a="1"/>
  <c r="D3452" i="2" s="1"/>
  <c r="D3451" i="2" a="1"/>
  <c r="D3451" i="2"/>
  <c r="D3450" i="2" a="1"/>
  <c r="D3450" i="2" s="1"/>
  <c r="D3449" i="2" a="1"/>
  <c r="D3449" i="2" s="1"/>
  <c r="D3448" i="2" a="1"/>
  <c r="D3448" i="2"/>
  <c r="D3447" i="2" a="1"/>
  <c r="D3447" i="2" s="1"/>
  <c r="D3446" i="2" a="1"/>
  <c r="D3446" i="2" s="1"/>
  <c r="D3445" i="2" a="1"/>
  <c r="D3445" i="2"/>
  <c r="D3444" i="2" a="1"/>
  <c r="D3444" i="2" s="1"/>
  <c r="D3443" i="2" a="1"/>
  <c r="D3443" i="2" s="1"/>
  <c r="D3442" i="2" a="1"/>
  <c r="D3442" i="2"/>
  <c r="D3441" i="2" a="1"/>
  <c r="D3441" i="2"/>
  <c r="D3440" i="2" a="1"/>
  <c r="D3440" i="2" s="1"/>
  <c r="D3439" i="2" a="1"/>
  <c r="D3439" i="2"/>
  <c r="D3438" i="2" a="1"/>
  <c r="D3438" i="2" s="1"/>
  <c r="D3437" i="2" a="1"/>
  <c r="D3437" i="2" s="1"/>
  <c r="D3436" i="2" a="1"/>
  <c r="D3436" i="2"/>
  <c r="D3435" i="2" a="1"/>
  <c r="D3435" i="2" s="1"/>
  <c r="D3434" i="2" a="1"/>
  <c r="D3434" i="2" s="1"/>
  <c r="D3433" i="2" a="1"/>
  <c r="D3433" i="2"/>
  <c r="D3432" i="2" a="1"/>
  <c r="D3432" i="2"/>
  <c r="D3431" i="2" a="1"/>
  <c r="D3431" i="2" s="1"/>
  <c r="D3430" i="2" a="1"/>
  <c r="D3430" i="2"/>
  <c r="D3429" i="2" a="1"/>
  <c r="D3429" i="2"/>
  <c r="D3428" i="2" a="1"/>
  <c r="D3428" i="2" s="1"/>
  <c r="D3427" i="2" a="1"/>
  <c r="D3427" i="2"/>
  <c r="D3426" i="2" a="1"/>
  <c r="D3426" i="2"/>
  <c r="D3425" i="2" a="1"/>
  <c r="D3425" i="2" s="1"/>
  <c r="D3424" i="2" a="1"/>
  <c r="D3424" i="2"/>
  <c r="D3423" i="2" a="1"/>
  <c r="D3423" i="2" s="1"/>
  <c r="D3422" i="2" a="1"/>
  <c r="D3422" i="2" s="1"/>
  <c r="D3421" i="2" a="1"/>
  <c r="D3421" i="2"/>
  <c r="D3420" i="2" a="1"/>
  <c r="D3420" i="2"/>
  <c r="D3419" i="2" a="1"/>
  <c r="D3419" i="2" s="1"/>
  <c r="D3418" i="2" a="1"/>
  <c r="D3418" i="2"/>
  <c r="D3417" i="2" a="1"/>
  <c r="D3417" i="2" s="1"/>
  <c r="D3416" i="2" a="1"/>
  <c r="D3416" i="2" s="1"/>
  <c r="D3415" i="2" a="1"/>
  <c r="D3415" i="2"/>
  <c r="D3414" i="2" a="1"/>
  <c r="D3414" i="2" s="1"/>
  <c r="D3413" i="2" a="1"/>
  <c r="D3413" i="2" s="1"/>
  <c r="D3412" i="2" a="1"/>
  <c r="D3412" i="2"/>
  <c r="D3411" i="2" a="1"/>
  <c r="D3411" i="2"/>
  <c r="D3410" i="2" a="1"/>
  <c r="D3410" i="2" s="1"/>
  <c r="D3409" i="2" a="1"/>
  <c r="D3409" i="2"/>
  <c r="D3408" i="2" a="1"/>
  <c r="D3408" i="2" s="1"/>
  <c r="D3407" i="2" a="1"/>
  <c r="D3407" i="2" s="1"/>
  <c r="D3406" i="2" a="1"/>
  <c r="D3406" i="2"/>
  <c r="D3405" i="2" a="1"/>
  <c r="D3405" i="2"/>
  <c r="D3404" i="2" a="1"/>
  <c r="D3404" i="2" s="1"/>
  <c r="D3403" i="2" a="1"/>
  <c r="D3403" i="2"/>
  <c r="D3402" i="2" a="1"/>
  <c r="D3402" i="2" s="1"/>
  <c r="D3401" i="2" a="1"/>
  <c r="D3401" i="2" s="1"/>
  <c r="D3400" i="2" a="1"/>
  <c r="D3400" i="2"/>
  <c r="D3399" i="2" a="1"/>
  <c r="D3399" i="2" s="1"/>
  <c r="D3398" i="2" a="1"/>
  <c r="D3398" i="2" s="1"/>
  <c r="D3397" i="2" a="1"/>
  <c r="D3397" i="2"/>
  <c r="D3396" i="2" a="1"/>
  <c r="D3396" i="2" s="1"/>
  <c r="D3395" i="2" a="1"/>
  <c r="D3395" i="2" s="1"/>
  <c r="D3394" i="2" a="1"/>
  <c r="D3394" i="2"/>
  <c r="D3393" i="2" a="1"/>
  <c r="D3393" i="2" s="1"/>
  <c r="D3392" i="2" a="1"/>
  <c r="D3392" i="2" s="1"/>
  <c r="D3391" i="2" a="1"/>
  <c r="D3391" i="2"/>
  <c r="D3390" i="2" a="1"/>
  <c r="D3390" i="2"/>
  <c r="D3389" i="2" a="1"/>
  <c r="D3389" i="2" s="1"/>
  <c r="D3388" i="2" a="1"/>
  <c r="D3388" i="2"/>
  <c r="D3387" i="2" a="1"/>
  <c r="D3387" i="2" s="1"/>
  <c r="D3386" i="2" a="1"/>
  <c r="D3386" i="2" s="1"/>
  <c r="D3385" i="2" a="1"/>
  <c r="D3385" i="2"/>
  <c r="D3384" i="2" a="1"/>
  <c r="D3384" i="2" s="1"/>
  <c r="D3383" i="2" a="1"/>
  <c r="D3383" i="2" s="1"/>
  <c r="D3382" i="2" a="1"/>
  <c r="D3382" i="2"/>
  <c r="D3381" i="2" a="1"/>
  <c r="D3381" i="2"/>
  <c r="D3380" i="2" a="1"/>
  <c r="D3380" i="2" s="1"/>
  <c r="D3379" i="2" a="1"/>
  <c r="D3379" i="2"/>
  <c r="D3378" i="2" a="1"/>
  <c r="D3378" i="2"/>
  <c r="D3377" i="2" a="1"/>
  <c r="D3377" i="2" s="1"/>
  <c r="D3376" i="2" a="1"/>
  <c r="D3376" i="2"/>
  <c r="D3375" i="2" a="1"/>
  <c r="D3375" i="2" s="1"/>
  <c r="D3374" i="2" a="1"/>
  <c r="D3374" i="2" s="1"/>
  <c r="D3373" i="2" a="1"/>
  <c r="D3373" i="2"/>
  <c r="D3372" i="2" a="1"/>
  <c r="D3372" i="2"/>
  <c r="D3371" i="2" a="1"/>
  <c r="D3371" i="2" s="1"/>
  <c r="D3370" i="2" a="1"/>
  <c r="D3370" i="2"/>
  <c r="D3369" i="2" a="1"/>
  <c r="D3369" i="2"/>
  <c r="D3368" i="2" a="1"/>
  <c r="D3368" i="2" s="1"/>
  <c r="D3367" i="2" a="1"/>
  <c r="D3367" i="2"/>
  <c r="D3366" i="2" a="1"/>
  <c r="D3366" i="2" s="1"/>
  <c r="D3365" i="2" a="1"/>
  <c r="D3365" i="2" s="1"/>
  <c r="D3364" i="2" a="1"/>
  <c r="D3364" i="2"/>
  <c r="D3363" i="2" a="1"/>
  <c r="D3363" i="2" s="1"/>
  <c r="D3362" i="2" a="1"/>
  <c r="D3362" i="2" s="1"/>
  <c r="D3361" i="2" a="1"/>
  <c r="D3361" i="2"/>
  <c r="D3360" i="2" a="1"/>
  <c r="D3360" i="2"/>
  <c r="D3359" i="2" a="1"/>
  <c r="D3359" i="2" s="1"/>
  <c r="D3358" i="2" a="1"/>
  <c r="D3358" i="2"/>
  <c r="D3357" i="2" a="1"/>
  <c r="D3357" i="2" s="1"/>
  <c r="D3356" i="2" a="1"/>
  <c r="D3356" i="2" s="1"/>
  <c r="D3355" i="2" a="1"/>
  <c r="D3355" i="2"/>
  <c r="D3354" i="2" a="1"/>
  <c r="D3354" i="2"/>
  <c r="D3353" i="2" a="1"/>
  <c r="D3353" i="2" s="1"/>
  <c r="D3352" i="2" a="1"/>
  <c r="D3352" i="2"/>
  <c r="D3351" i="2" a="1"/>
  <c r="D3351" i="2"/>
  <c r="D3350" i="2" a="1"/>
  <c r="D3350" i="2" s="1"/>
  <c r="D3349" i="2" a="1"/>
  <c r="D3349" i="2"/>
  <c r="D3348" i="2" a="1"/>
  <c r="D3348" i="2" s="1"/>
  <c r="D3347" i="2" a="1"/>
  <c r="D3347" i="2" s="1"/>
  <c r="D3346" i="2" a="1"/>
  <c r="D3346" i="2"/>
  <c r="D3345" i="2" a="1"/>
  <c r="D3345" i="2"/>
  <c r="D3344" i="2" a="1"/>
  <c r="D3344" i="2" s="1"/>
  <c r="D3343" i="2" a="1"/>
  <c r="D3343" i="2"/>
  <c r="D3342" i="2" a="1"/>
  <c r="D3342" i="2" s="1"/>
  <c r="D3341" i="2" a="1"/>
  <c r="D3341" i="2" s="1"/>
  <c r="D3340" i="2" a="1"/>
  <c r="D3340" i="2"/>
  <c r="D3339" i="2" a="1"/>
  <c r="D3339" i="2" s="1"/>
  <c r="D3338" i="2" a="1"/>
  <c r="D3338" i="2" s="1"/>
  <c r="D3337" i="2" a="1"/>
  <c r="D3337" i="2"/>
  <c r="D3336" i="2" a="1"/>
  <c r="D3336" i="2"/>
  <c r="D3335" i="2" a="1"/>
  <c r="D3335" i="2" s="1"/>
  <c r="D3334" i="2" a="1"/>
  <c r="D3334" i="2"/>
  <c r="D3333" i="2" a="1"/>
  <c r="D3333" i="2"/>
  <c r="D3332" i="2" a="1"/>
  <c r="D3332" i="2" s="1"/>
  <c r="D3331" i="2" a="1"/>
  <c r="D3331" i="2"/>
  <c r="D3330" i="2" a="1"/>
  <c r="D3330" i="2" s="1"/>
  <c r="D3329" i="2" a="1"/>
  <c r="D3329" i="2" s="1"/>
  <c r="D3328" i="2" a="1"/>
  <c r="D3328" i="2"/>
  <c r="D3327" i="2" a="1"/>
  <c r="D3327" i="2" s="1"/>
  <c r="D3326" i="2" a="1"/>
  <c r="D3326" i="2" s="1"/>
  <c r="D3325" i="2" a="1"/>
  <c r="D3325" i="2"/>
  <c r="D3324" i="2" a="1"/>
  <c r="D3324" i="2"/>
  <c r="D3323" i="2" a="1"/>
  <c r="D3323" i="2" s="1"/>
  <c r="D3322" i="2" a="1"/>
  <c r="D3322" i="2"/>
  <c r="D3321" i="2" a="1"/>
  <c r="D3321" i="2" s="1"/>
  <c r="D3320" i="2" a="1"/>
  <c r="D3320" i="2" s="1"/>
  <c r="D3319" i="2" a="1"/>
  <c r="D3319" i="2"/>
  <c r="D3318" i="2" a="1"/>
  <c r="D3318" i="2"/>
  <c r="D3317" i="2" a="1"/>
  <c r="D3317" i="2" s="1"/>
  <c r="D3316" i="2" a="1"/>
  <c r="D3316" i="2"/>
  <c r="D3315" i="2" a="1"/>
  <c r="D3315" i="2"/>
  <c r="D3314" i="2" a="1"/>
  <c r="D3314" i="2" s="1"/>
  <c r="D3313" i="2" a="1"/>
  <c r="D3313" i="2"/>
  <c r="D3312" i="2" a="1"/>
  <c r="D3312" i="2" s="1"/>
  <c r="D3311" i="2" a="1"/>
  <c r="D3311" i="2" s="1"/>
  <c r="D3310" i="2" a="1"/>
  <c r="D3310" i="2"/>
  <c r="D3309" i="2" a="1"/>
  <c r="D3309" i="2"/>
  <c r="D3308" i="2" a="1"/>
  <c r="D3308" i="2" s="1"/>
  <c r="D3307" i="2" a="1"/>
  <c r="D3307" i="2"/>
  <c r="D3306" i="2" a="1"/>
  <c r="D3306" i="2" s="1"/>
  <c r="D3305" i="2" a="1"/>
  <c r="D3305" i="2" s="1"/>
  <c r="D3304" i="2" a="1"/>
  <c r="D3304" i="2"/>
  <c r="D3303" i="2" a="1"/>
  <c r="D3303" i="2" s="1"/>
  <c r="D3302" i="2" a="1"/>
  <c r="D3302" i="2" s="1"/>
  <c r="D3301" i="2" a="1"/>
  <c r="D3301" i="2"/>
  <c r="D3300" i="2" a="1"/>
  <c r="D3300" i="2"/>
  <c r="D3299" i="2" a="1"/>
  <c r="D3299" i="2" s="1"/>
  <c r="D3298" i="2" a="1"/>
  <c r="D3298" i="2"/>
  <c r="D3297" i="2" a="1"/>
  <c r="D3297" i="2"/>
  <c r="D3296" i="2" a="1"/>
  <c r="D3296" i="2" s="1"/>
  <c r="D3295" i="2" a="1"/>
  <c r="D3295" i="2"/>
  <c r="D3294" i="2" a="1"/>
  <c r="D3294" i="2" s="1"/>
  <c r="D3293" i="2" a="1"/>
  <c r="D3293" i="2" s="1"/>
  <c r="D3292" i="2" a="1"/>
  <c r="D3292" i="2"/>
  <c r="D3291" i="2" a="1"/>
  <c r="D3291" i="2" s="1"/>
  <c r="D3290" i="2" a="1"/>
  <c r="D3290" i="2" s="1"/>
  <c r="D3289" i="2" a="1"/>
  <c r="D3289" i="2"/>
  <c r="D3288" i="2" a="1"/>
  <c r="D3288" i="2"/>
  <c r="D3287" i="2" a="1"/>
  <c r="D3287" i="2" s="1"/>
  <c r="D3286" i="2" a="1"/>
  <c r="D3286" i="2"/>
  <c r="D3285" i="2" a="1"/>
  <c r="D3285" i="2" s="1"/>
  <c r="D3284" i="2" a="1"/>
  <c r="D3284" i="2" s="1"/>
  <c r="D3283" i="2" a="1"/>
  <c r="D3283" i="2"/>
  <c r="D3282" i="2" a="1"/>
  <c r="D3282" i="2"/>
  <c r="D3281" i="2" a="1"/>
  <c r="D3281" i="2" s="1"/>
  <c r="D3280" i="2" a="1"/>
  <c r="D3280" i="2"/>
  <c r="D3279" i="2" a="1"/>
  <c r="D3279" i="2"/>
  <c r="D3278" i="2" a="1"/>
  <c r="D3278" i="2" s="1"/>
  <c r="D3277" i="2" a="1"/>
  <c r="D3277" i="2"/>
  <c r="D3276" i="2" a="1"/>
  <c r="D3276" i="2" s="1"/>
  <c r="D3275" i="2" a="1"/>
  <c r="D3275" i="2" s="1"/>
  <c r="D3274" i="2" a="1"/>
  <c r="D3274" i="2"/>
  <c r="D3273" i="2" a="1"/>
  <c r="D3273" i="2"/>
  <c r="D3272" i="2" a="1"/>
  <c r="D3272" i="2" s="1"/>
  <c r="D3271" i="2" a="1"/>
  <c r="D3271" i="2"/>
  <c r="D3270" i="2" a="1"/>
  <c r="D3270" i="2" s="1"/>
  <c r="D3269" i="2" a="1"/>
  <c r="D3269" i="2" s="1"/>
  <c r="D3268" i="2" a="1"/>
  <c r="D3268" i="2"/>
  <c r="D3267" i="2" a="1"/>
  <c r="D3267" i="2" s="1"/>
  <c r="D3266" i="2" a="1"/>
  <c r="D3266" i="2" s="1"/>
  <c r="D3265" i="2" a="1"/>
  <c r="D3265" i="2"/>
  <c r="D3264" i="2" a="1"/>
  <c r="D3264" i="2"/>
  <c r="D3263" i="2" a="1"/>
  <c r="D3263" i="2" s="1"/>
  <c r="D3262" i="2" a="1"/>
  <c r="D3262" i="2"/>
  <c r="D3261" i="2" a="1"/>
  <c r="D3261" i="2"/>
  <c r="D3260" i="2" a="1"/>
  <c r="D3260" i="2" s="1"/>
  <c r="D3259" i="2" a="1"/>
  <c r="D3259" i="2"/>
  <c r="D3258" i="2" a="1"/>
  <c r="D3258" i="2" s="1"/>
  <c r="D3257" i="2" a="1"/>
  <c r="D3257" i="2" s="1"/>
  <c r="D3256" i="2" a="1"/>
  <c r="D3256" i="2"/>
  <c r="D3255" i="2" a="1"/>
  <c r="D3255" i="2" s="1"/>
  <c r="D3254" i="2" a="1"/>
  <c r="D3254" i="2" s="1"/>
  <c r="D3253" i="2" a="1"/>
  <c r="D3253" i="2"/>
  <c r="D3252" i="2" a="1"/>
  <c r="D3252" i="2"/>
  <c r="D3251" i="2" a="1"/>
  <c r="D3251" i="2" s="1"/>
  <c r="D3250" i="2" a="1"/>
  <c r="D3250" i="2"/>
  <c r="D3249" i="2" a="1"/>
  <c r="D3249" i="2" s="1"/>
  <c r="D3248" i="2" a="1"/>
  <c r="D3248" i="2" s="1"/>
  <c r="D3247" i="2" a="1"/>
  <c r="D3247" i="2"/>
  <c r="D3246" i="2" a="1"/>
  <c r="D3246" i="2"/>
  <c r="D3245" i="2" a="1"/>
  <c r="D3245" i="2" s="1"/>
  <c r="D3244" i="2" a="1"/>
  <c r="D3244" i="2"/>
  <c r="D3243" i="2" a="1"/>
  <c r="D3243" i="2"/>
  <c r="D3242" i="2" a="1"/>
  <c r="D3242" i="2" s="1"/>
  <c r="D3241" i="2" a="1"/>
  <c r="D3241" i="2"/>
  <c r="D3240" i="2" a="1"/>
  <c r="D3240" i="2" s="1"/>
  <c r="D3239" i="2" a="1"/>
  <c r="D3239" i="2" s="1"/>
  <c r="D3238" i="2" a="1"/>
  <c r="D3238" i="2"/>
  <c r="D3237" i="2" a="1"/>
  <c r="D3237" i="2"/>
  <c r="D3236" i="2" a="1"/>
  <c r="D3236" i="2" s="1"/>
  <c r="D3235" i="2" a="1"/>
  <c r="D3235" i="2"/>
  <c r="D3234" i="2" a="1"/>
  <c r="D3234" i="2" s="1"/>
  <c r="D3233" i="2" a="1"/>
  <c r="D3233" i="2" s="1"/>
  <c r="D3232" i="2" a="1"/>
  <c r="D3232" i="2"/>
  <c r="D3231" i="2" a="1"/>
  <c r="D3231" i="2"/>
  <c r="D3230" i="2" a="1"/>
  <c r="D3230" i="2" s="1"/>
  <c r="D3229" i="2" a="1"/>
  <c r="D3229" i="2"/>
  <c r="D3228" i="2" a="1"/>
  <c r="D3228" i="2"/>
  <c r="D3227" i="2" a="1"/>
  <c r="D3227" i="2" s="1"/>
  <c r="D3226" i="2" a="1"/>
  <c r="D3226" i="2"/>
  <c r="D3225" i="2" a="1"/>
  <c r="D3225" i="2"/>
  <c r="D3224" i="2" a="1"/>
  <c r="D3224" i="2" s="1"/>
  <c r="D3223" i="2" a="1"/>
  <c r="D3223" i="2"/>
  <c r="D3222" i="2" a="1"/>
  <c r="D3222" i="2" s="1"/>
  <c r="D3221" i="2" a="1"/>
  <c r="D3221" i="2" s="1"/>
  <c r="D3220" i="2" a="1"/>
  <c r="D3220" i="2"/>
  <c r="D3219" i="2" a="1"/>
  <c r="D3219" i="2" s="1"/>
  <c r="D3218" i="2" a="1"/>
  <c r="D3218" i="2" s="1"/>
  <c r="D3217" i="2" a="1"/>
  <c r="D3217" i="2"/>
  <c r="D3216" i="2" a="1"/>
  <c r="D3216" i="2"/>
  <c r="D3215" i="2" a="1"/>
  <c r="D3215" i="2" s="1"/>
  <c r="D3214" i="2" a="1"/>
  <c r="D3214" i="2"/>
  <c r="D3213" i="2" a="1"/>
  <c r="D3213" i="2" s="1"/>
  <c r="D3212" i="2" a="1"/>
  <c r="D3212" i="2" s="1"/>
  <c r="D3211" i="2" a="1"/>
  <c r="D3211" i="2"/>
  <c r="D3210" i="2" a="1"/>
  <c r="D3210" i="2"/>
  <c r="D3209" i="2" a="1"/>
  <c r="D3209" i="2" s="1"/>
  <c r="D3208" i="2" a="1"/>
  <c r="D3208" i="2"/>
  <c r="D3207" i="2" a="1"/>
  <c r="D3207" i="2"/>
  <c r="D3206" i="2" a="1"/>
  <c r="D3206" i="2" s="1"/>
  <c r="D3205" i="2" a="1"/>
  <c r="D3205" i="2"/>
  <c r="D3204" i="2" a="1"/>
  <c r="D3204" i="2" s="1"/>
  <c r="D3203" i="2" a="1"/>
  <c r="D3203" i="2" s="1"/>
  <c r="D3202" i="2" a="1"/>
  <c r="D3202" i="2"/>
  <c r="D3201" i="2" a="1"/>
  <c r="D3201" i="2"/>
  <c r="D3200" i="2" a="1"/>
  <c r="D3200" i="2" s="1"/>
  <c r="D3199" i="2" a="1"/>
  <c r="D3199" i="2"/>
  <c r="D3198" i="2" a="1"/>
  <c r="D3198" i="2" s="1"/>
  <c r="D3197" i="2" a="1"/>
  <c r="D3197" i="2" s="1"/>
  <c r="D3196" i="2" a="1"/>
  <c r="D3196" i="2"/>
  <c r="D3195" i="2" a="1"/>
  <c r="D3195" i="2"/>
  <c r="D3194" i="2" a="1"/>
  <c r="D3194" i="2" s="1"/>
  <c r="D3193" i="2" a="1"/>
  <c r="D3193" i="2"/>
  <c r="D3192" i="2" a="1"/>
  <c r="D3192" i="2"/>
  <c r="D3191" i="2" a="1"/>
  <c r="D3191" i="2" s="1"/>
  <c r="D3190" i="2" a="1"/>
  <c r="D3190" i="2"/>
  <c r="D3189" i="2" a="1"/>
  <c r="D3189" i="2"/>
  <c r="D3188" i="2" a="1"/>
  <c r="D3188" i="2" s="1"/>
  <c r="D3187" i="2" a="1"/>
  <c r="D3187" i="2"/>
  <c r="D3186" i="2" a="1"/>
  <c r="D3186" i="2" s="1"/>
  <c r="D3185" i="2" a="1"/>
  <c r="D3185" i="2" s="1"/>
  <c r="D3184" i="2" a="1"/>
  <c r="D3184" i="2"/>
  <c r="D3183" i="2" a="1"/>
  <c r="D3183" i="2" s="1"/>
  <c r="D3182" i="2" a="1"/>
  <c r="D3182" i="2" s="1"/>
  <c r="D3181" i="2" a="1"/>
  <c r="D3181" i="2"/>
  <c r="D3180" i="2" a="1"/>
  <c r="D3180" i="2"/>
  <c r="D3179" i="2" a="1"/>
  <c r="D3179" i="2" s="1"/>
  <c r="D3178" i="2" a="1"/>
  <c r="D3178" i="2"/>
  <c r="D3177" i="2" a="1"/>
  <c r="D3177" i="2" s="1"/>
  <c r="D3176" i="2" a="1"/>
  <c r="D3176" i="2" s="1"/>
  <c r="D3175" i="2" a="1"/>
  <c r="D3175" i="2"/>
  <c r="D3174" i="2" a="1"/>
  <c r="D3174" i="2"/>
  <c r="D3173" i="2" a="1"/>
  <c r="D3173" i="2" s="1"/>
  <c r="D3172" i="2" a="1"/>
  <c r="D3172" i="2"/>
  <c r="D3171" i="2" a="1"/>
  <c r="D3171" i="2"/>
  <c r="D3170" i="2" a="1"/>
  <c r="D3170" i="2" s="1"/>
  <c r="D3169" i="2" a="1"/>
  <c r="D3169" i="2"/>
  <c r="D3168" i="2" a="1"/>
  <c r="D3168" i="2" s="1"/>
  <c r="D3167" i="2" a="1"/>
  <c r="D3167" i="2" s="1"/>
  <c r="D3166" i="2" a="1"/>
  <c r="D3166" i="2"/>
  <c r="D3165" i="2" a="1"/>
  <c r="D3165" i="2"/>
  <c r="D3164" i="2" a="1"/>
  <c r="D3164" i="2" s="1"/>
  <c r="D3163" i="2" a="1"/>
  <c r="D3163" i="2"/>
  <c r="D3162" i="2" a="1"/>
  <c r="D3162" i="2" s="1"/>
  <c r="D3161" i="2" a="1"/>
  <c r="D3161" i="2" s="1"/>
  <c r="D3160" i="2" a="1"/>
  <c r="D3160" i="2"/>
  <c r="D3159" i="2" a="1"/>
  <c r="D3159" i="2"/>
  <c r="D3158" i="2" a="1"/>
  <c r="D3158" i="2" s="1"/>
  <c r="D3157" i="2" a="1"/>
  <c r="D3157" i="2"/>
  <c r="D3156" i="2" a="1"/>
  <c r="D3156" i="2"/>
  <c r="D3155" i="2" a="1"/>
  <c r="D3155" i="2" s="1"/>
  <c r="D3154" i="2" a="1"/>
  <c r="D3154" i="2"/>
  <c r="D3153" i="2" a="1"/>
  <c r="D3153" i="2"/>
  <c r="D3152" i="2" a="1"/>
  <c r="D3152" i="2" s="1"/>
  <c r="D3151" i="2" a="1"/>
  <c r="D3151" i="2"/>
  <c r="D3150" i="2" a="1"/>
  <c r="D3150" i="2" s="1"/>
  <c r="D3149" i="2" a="1"/>
  <c r="D3149" i="2" s="1"/>
  <c r="D3148" i="2" a="1"/>
  <c r="D3148" i="2"/>
  <c r="D3147" i="2" a="1"/>
  <c r="D3147" i="2" s="1"/>
  <c r="D3146" i="2" a="1"/>
  <c r="D3146" i="2" s="1"/>
  <c r="D3145" i="2" a="1"/>
  <c r="D3145" i="2"/>
  <c r="D3144" i="2" a="1"/>
  <c r="D3144" i="2"/>
  <c r="D3143" i="2" a="1"/>
  <c r="D3143" i="2" s="1"/>
  <c r="D3142" i="2" a="1"/>
  <c r="D3142" i="2"/>
  <c r="D3141" i="2" a="1"/>
  <c r="D3141" i="2" s="1"/>
  <c r="D3140" i="2" a="1"/>
  <c r="D3140" i="2" s="1"/>
  <c r="D3139" i="2" a="1"/>
  <c r="D3139" i="2"/>
  <c r="D3138" i="2" a="1"/>
  <c r="D3138" i="2"/>
  <c r="D3137" i="2" a="1"/>
  <c r="D3137" i="2" s="1"/>
  <c r="D3136" i="2" a="1"/>
  <c r="D3136" i="2"/>
  <c r="D3135" i="2" a="1"/>
  <c r="D3135" i="2"/>
  <c r="D3134" i="2" a="1"/>
  <c r="D3134" i="2" s="1"/>
  <c r="D3133" i="2" a="1"/>
  <c r="D3133" i="2"/>
  <c r="D3132" i="2" a="1"/>
  <c r="D3132" i="2" s="1"/>
  <c r="D3131" i="2" a="1"/>
  <c r="D3131" i="2" s="1"/>
  <c r="D3130" i="2" a="1"/>
  <c r="D3130" i="2"/>
  <c r="D3129" i="2" a="1"/>
  <c r="D3129" i="2"/>
  <c r="D3128" i="2" a="1"/>
  <c r="D3128" i="2" s="1"/>
  <c r="D3127" i="2" a="1"/>
  <c r="D3127" i="2"/>
  <c r="D3126" i="2" a="1"/>
  <c r="D3126" i="2" s="1"/>
  <c r="D3125" i="2" a="1"/>
  <c r="D3125" i="2" s="1"/>
  <c r="D3124" i="2" a="1"/>
  <c r="D3124" i="2"/>
  <c r="D3123" i="2" a="1"/>
  <c r="D3123" i="2"/>
  <c r="D3122" i="2" a="1"/>
  <c r="D3122" i="2" s="1"/>
  <c r="D3121" i="2" a="1"/>
  <c r="D3121" i="2"/>
  <c r="D3120" i="2" a="1"/>
  <c r="D3120" i="2" s="1"/>
  <c r="D3119" i="2" a="1"/>
  <c r="D3119" i="2" s="1"/>
  <c r="D3118" i="2" a="1"/>
  <c r="D3118" i="2"/>
  <c r="D3117" i="2" a="1"/>
  <c r="D3117" i="2"/>
  <c r="D3116" i="2" a="1"/>
  <c r="D3116" i="2" s="1"/>
  <c r="D3115" i="2" a="1"/>
  <c r="D3115" i="2"/>
  <c r="D3114" i="2" a="1"/>
  <c r="D3114" i="2" s="1"/>
  <c r="D3113" i="2" a="1"/>
  <c r="D3113" i="2" s="1"/>
  <c r="D3112" i="2" a="1"/>
  <c r="D3112" i="2"/>
  <c r="D3111" i="2" a="1"/>
  <c r="D3111" i="2" s="1"/>
  <c r="D3110" i="2" a="1"/>
  <c r="D3110" i="2" s="1"/>
  <c r="D3109" i="2" a="1"/>
  <c r="D3109" i="2"/>
  <c r="D3108" i="2" a="1"/>
  <c r="D3108" i="2"/>
  <c r="D3107" i="2" a="1"/>
  <c r="D3107" i="2" s="1"/>
  <c r="D3106" i="2" a="1"/>
  <c r="D3106" i="2"/>
  <c r="D3105" i="2" a="1"/>
  <c r="D3105" i="2" s="1"/>
  <c r="D3104" i="2" a="1"/>
  <c r="D3104" i="2" s="1"/>
  <c r="D3103" i="2" a="1"/>
  <c r="D3103" i="2"/>
  <c r="D3102" i="2" a="1"/>
  <c r="D3102" i="2"/>
  <c r="D3101" i="2" a="1"/>
  <c r="D3101" i="2" s="1"/>
  <c r="D3100" i="2" a="1"/>
  <c r="D3100" i="2"/>
  <c r="D3099" i="2" a="1"/>
  <c r="D3099" i="2"/>
  <c r="D3098" i="2" a="1"/>
  <c r="D3098" i="2" s="1"/>
  <c r="D3097" i="2" a="1"/>
  <c r="D3097" i="2"/>
  <c r="D3096" i="2" a="1"/>
  <c r="D3096" i="2" s="1"/>
  <c r="D3095" i="2" a="1"/>
  <c r="D3095" i="2" s="1"/>
  <c r="D3094" i="2" a="1"/>
  <c r="D3094" i="2"/>
  <c r="D3093" i="2" a="1"/>
  <c r="D3093" i="2"/>
  <c r="D3092" i="2" a="1"/>
  <c r="D3092" i="2" s="1"/>
  <c r="D3091" i="2" a="1"/>
  <c r="D3091" i="2"/>
  <c r="D3090" i="2" a="1"/>
  <c r="D3090" i="2" s="1"/>
  <c r="D3089" i="2" a="1"/>
  <c r="D3089" i="2" s="1"/>
  <c r="D3088" i="2" a="1"/>
  <c r="D3088" i="2"/>
  <c r="D3087" i="2" a="1"/>
  <c r="D3087" i="2"/>
  <c r="D3086" i="2" a="1"/>
  <c r="D3086" i="2" s="1"/>
  <c r="D3085" i="2" a="1"/>
  <c r="D3085" i="2"/>
  <c r="D3084" i="2" a="1"/>
  <c r="D3084" i="2" s="1"/>
  <c r="D3083" i="2" a="1"/>
  <c r="D3083" i="2" s="1"/>
  <c r="D3082" i="2" a="1"/>
  <c r="D3082" i="2"/>
  <c r="D3081" i="2" a="1"/>
  <c r="D3081" i="2"/>
  <c r="D3080" i="2" a="1"/>
  <c r="D3080" i="2" s="1"/>
  <c r="D3079" i="2" a="1"/>
  <c r="D3079" i="2"/>
  <c r="D3078" i="2" a="1"/>
  <c r="D3078" i="2" s="1"/>
  <c r="D3077" i="2" a="1"/>
  <c r="D3077" i="2" s="1"/>
  <c r="D3076" i="2" a="1"/>
  <c r="D3076" i="2"/>
  <c r="D3075" i="2" a="1"/>
  <c r="D3075" i="2" s="1"/>
  <c r="D3074" i="2" a="1"/>
  <c r="D3074" i="2" s="1"/>
  <c r="D3073" i="2" a="1"/>
  <c r="D3073" i="2"/>
  <c r="D3072" i="2" a="1"/>
  <c r="D3072" i="2"/>
  <c r="D3071" i="2" a="1"/>
  <c r="D3071" i="2" s="1"/>
  <c r="D3070" i="2" a="1"/>
  <c r="D3070" i="2"/>
  <c r="D3069" i="2" a="1"/>
  <c r="D3069" i="2" s="1"/>
  <c r="D3068" i="2" a="1"/>
  <c r="D3068" i="2" s="1"/>
  <c r="D3067" i="2" a="1"/>
  <c r="D3067" i="2"/>
  <c r="D3066" i="2" a="1"/>
  <c r="D3066" i="2"/>
  <c r="D3065" i="2" a="1"/>
  <c r="D3065" i="2" s="1"/>
  <c r="D3064" i="2" a="1"/>
  <c r="D3064" i="2"/>
  <c r="D3063" i="2" a="1"/>
  <c r="D3063" i="2"/>
  <c r="D3062" i="2" a="1"/>
  <c r="D3062" i="2" s="1"/>
  <c r="D3061" i="2" a="1"/>
  <c r="D3061" i="2"/>
  <c r="D3060" i="2" a="1"/>
  <c r="D3060" i="2" s="1"/>
  <c r="D3059" i="2" a="1"/>
  <c r="D3059" i="2" s="1"/>
  <c r="D3058" i="2" a="1"/>
  <c r="D3058" i="2"/>
  <c r="D3057" i="2" a="1"/>
  <c r="D3057" i="2"/>
  <c r="D3056" i="2" a="1"/>
  <c r="D3056" i="2" s="1"/>
  <c r="D3055" i="2" a="1"/>
  <c r="D3055" i="2"/>
  <c r="D3054" i="2" a="1"/>
  <c r="D3054" i="2" s="1"/>
  <c r="D3053" i="2" a="1"/>
  <c r="D3053" i="2" s="1"/>
  <c r="D3052" i="2" a="1"/>
  <c r="D3052" i="2"/>
  <c r="D3051" i="2" a="1"/>
  <c r="D3051" i="2"/>
  <c r="D3050" i="2" a="1"/>
  <c r="D3050" i="2" s="1"/>
  <c r="D3049" i="2" a="1"/>
  <c r="D3049" i="2"/>
  <c r="D3048" i="2" a="1"/>
  <c r="D3048" i="2" s="1"/>
  <c r="D3047" i="2" a="1"/>
  <c r="D3047" i="2" s="1"/>
  <c r="D3046" i="2" a="1"/>
  <c r="D3046" i="2"/>
  <c r="D3045" i="2" a="1"/>
  <c r="D3045" i="2"/>
  <c r="D3044" i="2" a="1"/>
  <c r="D3044" i="2" s="1"/>
  <c r="D3043" i="2" a="1"/>
  <c r="D3043" i="2"/>
  <c r="D3042" i="2" a="1"/>
  <c r="D3042" i="2" s="1"/>
  <c r="D3041" i="2" a="1"/>
  <c r="D3041" i="2" s="1"/>
  <c r="D3040" i="2" a="1"/>
  <c r="D3040" i="2"/>
  <c r="D3039" i="2" a="1"/>
  <c r="D3039" i="2" s="1"/>
  <c r="D3038" i="2" a="1"/>
  <c r="D3038" i="2" s="1"/>
  <c r="D3037" i="2" a="1"/>
  <c r="D3037" i="2"/>
  <c r="D3036" i="2" a="1"/>
  <c r="D3036" i="2"/>
  <c r="D3035" i="2" a="1"/>
  <c r="D3035" i="2" s="1"/>
  <c r="D3034" i="2" a="1"/>
  <c r="D3034" i="2"/>
  <c r="D3033" i="2" a="1"/>
  <c r="D3033" i="2" s="1"/>
  <c r="D3032" i="2" a="1"/>
  <c r="D3032" i="2" s="1"/>
  <c r="D3031" i="2" a="1"/>
  <c r="D3031" i="2"/>
  <c r="D3030" i="2" a="1"/>
  <c r="D3030" i="2"/>
  <c r="D3029" i="2" a="1"/>
  <c r="D3029" i="2" s="1"/>
  <c r="D3028" i="2" a="1"/>
  <c r="D3028" i="2"/>
  <c r="D3027" i="2" a="1"/>
  <c r="D3027" i="2"/>
  <c r="D3026" i="2" a="1"/>
  <c r="D3026" i="2" s="1"/>
  <c r="D3025" i="2" a="1"/>
  <c r="D3025" i="2"/>
  <c r="D3024" i="2" a="1"/>
  <c r="D3024" i="2" s="1"/>
  <c r="D3023" i="2" a="1"/>
  <c r="D3023" i="2" s="1"/>
  <c r="D3022" i="2" a="1"/>
  <c r="D3022" i="2"/>
  <c r="D3021" i="2" a="1"/>
  <c r="D3021" i="2"/>
  <c r="D3020" i="2" a="1"/>
  <c r="D3020" i="2" s="1"/>
  <c r="D3019" i="2" a="1"/>
  <c r="D3019" i="2"/>
  <c r="D3018" i="2" a="1"/>
  <c r="D3018" i="2" s="1"/>
  <c r="D3017" i="2" a="1"/>
  <c r="D3017" i="2" s="1"/>
  <c r="D3016" i="2" a="1"/>
  <c r="D3016" i="2"/>
  <c r="D3015" i="2" a="1"/>
  <c r="D3015" i="2"/>
  <c r="D3014" i="2" a="1"/>
  <c r="D3014" i="2" s="1"/>
  <c r="D3013" i="2" a="1"/>
  <c r="D3013" i="2"/>
  <c r="D3012" i="2" a="1"/>
  <c r="D3012" i="2" s="1"/>
  <c r="D3011" i="2" a="1"/>
  <c r="D3011" i="2" s="1"/>
  <c r="D3010" i="2" a="1"/>
  <c r="D3010" i="2"/>
  <c r="D3009" i="2" a="1"/>
  <c r="D3009" i="2"/>
  <c r="D3008" i="2" a="1"/>
  <c r="D3008" i="2" s="1"/>
  <c r="D3007" i="2" a="1"/>
  <c r="D3007" i="2"/>
  <c r="D3006" i="2" a="1"/>
  <c r="D3006" i="2" s="1"/>
  <c r="D3005" i="2" a="1"/>
  <c r="D3005" i="2" s="1"/>
  <c r="D3004" i="2" a="1"/>
  <c r="D3004" i="2"/>
  <c r="D3003" i="2" a="1"/>
  <c r="D3003" i="2" s="1"/>
  <c r="D3002" i="2" a="1"/>
  <c r="D3002" i="2" s="1"/>
  <c r="D3001" i="2" a="1"/>
  <c r="D3001" i="2"/>
  <c r="D3000" i="2" a="1"/>
  <c r="D3000" i="2"/>
  <c r="D2999" i="2" a="1"/>
  <c r="D2999" i="2" s="1"/>
  <c r="D2998" i="2" a="1"/>
  <c r="D2998" i="2"/>
  <c r="D2997" i="2" a="1"/>
  <c r="D2997" i="2" s="1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/>
  <c r="D2990" i="2" a="1"/>
  <c r="D2990" i="2" s="1"/>
  <c r="D2989" i="2" a="1"/>
  <c r="D2989" i="2"/>
  <c r="D2988" i="2" a="1"/>
  <c r="D2988" i="2" s="1"/>
  <c r="D2987" i="2" a="1"/>
  <c r="D2987" i="2" s="1"/>
  <c r="D2986" i="2" a="1"/>
  <c r="D2986" i="2"/>
  <c r="D2985" i="2" a="1"/>
  <c r="D2985" i="2"/>
  <c r="D2984" i="2" a="1"/>
  <c r="D2984" i="2" s="1"/>
  <c r="D2983" i="2" a="1"/>
  <c r="D2983" i="2"/>
  <c r="D2982" i="2" a="1"/>
  <c r="D2982" i="2" s="1"/>
  <c r="D2981" i="2" a="1"/>
  <c r="D2981" i="2" s="1"/>
  <c r="D2980" i="2" a="1"/>
  <c r="D2980" i="2"/>
  <c r="D2979" i="2" a="1"/>
  <c r="D2979" i="2"/>
  <c r="D2978" i="2" a="1"/>
  <c r="D2978" i="2" s="1"/>
  <c r="D2977" i="2" a="1"/>
  <c r="D2977" i="2"/>
  <c r="D2976" i="2" a="1"/>
  <c r="D2976" i="2" s="1"/>
  <c r="D2975" i="2" a="1"/>
  <c r="D2975" i="2" s="1"/>
  <c r="D2974" i="2" a="1"/>
  <c r="D2974" i="2"/>
  <c r="D2973" i="2" a="1"/>
  <c r="D2973" i="2"/>
  <c r="D2972" i="2" a="1"/>
  <c r="D2972" i="2" s="1"/>
  <c r="D2971" i="2" a="1"/>
  <c r="D2971" i="2"/>
  <c r="D2970" i="2" a="1"/>
  <c r="D2970" i="2" s="1"/>
  <c r="D2969" i="2" a="1"/>
  <c r="D2969" i="2" s="1"/>
  <c r="D2968" i="2" a="1"/>
  <c r="D2968" i="2"/>
  <c r="D2967" i="2" a="1"/>
  <c r="D2967" i="2"/>
  <c r="D2966" i="2" a="1"/>
  <c r="D2966" i="2" s="1"/>
  <c r="D2965" i="2" a="1"/>
  <c r="D2965" i="2"/>
  <c r="D2964" i="2" a="1"/>
  <c r="D2964" i="2"/>
  <c r="D2963" i="2" a="1"/>
  <c r="D2963" i="2" s="1"/>
  <c r="D2962" i="2" a="1"/>
  <c r="D2962" i="2"/>
  <c r="D2961" i="2" a="1"/>
  <c r="D2961" i="2" s="1"/>
  <c r="D2960" i="2" a="1"/>
  <c r="D2960" i="2" s="1"/>
  <c r="D2959" i="2" a="1"/>
  <c r="D2959" i="2"/>
  <c r="D2958" i="2" a="1"/>
  <c r="D2958" i="2"/>
  <c r="D2957" i="2" a="1"/>
  <c r="D2957" i="2" s="1"/>
  <c r="D2956" i="2" a="1"/>
  <c r="D2956" i="2"/>
  <c r="D2955" i="2" a="1"/>
  <c r="D2955" i="2"/>
  <c r="D2954" i="2" a="1"/>
  <c r="D2954" i="2" s="1"/>
  <c r="D2953" i="2" a="1"/>
  <c r="D2953" i="2"/>
  <c r="D2952" i="2" a="1"/>
  <c r="D2952" i="2" s="1"/>
  <c r="D2951" i="2" a="1"/>
  <c r="D2951" i="2" s="1"/>
  <c r="D2950" i="2" a="1"/>
  <c r="D2950" i="2"/>
  <c r="D2949" i="2" a="1"/>
  <c r="D2949" i="2"/>
  <c r="D2948" i="2" a="1"/>
  <c r="D2948" i="2" s="1"/>
  <c r="D2947" i="2" a="1"/>
  <c r="D2947" i="2"/>
  <c r="D2946" i="2" a="1"/>
  <c r="D2946" i="2" s="1"/>
  <c r="D2945" i="2" a="1"/>
  <c r="D2945" i="2" s="1"/>
  <c r="D2944" i="2" a="1"/>
  <c r="D2944" i="2"/>
  <c r="D2943" i="2" a="1"/>
  <c r="D2943" i="2"/>
  <c r="D2942" i="2" a="1"/>
  <c r="D2942" i="2" s="1"/>
  <c r="D2941" i="2" a="1"/>
  <c r="D2941" i="2"/>
  <c r="D2940" i="2" a="1"/>
  <c r="D2940" i="2" s="1"/>
  <c r="D2939" i="2" a="1"/>
  <c r="D2939" i="2" s="1"/>
  <c r="D2938" i="2" a="1"/>
  <c r="D2938" i="2"/>
  <c r="D2937" i="2" a="1"/>
  <c r="D2937" i="2"/>
  <c r="D2936" i="2" a="1"/>
  <c r="D2936" i="2" s="1"/>
  <c r="D2935" i="2" a="1"/>
  <c r="D2935" i="2"/>
  <c r="D2934" i="2" a="1"/>
  <c r="D2934" i="2" s="1"/>
  <c r="D2933" i="2" a="1"/>
  <c r="D2933" i="2" s="1"/>
  <c r="D2932" i="2" a="1"/>
  <c r="D2932" i="2"/>
  <c r="D2931" i="2" a="1"/>
  <c r="D2931" i="2"/>
  <c r="D2930" i="2" a="1"/>
  <c r="D2930" i="2" s="1"/>
  <c r="D2929" i="2" a="1"/>
  <c r="D2929" i="2"/>
  <c r="D2928" i="2" a="1"/>
  <c r="D2928" i="2"/>
  <c r="D2927" i="2" a="1"/>
  <c r="D2927" i="2" s="1"/>
  <c r="D2926" i="2" a="1"/>
  <c r="D2926" i="2"/>
  <c r="D2925" i="2" a="1"/>
  <c r="D2925" i="2" s="1"/>
  <c r="D2924" i="2" a="1"/>
  <c r="D2924" i="2" s="1"/>
  <c r="D2923" i="2" a="1"/>
  <c r="D2923" i="2"/>
  <c r="D2922" i="2" a="1"/>
  <c r="D2922" i="2"/>
  <c r="D2921" i="2" a="1"/>
  <c r="D2921" i="2" s="1"/>
  <c r="D2920" i="2" a="1"/>
  <c r="D2920" i="2"/>
  <c r="D2919" i="2" a="1"/>
  <c r="D2919" i="2"/>
  <c r="D2918" i="2" a="1"/>
  <c r="D2918" i="2" s="1"/>
  <c r="D2917" i="2" a="1"/>
  <c r="D2917" i="2"/>
  <c r="D2916" i="2" a="1"/>
  <c r="D2916" i="2" s="1"/>
  <c r="D2915" i="2" a="1"/>
  <c r="D2915" i="2" s="1"/>
  <c r="D2914" i="2" a="1"/>
  <c r="D2914" i="2"/>
  <c r="D2913" i="2" a="1"/>
  <c r="D2913" i="2"/>
  <c r="D2912" i="2" a="1"/>
  <c r="D2912" i="2" s="1"/>
  <c r="D2911" i="2" a="1"/>
  <c r="D2911" i="2"/>
  <c r="D2910" i="2" a="1"/>
  <c r="D2910" i="2" s="1"/>
  <c r="D2909" i="2" a="1"/>
  <c r="D2909" i="2" s="1"/>
  <c r="D2908" i="2" a="1"/>
  <c r="D2908" i="2"/>
  <c r="D2907" i="2" a="1"/>
  <c r="D2907" i="2"/>
  <c r="D2906" i="2" a="1"/>
  <c r="D2906" i="2" s="1"/>
  <c r="D2905" i="2" a="1"/>
  <c r="D2905" i="2"/>
  <c r="D2904" i="2" a="1"/>
  <c r="D2904" i="2" s="1"/>
  <c r="D2903" i="2" a="1"/>
  <c r="D2903" i="2" s="1"/>
  <c r="D2902" i="2" a="1"/>
  <c r="D2902" i="2"/>
  <c r="D2901" i="2" a="1"/>
  <c r="D2901" i="2" s="1"/>
  <c r="D2900" i="2" a="1"/>
  <c r="D2900" i="2" s="1"/>
  <c r="D2899" i="2" a="1"/>
  <c r="D2899" i="2"/>
  <c r="D2898" i="2" a="1"/>
  <c r="D2898" i="2" s="1"/>
  <c r="D2897" i="2" a="1"/>
  <c r="D2897" i="2" s="1"/>
  <c r="D2896" i="2" a="1"/>
  <c r="D2896" i="2"/>
  <c r="D2895" i="2" a="1"/>
  <c r="D2895" i="2" s="1"/>
  <c r="D2894" i="2" a="1"/>
  <c r="D2894" i="2" s="1"/>
  <c r="D2893" i="2" a="1"/>
  <c r="D2893" i="2"/>
  <c r="D2892" i="2" a="1"/>
  <c r="D2892" i="2"/>
  <c r="D2891" i="2" a="1"/>
  <c r="D2891" i="2" s="1"/>
  <c r="D2890" i="2" a="1"/>
  <c r="D2890" i="2"/>
  <c r="D2889" i="2" a="1"/>
  <c r="D2889" i="2" s="1"/>
  <c r="D2888" i="2" a="1"/>
  <c r="D2888" i="2" s="1"/>
  <c r="D2887" i="2" a="1"/>
  <c r="D2887" i="2"/>
  <c r="D2886" i="2" a="1"/>
  <c r="D2886" i="2"/>
  <c r="D2885" i="2" a="1"/>
  <c r="D2885" i="2" s="1"/>
  <c r="D2884" i="2" a="1"/>
  <c r="D2884" i="2"/>
  <c r="D2883" i="2" a="1"/>
  <c r="D2883" i="2"/>
  <c r="D2882" i="2" a="1"/>
  <c r="D2882" i="2" s="1"/>
  <c r="D2881" i="2" a="1"/>
  <c r="D2881" i="2"/>
  <c r="D2880" i="2" a="1"/>
  <c r="D2880" i="2" s="1"/>
  <c r="D2879" i="2" a="1"/>
  <c r="D2879" i="2" s="1"/>
  <c r="D2878" i="2" a="1"/>
  <c r="D2878" i="2"/>
  <c r="D2877" i="2" a="1"/>
  <c r="D2877" i="2"/>
  <c r="D2876" i="2" a="1"/>
  <c r="D2876" i="2" s="1"/>
  <c r="D2875" i="2" a="1"/>
  <c r="D2875" i="2"/>
  <c r="D2874" i="2" a="1"/>
  <c r="D2874" i="2"/>
  <c r="D2873" i="2" a="1"/>
  <c r="D2873" i="2" s="1"/>
  <c r="D2872" i="2" a="1"/>
  <c r="D2872" i="2"/>
  <c r="D2871" i="2" a="1"/>
  <c r="D2871" i="2"/>
  <c r="D2870" i="2" a="1"/>
  <c r="D2870" i="2" s="1"/>
  <c r="D2869" i="2" a="1"/>
  <c r="D2869" i="2"/>
  <c r="D2868" i="2" a="1"/>
  <c r="D2868" i="2" s="1"/>
  <c r="D2867" i="2" a="1"/>
  <c r="D2867" i="2" s="1"/>
  <c r="D2866" i="2" a="1"/>
  <c r="D2866" i="2"/>
  <c r="D2865" i="2" a="1"/>
  <c r="D2865" i="2" s="1"/>
  <c r="D2864" i="2" a="1"/>
  <c r="D2864" i="2" s="1"/>
  <c r="D2863" i="2" a="1"/>
  <c r="D2863" i="2"/>
  <c r="D2862" i="2" a="1"/>
  <c r="D2862" i="2"/>
  <c r="D2861" i="2" a="1"/>
  <c r="D2861" i="2" s="1"/>
  <c r="D2860" i="2" a="1"/>
  <c r="D2860" i="2"/>
  <c r="D2859" i="2" a="1"/>
  <c r="D2859" i="2" s="1"/>
  <c r="D2858" i="2" a="1"/>
  <c r="D2858" i="2" s="1"/>
  <c r="D2857" i="2" a="1"/>
  <c r="D2857" i="2"/>
  <c r="D2856" i="2" a="1"/>
  <c r="D2856" i="2"/>
  <c r="D2855" i="2" a="1"/>
  <c r="D2855" i="2" s="1"/>
  <c r="D2854" i="2" a="1"/>
  <c r="D2854" i="2"/>
  <c r="D2853" i="2" a="1"/>
  <c r="D2853" i="2" s="1"/>
  <c r="D2852" i="2" a="1"/>
  <c r="D2852" i="2" s="1"/>
  <c r="D2851" i="2" a="1"/>
  <c r="D2851" i="2"/>
  <c r="D2850" i="2" a="1"/>
  <c r="D2850" i="2"/>
  <c r="D2849" i="2" a="1"/>
  <c r="D2849" i="2" s="1"/>
  <c r="D2848" i="2" a="1"/>
  <c r="D2848" i="2"/>
  <c r="D2847" i="2" a="1"/>
  <c r="D2847" i="2"/>
  <c r="D2846" i="2" a="1"/>
  <c r="D2846" i="2" s="1"/>
  <c r="D2845" i="2" a="1"/>
  <c r="D2845" i="2"/>
  <c r="D2844" i="2" a="1"/>
  <c r="D2844" i="2" s="1"/>
  <c r="D2843" i="2" a="1"/>
  <c r="D2843" i="2" s="1"/>
  <c r="D2842" i="2" a="1"/>
  <c r="D2842" i="2"/>
  <c r="D2841" i="2" a="1"/>
  <c r="D2841" i="2"/>
  <c r="D2840" i="2" a="1"/>
  <c r="D2840" i="2" s="1"/>
  <c r="D2839" i="2" a="1"/>
  <c r="D2839" i="2"/>
  <c r="D2838" i="2" a="1"/>
  <c r="D2838" i="2"/>
  <c r="D2837" i="2" a="1"/>
  <c r="D2837" i="2" s="1"/>
  <c r="D2836" i="2" a="1"/>
  <c r="D2836" i="2"/>
  <c r="D2835" i="2" a="1"/>
  <c r="D2835" i="2"/>
  <c r="D2834" i="2" a="1"/>
  <c r="D2834" i="2" s="1"/>
  <c r="D2833" i="2" a="1"/>
  <c r="D2833" i="2"/>
  <c r="D2832" i="2" a="1"/>
  <c r="D2832" i="2" s="1"/>
  <c r="D2831" i="2" a="1"/>
  <c r="D2831" i="2" s="1"/>
  <c r="D2830" i="2" a="1"/>
  <c r="D2830" i="2"/>
  <c r="D2829" i="2" a="1"/>
  <c r="D2829" i="2"/>
  <c r="D2828" i="2" a="1"/>
  <c r="D2828" i="2" s="1"/>
  <c r="D2827" i="2" a="1"/>
  <c r="D2827" i="2"/>
  <c r="D2826" i="2" a="1"/>
  <c r="D2826" i="2" s="1"/>
  <c r="D2825" i="2" a="1"/>
  <c r="D2825" i="2" s="1"/>
  <c r="D2824" i="2" a="1"/>
  <c r="D2824" i="2"/>
  <c r="D2823" i="2" a="1"/>
  <c r="D2823" i="2" s="1"/>
  <c r="D2822" i="2" a="1"/>
  <c r="D2822" i="2" s="1"/>
  <c r="D2821" i="2" a="1"/>
  <c r="D2821" i="2"/>
  <c r="D2820" i="2" a="1"/>
  <c r="D2820" i="2"/>
  <c r="D2819" i="2" a="1"/>
  <c r="D2819" i="2" s="1"/>
  <c r="D2818" i="2" a="1"/>
  <c r="D2818" i="2"/>
  <c r="D2817" i="2" a="1"/>
  <c r="D2817" i="2" s="1"/>
  <c r="D2816" i="2" a="1"/>
  <c r="D2816" i="2" s="1"/>
  <c r="D2815" i="2" a="1"/>
  <c r="D2815" i="2"/>
  <c r="D2814" i="2" a="1"/>
  <c r="D2814" i="2"/>
  <c r="D2813" i="2" a="1"/>
  <c r="D2813" i="2" s="1"/>
  <c r="D2812" i="2" a="1"/>
  <c r="D2812" i="2"/>
  <c r="D2811" i="2" a="1"/>
  <c r="D2811" i="2"/>
  <c r="D2810" i="2" a="1"/>
  <c r="D2810" i="2" s="1"/>
  <c r="D2809" i="2" a="1"/>
  <c r="D2809" i="2"/>
  <c r="D2808" i="2" a="1"/>
  <c r="D2808" i="2" s="1"/>
  <c r="D2807" i="2" a="1"/>
  <c r="D2807" i="2" s="1"/>
  <c r="D2806" i="2" a="1"/>
  <c r="D2806" i="2"/>
  <c r="D2805" i="2" a="1"/>
  <c r="D2805" i="2"/>
  <c r="D2804" i="2" a="1"/>
  <c r="D2804" i="2" s="1"/>
  <c r="D2803" i="2" a="1"/>
  <c r="D2803" i="2"/>
  <c r="D2802" i="2" a="1"/>
  <c r="D2802" i="2"/>
  <c r="D2801" i="2" a="1"/>
  <c r="D2801" i="2" s="1"/>
  <c r="D2800" i="2" a="1"/>
  <c r="D2800" i="2"/>
  <c r="D2799" i="2" a="1"/>
  <c r="D2799" i="2" s="1"/>
  <c r="D2798" i="2" a="1"/>
  <c r="D2798" i="2" s="1"/>
  <c r="D2797" i="2" a="1"/>
  <c r="D2797" i="2"/>
  <c r="D2796" i="2" a="1"/>
  <c r="D2796" i="2"/>
  <c r="D2795" i="2" a="1"/>
  <c r="D2795" i="2" s="1"/>
  <c r="D2794" i="2" a="1"/>
  <c r="D2794" i="2"/>
  <c r="D2793" i="2" a="1"/>
  <c r="D2793" i="2"/>
  <c r="D2792" i="2" a="1"/>
  <c r="D2792" i="2" s="1"/>
  <c r="D2791" i="2" a="1"/>
  <c r="D2791" i="2"/>
  <c r="D2790" i="2" a="1"/>
  <c r="D2790" i="2"/>
  <c r="D2789" i="2" a="1"/>
  <c r="D2789" i="2"/>
  <c r="D2788" i="2" a="1"/>
  <c r="D2788" i="2"/>
  <c r="D2787" i="2" a="1"/>
  <c r="D2787" i="2" s="1"/>
  <c r="D2786" i="2" a="1"/>
  <c r="D2786" i="2" s="1"/>
  <c r="D2785" i="2" a="1"/>
  <c r="D2785" i="2"/>
  <c r="D2784" i="2" a="1"/>
  <c r="D2784" i="2" s="1"/>
  <c r="D2783" i="2" a="1"/>
  <c r="D2783" i="2"/>
  <c r="D2782" i="2" a="1"/>
  <c r="D2782" i="2"/>
  <c r="D2781" i="2" a="1"/>
  <c r="D2781" i="2"/>
  <c r="D2780" i="2" a="1"/>
  <c r="D2780" i="2"/>
  <c r="D2779" i="2" a="1"/>
  <c r="D2779" i="2"/>
  <c r="D2778" i="2" a="1"/>
  <c r="D2778" i="2"/>
  <c r="D2777" i="2" a="1"/>
  <c r="D2777" i="2"/>
  <c r="D2776" i="2" a="1"/>
  <c r="D2776" i="2"/>
  <c r="D2775" i="2" a="1"/>
  <c r="D2775" i="2" s="1"/>
  <c r="D2774" i="2" a="1"/>
  <c r="D2774" i="2" s="1"/>
  <c r="D2773" i="2" a="1"/>
  <c r="D2773" i="2"/>
  <c r="D2772" i="2" a="1"/>
  <c r="D2772" i="2" s="1"/>
  <c r="D2771" i="2" a="1"/>
  <c r="D2771" i="2"/>
  <c r="D2770" i="2" a="1"/>
  <c r="D2770" i="2"/>
  <c r="D2769" i="2" a="1"/>
  <c r="D2769" i="2"/>
  <c r="D2768" i="2" a="1"/>
  <c r="D2768" i="2"/>
  <c r="D2767" i="2" a="1"/>
  <c r="D2767" i="2"/>
  <c r="D2766" i="2" a="1"/>
  <c r="D2766" i="2"/>
  <c r="D2765" i="2" a="1"/>
  <c r="D2765" i="2"/>
  <c r="D2764" i="2" a="1"/>
  <c r="D2764" i="2"/>
  <c r="D2763" i="2" a="1"/>
  <c r="D2763" i="2" s="1"/>
  <c r="D2762" i="2" a="1"/>
  <c r="D2762" i="2" s="1"/>
  <c r="D2761" i="2" a="1"/>
  <c r="D2761" i="2"/>
  <c r="D2760" i="2" a="1"/>
  <c r="D2760" i="2"/>
  <c r="D2759" i="2" a="1"/>
  <c r="D2759" i="2" s="1"/>
  <c r="D2758" i="2" a="1"/>
  <c r="D2758" i="2"/>
  <c r="D2757" i="2" a="1"/>
  <c r="D2757" i="2"/>
  <c r="D2756" i="2" a="1"/>
  <c r="D2756" i="2"/>
  <c r="D2755" i="2" a="1"/>
  <c r="D2755" i="2"/>
  <c r="D2754" i="2" a="1"/>
  <c r="D2754" i="2"/>
  <c r="D2753" i="2" a="1"/>
  <c r="D2753" i="2"/>
  <c r="D2752" i="2" a="1"/>
  <c r="D2752" i="2"/>
  <c r="D2751" i="2" a="1"/>
  <c r="D2751" i="2" s="1"/>
  <c r="D2750" i="2" a="1"/>
  <c r="D2750" i="2" s="1"/>
  <c r="D2749" i="2" a="1"/>
  <c r="D2749" i="2"/>
  <c r="D2748" i="2" a="1"/>
  <c r="D2748" i="2" s="1"/>
  <c r="D2747" i="2" a="1"/>
  <c r="D2747" i="2"/>
  <c r="D2746" i="2" a="1"/>
  <c r="D2746" i="2"/>
  <c r="D2745" i="2" a="1"/>
  <c r="D2745" i="2"/>
  <c r="D2744" i="2" a="1"/>
  <c r="D2744" i="2"/>
  <c r="D2743" i="2" a="1"/>
  <c r="D2743" i="2"/>
  <c r="D2742" i="2" a="1"/>
  <c r="D2742" i="2"/>
  <c r="D2741" i="2" a="1"/>
  <c r="D2741" i="2"/>
  <c r="D2740" i="2" a="1"/>
  <c r="D2740" i="2"/>
  <c r="D2739" i="2" a="1"/>
  <c r="D2739" i="2" s="1"/>
  <c r="D2738" i="2" a="1"/>
  <c r="D2738" i="2" s="1"/>
  <c r="D2737" i="2" a="1"/>
  <c r="D2737" i="2"/>
  <c r="D2736" i="2" a="1"/>
  <c r="D2736" i="2" s="1"/>
  <c r="D2735" i="2" a="1"/>
  <c r="D2735" i="2" s="1"/>
  <c r="D2734" i="2" a="1"/>
  <c r="D2734" i="2"/>
  <c r="D2733" i="2" a="1"/>
  <c r="D2733" i="2"/>
  <c r="D2732" i="2" a="1"/>
  <c r="D2732" i="2"/>
  <c r="D2731" i="2" a="1"/>
  <c r="D2731" i="2"/>
  <c r="D2730" i="2" a="1"/>
  <c r="D2730" i="2"/>
  <c r="D2729" i="2" a="1"/>
  <c r="D2729" i="2"/>
  <c r="D2728" i="2" a="1"/>
  <c r="D2728" i="2"/>
  <c r="D2727" i="2" a="1"/>
  <c r="D2727" i="2" s="1"/>
  <c r="D2726" i="2" a="1"/>
  <c r="D2726" i="2" s="1"/>
  <c r="D2725" i="2" a="1"/>
  <c r="D2725" i="2"/>
  <c r="D2724" i="2" a="1"/>
  <c r="D2724" i="2"/>
  <c r="D2723" i="2" a="1"/>
  <c r="D2723" i="2" s="1"/>
  <c r="D2722" i="2" a="1"/>
  <c r="D2722" i="2"/>
  <c r="D2721" i="2" a="1"/>
  <c r="D2721" i="2"/>
  <c r="D2720" i="2" a="1"/>
  <c r="D2720" i="2"/>
  <c r="D2719" i="2" a="1"/>
  <c r="D2719" i="2"/>
  <c r="D2718" i="2" a="1"/>
  <c r="D2718" i="2"/>
  <c r="D2717" i="2" a="1"/>
  <c r="D2717" i="2"/>
  <c r="D2716" i="2" a="1"/>
  <c r="D2716" i="2"/>
  <c r="D2715" i="2" a="1"/>
  <c r="D2715" i="2" s="1"/>
  <c r="D2714" i="2" a="1"/>
  <c r="D2714" i="2" s="1"/>
  <c r="D2713" i="2" a="1"/>
  <c r="D2713" i="2"/>
  <c r="D2712" i="2" a="1"/>
  <c r="D2712" i="2"/>
  <c r="D2711" i="2" a="1"/>
  <c r="D2711" i="2"/>
  <c r="D2710" i="2" a="1"/>
  <c r="D2710" i="2"/>
  <c r="D2709" i="2" a="1"/>
  <c r="D2709" i="2"/>
  <c r="D2708" i="2" a="1"/>
  <c r="D2708" i="2"/>
  <c r="D2707" i="2" a="1"/>
  <c r="D2707" i="2"/>
  <c r="D2706" i="2" a="1"/>
  <c r="D2706" i="2"/>
  <c r="D2705" i="2" a="1"/>
  <c r="D2705" i="2"/>
  <c r="D2704" i="2" a="1"/>
  <c r="D2704" i="2"/>
  <c r="D2703" i="2" a="1"/>
  <c r="D2703" i="2" s="1"/>
  <c r="D2702" i="2" a="1"/>
  <c r="D2702" i="2" s="1"/>
  <c r="D2701" i="2" a="1"/>
  <c r="D2701" i="2"/>
  <c r="D2700" i="2" a="1"/>
  <c r="D2700" i="2" s="1"/>
  <c r="D2699" i="2" a="1"/>
  <c r="D2699" i="2" s="1"/>
  <c r="D2698" i="2" a="1"/>
  <c r="D2698" i="2"/>
  <c r="D2697" i="2" a="1"/>
  <c r="D2697" i="2"/>
  <c r="D2696" i="2" a="1"/>
  <c r="D2696" i="2"/>
  <c r="D2695" i="2" a="1"/>
  <c r="D2695" i="2"/>
  <c r="D2694" i="2" a="1"/>
  <c r="D2694" i="2"/>
  <c r="D2693" i="2" a="1"/>
  <c r="D2693" i="2"/>
  <c r="D2692" i="2" a="1"/>
  <c r="D2692" i="2"/>
  <c r="D2691" i="2" a="1"/>
  <c r="D2691" i="2" s="1"/>
  <c r="D2690" i="2" a="1"/>
  <c r="D2690" i="2" s="1"/>
  <c r="D2689" i="2" a="1"/>
  <c r="D2689" i="2"/>
  <c r="D2688" i="2" a="1"/>
  <c r="D2688" i="2"/>
  <c r="D2687" i="2" a="1"/>
  <c r="D2687" i="2" s="1"/>
  <c r="D2686" i="2" a="1"/>
  <c r="D2686" i="2"/>
  <c r="D2685" i="2" a="1"/>
  <c r="D2685" i="2"/>
  <c r="D2684" i="2" a="1"/>
  <c r="D2684" i="2"/>
  <c r="D2683" i="2" a="1"/>
  <c r="D2683" i="2"/>
  <c r="D2682" i="2" a="1"/>
  <c r="D2682" i="2"/>
  <c r="D2681" i="2" a="1"/>
  <c r="D2681" i="2"/>
  <c r="D2680" i="2" a="1"/>
  <c r="D2680" i="2"/>
  <c r="D2679" i="2" a="1"/>
  <c r="D2679" i="2" s="1"/>
  <c r="D2678" i="2" a="1"/>
  <c r="D2678" i="2" s="1"/>
  <c r="D2677" i="2" a="1"/>
  <c r="D2677" i="2"/>
  <c r="D2676" i="2" a="1"/>
  <c r="D2676" i="2"/>
  <c r="D2675" i="2" a="1"/>
  <c r="D2675" i="2"/>
  <c r="D2674" i="2" a="1"/>
  <c r="D2674" i="2"/>
  <c r="D2673" i="2" a="1"/>
  <c r="D2673" i="2"/>
  <c r="D2672" i="2" a="1"/>
  <c r="D2672" i="2"/>
  <c r="D2671" i="2" a="1"/>
  <c r="D2671" i="2"/>
  <c r="D2670" i="2" a="1"/>
  <c r="D2670" i="2"/>
  <c r="D2669" i="2" a="1"/>
  <c r="D2669" i="2"/>
  <c r="D2668" i="2" a="1"/>
  <c r="D2668" i="2"/>
  <c r="D2667" i="2" a="1"/>
  <c r="D2667" i="2" s="1"/>
  <c r="D2666" i="2" a="1"/>
  <c r="D2666" i="2" s="1"/>
  <c r="D2665" i="2" a="1"/>
  <c r="D2665" i="2"/>
  <c r="D2664" i="2" a="1"/>
  <c r="D2664" i="2" s="1"/>
  <c r="D2663" i="2" a="1"/>
  <c r="D2663" i="2"/>
  <c r="D2662" i="2" a="1"/>
  <c r="D2662" i="2"/>
  <c r="D2661" i="2" a="1"/>
  <c r="D2661" i="2"/>
  <c r="D2660" i="2" a="1"/>
  <c r="D2660" i="2"/>
  <c r="D2659" i="2" a="1"/>
  <c r="D2659" i="2"/>
  <c r="D2658" i="2" a="1"/>
  <c r="D2658" i="2"/>
  <c r="D2657" i="2" a="1"/>
  <c r="D2657" i="2"/>
  <c r="D2656" i="2" a="1"/>
  <c r="D2656" i="2"/>
  <c r="D2655" i="2" a="1"/>
  <c r="D2655" i="2" s="1"/>
  <c r="D2654" i="2" a="1"/>
  <c r="D2654" i="2" s="1"/>
  <c r="D2653" i="2" a="1"/>
  <c r="D2653" i="2"/>
  <c r="D2652" i="2" a="1"/>
  <c r="D2652" i="2"/>
  <c r="D2651" i="2" a="1"/>
  <c r="D2651" i="2" s="1"/>
  <c r="D2650" i="2" a="1"/>
  <c r="D2650" i="2"/>
  <c r="D2649" i="2" a="1"/>
  <c r="D2649" i="2"/>
  <c r="D2648" i="2" a="1"/>
  <c r="D2648" i="2"/>
  <c r="D2647" i="2" a="1"/>
  <c r="D2647" i="2"/>
  <c r="D2646" i="2" a="1"/>
  <c r="D2646" i="2"/>
  <c r="D2645" i="2" a="1"/>
  <c r="D2645" i="2"/>
  <c r="D2644" i="2" a="1"/>
  <c r="D2644" i="2"/>
  <c r="D2643" i="2" a="1"/>
  <c r="D2643" i="2" s="1"/>
  <c r="D2642" i="2" a="1"/>
  <c r="D2642" i="2" s="1"/>
  <c r="D2641" i="2" a="1"/>
  <c r="D2641" i="2"/>
  <c r="D2640" i="2" a="1"/>
  <c r="D2640" i="2"/>
  <c r="D2639" i="2" a="1"/>
  <c r="D2639" i="2"/>
  <c r="D2638" i="2" a="1"/>
  <c r="D2638" i="2"/>
  <c r="D2637" i="2" a="1"/>
  <c r="D2637" i="2"/>
  <c r="D2636" i="2" a="1"/>
  <c r="D2636" i="2"/>
  <c r="D2635" i="2" a="1"/>
  <c r="D2635" i="2"/>
  <c r="D2634" i="2" a="1"/>
  <c r="D2634" i="2"/>
  <c r="D2633" i="2" a="1"/>
  <c r="D2633" i="2"/>
  <c r="D2632" i="2" a="1"/>
  <c r="D2632" i="2"/>
  <c r="D2631" i="2" a="1"/>
  <c r="D2631" i="2" s="1"/>
  <c r="D2630" i="2" a="1"/>
  <c r="D2630" i="2" s="1"/>
  <c r="D2629" i="2" a="1"/>
  <c r="D2629" i="2"/>
  <c r="D2628" i="2" a="1"/>
  <c r="D2628" i="2" s="1"/>
  <c r="D2627" i="2" a="1"/>
  <c r="D2627" i="2" s="1"/>
  <c r="D2626" i="2" a="1"/>
  <c r="D2626" i="2"/>
  <c r="D2625" i="2" a="1"/>
  <c r="D2625" i="2"/>
  <c r="D2624" i="2" a="1"/>
  <c r="D2624" i="2"/>
  <c r="D2623" i="2" a="1"/>
  <c r="D2623" i="2"/>
  <c r="D2622" i="2" a="1"/>
  <c r="D2622" i="2"/>
  <c r="D2621" i="2" a="1"/>
  <c r="D2621" i="2"/>
  <c r="D2620" i="2" a="1"/>
  <c r="D2620" i="2"/>
  <c r="D2619" i="2" a="1"/>
  <c r="D2619" i="2" s="1"/>
  <c r="D2618" i="2" a="1"/>
  <c r="D2618" i="2" s="1"/>
  <c r="D2617" i="2" a="1"/>
  <c r="D2617" i="2"/>
  <c r="D2616" i="2" a="1"/>
  <c r="D2616" i="2"/>
  <c r="D2615" i="2" a="1"/>
  <c r="D2615" i="2" s="1"/>
  <c r="D2614" i="2" a="1"/>
  <c r="D2614" i="2"/>
  <c r="D2613" i="2" a="1"/>
  <c r="D2613" i="2"/>
  <c r="D2612" i="2" a="1"/>
  <c r="D2612" i="2"/>
  <c r="D2611" i="2" a="1"/>
  <c r="D2611" i="2"/>
  <c r="D2610" i="2" a="1"/>
  <c r="D2610" i="2"/>
  <c r="D2609" i="2" a="1"/>
  <c r="D2609" i="2"/>
  <c r="D2608" i="2" a="1"/>
  <c r="D2608" i="2"/>
  <c r="D2607" i="2" a="1"/>
  <c r="D2607" i="2" s="1"/>
  <c r="D2606" i="2" a="1"/>
  <c r="D2606" i="2" s="1"/>
  <c r="D2605" i="2" a="1"/>
  <c r="D2605" i="2"/>
  <c r="D2604" i="2" a="1"/>
  <c r="D2604" i="2"/>
  <c r="D2603" i="2" a="1"/>
  <c r="D2603" i="2"/>
  <c r="D2602" i="2" a="1"/>
  <c r="D2602" i="2"/>
  <c r="D2601" i="2" a="1"/>
  <c r="D2601" i="2"/>
  <c r="D2600" i="2" a="1"/>
  <c r="D2600" i="2"/>
  <c r="D2599" i="2" a="1"/>
  <c r="D2599" i="2"/>
  <c r="D2598" i="2" a="1"/>
  <c r="D2598" i="2"/>
  <c r="D2597" i="2" a="1"/>
  <c r="D2597" i="2"/>
  <c r="D2596" i="2" a="1"/>
  <c r="D2596" i="2"/>
  <c r="D2595" i="2" a="1"/>
  <c r="D2595" i="2" s="1"/>
  <c r="D2594" i="2" a="1"/>
  <c r="D2594" i="2" s="1"/>
  <c r="D2593" i="2" a="1"/>
  <c r="D2593" i="2"/>
  <c r="D2592" i="2" a="1"/>
  <c r="D2592" i="2" s="1"/>
  <c r="D2591" i="2" a="1"/>
  <c r="D2591" i="2" s="1"/>
  <c r="D2590" i="2" a="1"/>
  <c r="D2590" i="2"/>
  <c r="D2589" i="2" a="1"/>
  <c r="D2589" i="2"/>
  <c r="D2588" i="2" a="1"/>
  <c r="D2588" i="2"/>
  <c r="D2587" i="2" a="1"/>
  <c r="D2587" i="2"/>
  <c r="D2586" i="2" a="1"/>
  <c r="D2586" i="2"/>
  <c r="D2585" i="2" a="1"/>
  <c r="D2585" i="2"/>
  <c r="D2584" i="2" a="1"/>
  <c r="D2584" i="2"/>
  <c r="D2583" i="2" a="1"/>
  <c r="D2583" i="2" s="1"/>
  <c r="D2582" i="2" a="1"/>
  <c r="D2582" i="2" s="1"/>
  <c r="D2581" i="2" a="1"/>
  <c r="D2581" i="2"/>
  <c r="D2580" i="2" a="1"/>
  <c r="D2580" i="2"/>
  <c r="D2579" i="2" a="1"/>
  <c r="D2579" i="2" s="1"/>
  <c r="D2578" i="2" a="1"/>
  <c r="D2578" i="2"/>
  <c r="D2577" i="2" a="1"/>
  <c r="D2577" i="2"/>
  <c r="D2576" i="2" a="1"/>
  <c r="D2576" i="2"/>
  <c r="D2575" i="2" a="1"/>
  <c r="D2575" i="2"/>
  <c r="D2574" i="2" a="1"/>
  <c r="D2574" i="2"/>
  <c r="D2573" i="2" a="1"/>
  <c r="D2573" i="2"/>
  <c r="D2572" i="2" a="1"/>
  <c r="D2572" i="2"/>
  <c r="D2571" i="2" a="1"/>
  <c r="D2571" i="2" s="1"/>
  <c r="D2570" i="2" a="1"/>
  <c r="D2570" i="2" s="1"/>
  <c r="D2569" i="2" a="1"/>
  <c r="D2569" i="2"/>
  <c r="D2568" i="2" a="1"/>
  <c r="D2568" i="2"/>
  <c r="D2567" i="2" a="1"/>
  <c r="D2567" i="2"/>
  <c r="D2566" i="2" a="1"/>
  <c r="D2566" i="2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/>
  <c r="D2559" i="2" a="1"/>
  <c r="D2559" i="2" s="1"/>
  <c r="D2558" i="2" a="1"/>
  <c r="D2558" i="2" s="1"/>
  <c r="D2557" i="2" a="1"/>
  <c r="D2557" i="2"/>
  <c r="D2556" i="2" a="1"/>
  <c r="D2556" i="2" s="1"/>
  <c r="D2555" i="2" a="1"/>
  <c r="D2555" i="2"/>
  <c r="D2554" i="2" a="1"/>
  <c r="D2554" i="2"/>
  <c r="D2553" i="2" a="1"/>
  <c r="D2553" i="2"/>
  <c r="D2552" i="2" a="1"/>
  <c r="D2552" i="2"/>
  <c r="D2551" i="2" a="1"/>
  <c r="D2551" i="2"/>
  <c r="D2550" i="2" a="1"/>
  <c r="D2550" i="2"/>
  <c r="D2549" i="2" a="1"/>
  <c r="D2549" i="2"/>
  <c r="D2548" i="2" a="1"/>
  <c r="D2548" i="2"/>
  <c r="D2547" i="2" a="1"/>
  <c r="D2547" i="2" s="1"/>
  <c r="D2546" i="2" a="1"/>
  <c r="D2546" i="2" s="1"/>
  <c r="D2545" i="2" a="1"/>
  <c r="D2545" i="2"/>
  <c r="D2544" i="2" a="1"/>
  <c r="D2544" i="2"/>
  <c r="D2543" i="2" a="1"/>
  <c r="D2543" i="2" s="1"/>
  <c r="D2542" i="2" a="1"/>
  <c r="D2542" i="2"/>
  <c r="D2541" i="2" a="1"/>
  <c r="D2541" i="2"/>
  <c r="D2540" i="2" a="1"/>
  <c r="D2540" i="2"/>
  <c r="D2539" i="2" a="1"/>
  <c r="D2539" i="2"/>
  <c r="D2538" i="2" a="1"/>
  <c r="D2538" i="2"/>
  <c r="D2537" i="2" a="1"/>
  <c r="D2537" i="2"/>
  <c r="D2536" i="2" a="1"/>
  <c r="D2536" i="2"/>
  <c r="D2535" i="2" a="1"/>
  <c r="D2535" i="2" s="1"/>
  <c r="D2534" i="2" a="1"/>
  <c r="D2534" i="2" s="1"/>
  <c r="D2533" i="2" a="1"/>
  <c r="D2533" i="2"/>
  <c r="D2532" i="2" a="1"/>
  <c r="D2532" i="2" s="1"/>
  <c r="D2531" i="2" a="1"/>
  <c r="D2531" i="2"/>
  <c r="D2530" i="2" a="1"/>
  <c r="D2530" i="2"/>
  <c r="D2529" i="2" a="1"/>
  <c r="D2529" i="2"/>
  <c r="D2528" i="2" a="1"/>
  <c r="D2528" i="2"/>
  <c r="D2527" i="2" a="1"/>
  <c r="D2527" i="2"/>
  <c r="D2526" i="2" a="1"/>
  <c r="D2526" i="2"/>
  <c r="D2525" i="2" a="1"/>
  <c r="D2525" i="2"/>
  <c r="D2524" i="2" a="1"/>
  <c r="D2524" i="2"/>
  <c r="D2523" i="2" a="1"/>
  <c r="D2523" i="2" s="1"/>
  <c r="D2522" i="2" a="1"/>
  <c r="D2522" i="2" s="1"/>
  <c r="D2521" i="2" a="1"/>
  <c r="D2521" i="2"/>
  <c r="D2520" i="2" a="1"/>
  <c r="D2520" i="2" s="1"/>
  <c r="D2519" i="2" a="1"/>
  <c r="D2519" i="2" s="1"/>
  <c r="D2518" i="2" a="1"/>
  <c r="D2518" i="2"/>
  <c r="D2517" i="2" a="1"/>
  <c r="D2517" i="2"/>
  <c r="D2516" i="2" a="1"/>
  <c r="D2516" i="2"/>
  <c r="D2515" i="2" a="1"/>
  <c r="D2515" i="2"/>
  <c r="D2514" i="2" a="1"/>
  <c r="D2514" i="2"/>
  <c r="D2513" i="2" a="1"/>
  <c r="D2513" i="2"/>
  <c r="D2512" i="2" a="1"/>
  <c r="D2512" i="2"/>
  <c r="D2511" i="2" a="1"/>
  <c r="D2511" i="2" s="1"/>
  <c r="D2510" i="2" a="1"/>
  <c r="D2510" i="2" s="1"/>
  <c r="D2509" i="2" a="1"/>
  <c r="D2509" i="2"/>
  <c r="D2508" i="2" a="1"/>
  <c r="D2508" i="2"/>
  <c r="D2507" i="2" a="1"/>
  <c r="D2507" i="2" s="1"/>
  <c r="D2506" i="2" a="1"/>
  <c r="D2506" i="2"/>
  <c r="D2505" i="2" a="1"/>
  <c r="D2505" i="2"/>
  <c r="D2504" i="2" a="1"/>
  <c r="D2504" i="2"/>
  <c r="D2503" i="2" a="1"/>
  <c r="D2503" i="2"/>
  <c r="D2502" i="2" a="1"/>
  <c r="D2502" i="2"/>
  <c r="D2501" i="2" a="1"/>
  <c r="D2501" i="2"/>
  <c r="D2500" i="2" a="1"/>
  <c r="D2500" i="2"/>
  <c r="D2499" i="2" a="1"/>
  <c r="D2499" i="2" s="1"/>
  <c r="D2498" i="2" a="1"/>
  <c r="D2498" i="2" s="1"/>
  <c r="D2497" i="2" a="1"/>
  <c r="D2497" i="2"/>
  <c r="D2496" i="2" a="1"/>
  <c r="D2496" i="2"/>
  <c r="D2495" i="2" a="1"/>
  <c r="D2495" i="2"/>
  <c r="D2494" i="2" a="1"/>
  <c r="D2494" i="2"/>
  <c r="D2493" i="2" a="1"/>
  <c r="D2493" i="2"/>
  <c r="D2492" i="2" a="1"/>
  <c r="D2492" i="2"/>
  <c r="D2491" i="2" a="1"/>
  <c r="D2491" i="2"/>
  <c r="D2490" i="2" a="1"/>
  <c r="D2490" i="2"/>
  <c r="D2489" i="2" a="1"/>
  <c r="D2489" i="2"/>
  <c r="D2488" i="2" a="1"/>
  <c r="D2488" i="2"/>
  <c r="D2487" i="2" a="1"/>
  <c r="D2487" i="2" s="1"/>
  <c r="D2486" i="2" a="1"/>
  <c r="D2486" i="2" s="1"/>
  <c r="D2485" i="2" a="1"/>
  <c r="D2485" i="2"/>
  <c r="D2484" i="2" a="1"/>
  <c r="D2484" i="2" s="1"/>
  <c r="D2483" i="2" a="1"/>
  <c r="D2483" i="2" s="1"/>
  <c r="D2482" i="2" a="1"/>
  <c r="D2482" i="2"/>
  <c r="D2481" i="2" a="1"/>
  <c r="D2481" i="2"/>
  <c r="D2480" i="2" a="1"/>
  <c r="D2480" i="2"/>
  <c r="D2479" i="2" a="1"/>
  <c r="D2479" i="2"/>
  <c r="D2478" i="2" a="1"/>
  <c r="D2478" i="2"/>
  <c r="D2477" i="2" a="1"/>
  <c r="D2477" i="2"/>
  <c r="D2476" i="2" a="1"/>
  <c r="D2476" i="2"/>
  <c r="D2475" i="2" a="1"/>
  <c r="D2475" i="2" s="1"/>
  <c r="D2474" i="2" a="1"/>
  <c r="D2474" i="2" s="1"/>
  <c r="D2473" i="2" a="1"/>
  <c r="D2473" i="2"/>
  <c r="D2472" i="2" a="1"/>
  <c r="D2472" i="2"/>
  <c r="D2471" i="2" a="1"/>
  <c r="D2471" i="2" s="1"/>
  <c r="D2470" i="2" a="1"/>
  <c r="D2470" i="2"/>
  <c r="D2469" i="2" a="1"/>
  <c r="D2469" i="2"/>
  <c r="D2468" i="2" a="1"/>
  <c r="D2468" i="2"/>
  <c r="D2467" i="2" a="1"/>
  <c r="D2467" i="2"/>
  <c r="D2466" i="2" a="1"/>
  <c r="D2466" i="2"/>
  <c r="D2465" i="2" a="1"/>
  <c r="D2465" i="2"/>
  <c r="D2464" i="2" a="1"/>
  <c r="D2464" i="2"/>
  <c r="D2463" i="2" a="1"/>
  <c r="D2463" i="2" s="1"/>
  <c r="D2462" i="2" a="1"/>
  <c r="D2462" i="2" s="1"/>
  <c r="D2461" i="2" a="1"/>
  <c r="D2461" i="2"/>
  <c r="D2460" i="2" a="1"/>
  <c r="D2460" i="2"/>
  <c r="D2459" i="2" a="1"/>
  <c r="D2459" i="2"/>
  <c r="D2458" i="2" a="1"/>
  <c r="D2458" i="2"/>
  <c r="D2457" i="2" a="1"/>
  <c r="D2457" i="2"/>
  <c r="D2456" i="2" a="1"/>
  <c r="D2456" i="2"/>
  <c r="D2455" i="2" a="1"/>
  <c r="D2455" i="2"/>
  <c r="D2454" i="2" a="1"/>
  <c r="D2454" i="2"/>
  <c r="D2453" i="2" a="1"/>
  <c r="D2453" i="2"/>
  <c r="D2452" i="2" a="1"/>
  <c r="D2452" i="2"/>
  <c r="D2451" i="2" a="1"/>
  <c r="D2451" i="2" s="1"/>
  <c r="D2450" i="2" a="1"/>
  <c r="D2450" i="2" s="1"/>
  <c r="D2449" i="2" a="1"/>
  <c r="D2449" i="2"/>
  <c r="D2448" i="2" a="1"/>
  <c r="D2448" i="2" s="1"/>
  <c r="D2447" i="2" a="1"/>
  <c r="D2447" i="2" s="1"/>
  <c r="D2446" i="2" a="1"/>
  <c r="D2446" i="2"/>
  <c r="D2445" i="2" a="1"/>
  <c r="D2445" i="2"/>
  <c r="D2444" i="2" a="1"/>
  <c r="D2444" i="2"/>
  <c r="D2443" i="2" a="1"/>
  <c r="D2443" i="2"/>
  <c r="D2442" i="2" a="1"/>
  <c r="D2442" i="2"/>
  <c r="D2441" i="2" a="1"/>
  <c r="D2441" i="2"/>
  <c r="D2440" i="2" a="1"/>
  <c r="D2440" i="2"/>
  <c r="D2439" i="2" a="1"/>
  <c r="D2439" i="2" s="1"/>
  <c r="D2438" i="2" a="1"/>
  <c r="D2438" i="2" s="1"/>
  <c r="D2437" i="2" a="1"/>
  <c r="D2437" i="2"/>
  <c r="D2436" i="2" a="1"/>
  <c r="D2436" i="2"/>
  <c r="D2435" i="2" a="1"/>
  <c r="D2435" i="2" s="1"/>
  <c r="D2434" i="2" a="1"/>
  <c r="D2434" i="2"/>
  <c r="D2433" i="2" a="1"/>
  <c r="D2433" i="2"/>
  <c r="D2432" i="2" a="1"/>
  <c r="D2432" i="2"/>
  <c r="D2431" i="2" a="1"/>
  <c r="D2431" i="2"/>
  <c r="D2430" i="2" a="1"/>
  <c r="D2430" i="2"/>
  <c r="D2429" i="2" a="1"/>
  <c r="D2429" i="2"/>
  <c r="D2428" i="2" a="1"/>
  <c r="D2428" i="2"/>
  <c r="D2427" i="2" a="1"/>
  <c r="D2427" i="2" s="1"/>
  <c r="D2426" i="2" a="1"/>
  <c r="D2426" i="2" s="1"/>
  <c r="D2425" i="2" a="1"/>
  <c r="D2425" i="2"/>
  <c r="D2424" i="2" a="1"/>
  <c r="D2424" i="2"/>
  <c r="D2423" i="2" a="1"/>
  <c r="D2423" i="2" s="1"/>
  <c r="D2422" i="2" a="1"/>
  <c r="D2422" i="2"/>
  <c r="D2421" i="2" a="1"/>
  <c r="D2421" i="2"/>
  <c r="D2420" i="2" a="1"/>
  <c r="D2420" i="2"/>
  <c r="D2419" i="2" a="1"/>
  <c r="D2419" i="2"/>
  <c r="D2418" i="2" a="1"/>
  <c r="D2418" i="2"/>
  <c r="D2417" i="2" a="1"/>
  <c r="D2417" i="2"/>
  <c r="D2416" i="2" a="1"/>
  <c r="D2416" i="2"/>
  <c r="D2415" i="2" a="1"/>
  <c r="D2415" i="2" s="1"/>
  <c r="D2414" i="2" a="1"/>
  <c r="D2414" i="2" s="1"/>
  <c r="D2413" i="2" a="1"/>
  <c r="D2413" i="2"/>
  <c r="D2412" i="2" a="1"/>
  <c r="D2412" i="2" s="1"/>
  <c r="D2411" i="2" a="1"/>
  <c r="D2411" i="2" s="1"/>
  <c r="D2410" i="2" a="1"/>
  <c r="D2410" i="2"/>
  <c r="D2409" i="2" a="1"/>
  <c r="D2409" i="2"/>
  <c r="D2408" i="2" a="1"/>
  <c r="D2408" i="2"/>
  <c r="D2407" i="2" a="1"/>
  <c r="D2407" i="2"/>
  <c r="D2406" i="2" a="1"/>
  <c r="D2406" i="2"/>
  <c r="D2405" i="2" a="1"/>
  <c r="D2405" i="2"/>
  <c r="D2404" i="2" a="1"/>
  <c r="D2404" i="2"/>
  <c r="D2403" i="2" a="1"/>
  <c r="D2403" i="2" s="1"/>
  <c r="D2402" i="2" a="1"/>
  <c r="D2402" i="2" s="1"/>
  <c r="D2401" i="2" a="1"/>
  <c r="D2401" i="2"/>
  <c r="D2400" i="2" a="1"/>
  <c r="D2400" i="2" s="1"/>
  <c r="D2399" i="2" a="1"/>
  <c r="D2399" i="2" s="1"/>
  <c r="D2398" i="2" a="1"/>
  <c r="D2398" i="2"/>
  <c r="D2397" i="2" a="1"/>
  <c r="D2397" i="2"/>
  <c r="D2396" i="2" a="1"/>
  <c r="D2396" i="2"/>
  <c r="D2395" i="2" a="1"/>
  <c r="D2395" i="2"/>
  <c r="D2394" i="2" a="1"/>
  <c r="D2394" i="2"/>
  <c r="D2393" i="2" a="1"/>
  <c r="D2393" i="2"/>
  <c r="D2392" i="2" a="1"/>
  <c r="D2392" i="2"/>
  <c r="D2391" i="2" a="1"/>
  <c r="D2391" i="2" s="1"/>
  <c r="D2390" i="2" a="1"/>
  <c r="D2390" i="2" s="1"/>
  <c r="D2389" i="2" a="1"/>
  <c r="D2389" i="2"/>
  <c r="D2388" i="2" a="1"/>
  <c r="D2388" i="2"/>
  <c r="D2387" i="2" a="1"/>
  <c r="D2387" i="2" s="1"/>
  <c r="D2386" i="2" a="1"/>
  <c r="D2386" i="2"/>
  <c r="D2385" i="2" a="1"/>
  <c r="D2385" i="2"/>
  <c r="D2384" i="2" a="1"/>
  <c r="D2384" i="2"/>
  <c r="D2383" i="2" a="1"/>
  <c r="D2383" i="2"/>
  <c r="D2382" i="2" a="1"/>
  <c r="D2382" i="2"/>
  <c r="D2381" i="2" a="1"/>
  <c r="D2381" i="2"/>
  <c r="D2380" i="2" a="1"/>
  <c r="D2380" i="2"/>
  <c r="D2379" i="2" a="1"/>
  <c r="D2379" i="2" s="1"/>
  <c r="D2378" i="2" a="1"/>
  <c r="D2378" i="2" s="1"/>
  <c r="D2377" i="2" a="1"/>
  <c r="D2377" i="2"/>
  <c r="D2376" i="2" a="1"/>
  <c r="D2376" i="2" s="1"/>
  <c r="D2375" i="2" a="1"/>
  <c r="D2375" i="2" s="1"/>
  <c r="D2374" i="2" a="1"/>
  <c r="D2374" i="2"/>
  <c r="D2373" i="2" a="1"/>
  <c r="D2373" i="2"/>
  <c r="D2372" i="2" a="1"/>
  <c r="D2372" i="2"/>
  <c r="D2371" i="2" a="1"/>
  <c r="D2371" i="2"/>
  <c r="D2370" i="2" a="1"/>
  <c r="D2370" i="2"/>
  <c r="D2369" i="2" a="1"/>
  <c r="D2369" i="2"/>
  <c r="D2368" i="2" a="1"/>
  <c r="D2368" i="2"/>
  <c r="D2367" i="2" a="1"/>
  <c r="D2367" i="2" s="1"/>
  <c r="D2366" i="2" a="1"/>
  <c r="D2366" i="2" s="1"/>
  <c r="D2365" i="2" a="1"/>
  <c r="D2365" i="2"/>
  <c r="D2364" i="2" a="1"/>
  <c r="D2364" i="2"/>
  <c r="D2363" i="2" a="1"/>
  <c r="D2363" i="2" s="1"/>
  <c r="D2362" i="2" a="1"/>
  <c r="D2362" i="2"/>
  <c r="D2361" i="2" a="1"/>
  <c r="D2361" i="2"/>
  <c r="D2360" i="2" a="1"/>
  <c r="D2360" i="2"/>
  <c r="D2359" i="2" a="1"/>
  <c r="D2359" i="2"/>
  <c r="D2358" i="2" a="1"/>
  <c r="D2358" i="2"/>
  <c r="D2357" i="2" a="1"/>
  <c r="D2357" i="2"/>
  <c r="D2356" i="2" a="1"/>
  <c r="D2356" i="2"/>
  <c r="D2355" i="2" a="1"/>
  <c r="D2355" i="2" s="1"/>
  <c r="D2354" i="2" a="1"/>
  <c r="D2354" i="2" s="1"/>
  <c r="D2353" i="2" a="1"/>
  <c r="D2353" i="2"/>
  <c r="D2352" i="2" a="1"/>
  <c r="D2352" i="2"/>
  <c r="D2351" i="2" a="1"/>
  <c r="D2351" i="2"/>
  <c r="D2350" i="2" a="1"/>
  <c r="D2350" i="2"/>
  <c r="D2349" i="2" a="1"/>
  <c r="D2349" i="2"/>
  <c r="D2348" i="2" a="1"/>
  <c r="D2348" i="2" s="1"/>
  <c r="D2347" i="2" a="1"/>
  <c r="D2347" i="2"/>
  <c r="D2346" i="2" a="1"/>
  <c r="D2346" i="2"/>
  <c r="D2345" i="2" a="1"/>
  <c r="D2345" i="2"/>
  <c r="D2344" i="2" a="1"/>
  <c r="D2344" i="2"/>
  <c r="D2343" i="2" a="1"/>
  <c r="D2343" i="2" s="1"/>
  <c r="D2342" i="2" a="1"/>
  <c r="D2342" i="2" s="1"/>
  <c r="D2341" i="2" a="1"/>
  <c r="D2341" i="2"/>
  <c r="D2340" i="2" a="1"/>
  <c r="D2340" i="2" s="1"/>
  <c r="D2339" i="2" a="1"/>
  <c r="D2339" i="2"/>
  <c r="D2338" i="2" a="1"/>
  <c r="D2338" i="2"/>
  <c r="D2337" i="2" a="1"/>
  <c r="D2337" i="2"/>
  <c r="D2336" i="2" a="1"/>
  <c r="D2336" i="2"/>
  <c r="D2335" i="2" a="1"/>
  <c r="D2335" i="2"/>
  <c r="D2334" i="2" a="1"/>
  <c r="D2334" i="2"/>
  <c r="D2333" i="2" a="1"/>
  <c r="D2333" i="2"/>
  <c r="D2332" i="2" a="1"/>
  <c r="D2332" i="2"/>
  <c r="D2331" i="2" a="1"/>
  <c r="D2331" i="2" s="1"/>
  <c r="D2330" i="2" a="1"/>
  <c r="D2330" i="2" s="1"/>
  <c r="D2329" i="2" a="1"/>
  <c r="D2329" i="2"/>
  <c r="D2328" i="2" a="1"/>
  <c r="D2328" i="2" s="1"/>
  <c r="D2327" i="2" a="1"/>
  <c r="D2327" i="2" s="1"/>
  <c r="D2326" i="2" a="1"/>
  <c r="D2326" i="2"/>
  <c r="D2325" i="2" a="1"/>
  <c r="D2325" i="2" s="1"/>
  <c r="D2324" i="2" a="1"/>
  <c r="D2324" i="2"/>
  <c r="D2323" i="2" a="1"/>
  <c r="D2323" i="2"/>
  <c r="D2322" i="2" a="1"/>
  <c r="D2322" i="2"/>
  <c r="D2321" i="2" a="1"/>
  <c r="D2321" i="2"/>
  <c r="D2320" i="2" a="1"/>
  <c r="D2320" i="2"/>
  <c r="D2319" i="2" a="1"/>
  <c r="D2319" i="2" s="1"/>
  <c r="D2318" i="2" a="1"/>
  <c r="D2318" i="2" s="1"/>
  <c r="D2317" i="2" a="1"/>
  <c r="D2317" i="2"/>
  <c r="D2316" i="2" a="1"/>
  <c r="D2316" i="2"/>
  <c r="D2315" i="2" a="1"/>
  <c r="D2315" i="2"/>
  <c r="D2314" i="2" a="1"/>
  <c r="D2314" i="2"/>
  <c r="D2313" i="2" a="1"/>
  <c r="D2313" i="2"/>
  <c r="D2312" i="2" a="1"/>
  <c r="D2312" i="2" s="1"/>
  <c r="D2311" i="2" a="1"/>
  <c r="D2311" i="2"/>
  <c r="D2310" i="2" a="1"/>
  <c r="D2310" i="2"/>
  <c r="D2309" i="2" a="1"/>
  <c r="D2309" i="2"/>
  <c r="D2308" i="2" a="1"/>
  <c r="D2308" i="2"/>
  <c r="D2307" i="2" a="1"/>
  <c r="D2307" i="2" s="1"/>
  <c r="D2306" i="2" a="1"/>
  <c r="D2306" i="2" s="1"/>
  <c r="D2305" i="2" a="1"/>
  <c r="D2305" i="2"/>
  <c r="D2304" i="2" a="1"/>
  <c r="D2304" i="2" s="1"/>
  <c r="D2303" i="2" a="1"/>
  <c r="D2303" i="2" s="1"/>
  <c r="D2302" i="2" a="1"/>
  <c r="D2302" i="2"/>
  <c r="D2301" i="2" a="1"/>
  <c r="D2301" i="2"/>
  <c r="D2300" i="2" a="1"/>
  <c r="D2300" i="2"/>
  <c r="D2299" i="2" a="1"/>
  <c r="D2299" i="2"/>
  <c r="D2298" i="2" a="1"/>
  <c r="D2298" i="2"/>
  <c r="D2297" i="2" a="1"/>
  <c r="D2297" i="2"/>
  <c r="D2296" i="2" a="1"/>
  <c r="D2296" i="2"/>
  <c r="D2295" i="2" a="1"/>
  <c r="D2295" i="2" s="1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/>
  <c r="D2288" i="2" a="1"/>
  <c r="D2288" i="2" s="1"/>
  <c r="D2287" i="2" a="1"/>
  <c r="D2287" i="2"/>
  <c r="D2286" i="2" a="1"/>
  <c r="D2286" i="2" s="1"/>
  <c r="D2285" i="2" a="1"/>
  <c r="D2285" i="2"/>
  <c r="D2284" i="2" a="1"/>
  <c r="D2284" i="2"/>
  <c r="D2283" i="2" a="1"/>
  <c r="D2283" i="2" s="1"/>
  <c r="D2282" i="2" a="1"/>
  <c r="D2282" i="2" s="1"/>
  <c r="D2281" i="2" a="1"/>
  <c r="D2281" i="2"/>
  <c r="D2280" i="2" a="1"/>
  <c r="D2280" i="2" s="1"/>
  <c r="D2279" i="2" a="1"/>
  <c r="D2279" i="2" s="1"/>
  <c r="D2278" i="2" a="1"/>
  <c r="D2278" i="2"/>
  <c r="D2277" i="2" a="1"/>
  <c r="D2277" i="2"/>
  <c r="D2276" i="2" a="1"/>
  <c r="D2276" i="2" s="1"/>
  <c r="D2275" i="2" a="1"/>
  <c r="D2275" i="2"/>
  <c r="D2274" i="2" a="1"/>
  <c r="D2274" i="2"/>
  <c r="D2273" i="2" a="1"/>
  <c r="D2273" i="2" s="1"/>
  <c r="D2272" i="2" a="1"/>
  <c r="D2272" i="2"/>
  <c r="D2271" i="2" a="1"/>
  <c r="D2271" i="2" s="1"/>
  <c r="D2270" i="2" a="1"/>
  <c r="D2270" i="2" s="1"/>
  <c r="D2269" i="2" a="1"/>
  <c r="D2269" i="2"/>
  <c r="D2268" i="2" a="1"/>
  <c r="D2268" i="2" s="1"/>
  <c r="D2267" i="2" a="1"/>
  <c r="D2267" i="2" s="1"/>
  <c r="D2266" i="2" a="1"/>
  <c r="D2266" i="2"/>
  <c r="D2265" i="2" a="1"/>
  <c r="D2265" i="2"/>
  <c r="D2264" i="2" a="1"/>
  <c r="D2264" i="2"/>
  <c r="D2263" i="2" a="1"/>
  <c r="D2263" i="2"/>
  <c r="D2262" i="2" a="1"/>
  <c r="D2262" i="2"/>
  <c r="D2261" i="2" a="1"/>
  <c r="D2261" i="2"/>
  <c r="D2260" i="2" a="1"/>
  <c r="D2260" i="2"/>
  <c r="D2259" i="2" a="1"/>
  <c r="D2259" i="2" s="1"/>
  <c r="D2258" i="2" a="1"/>
  <c r="D2258" i="2" s="1"/>
  <c r="D2257" i="2" a="1"/>
  <c r="D2257" i="2"/>
  <c r="D2256" i="2" a="1"/>
  <c r="D2256" i="2"/>
  <c r="D2255" i="2" a="1"/>
  <c r="D2255" i="2" s="1"/>
  <c r="D2254" i="2" a="1"/>
  <c r="D2254" i="2"/>
  <c r="D2253" i="2" a="1"/>
  <c r="D2253" i="2" s="1"/>
  <c r="D2252" i="2" a="1"/>
  <c r="D2252" i="2" s="1"/>
  <c r="D2251" i="2" a="1"/>
  <c r="D2251" i="2"/>
  <c r="D2250" i="2" a="1"/>
  <c r="D2250" i="2" s="1"/>
  <c r="D2249" i="2" a="1"/>
  <c r="D2249" i="2" s="1"/>
  <c r="D2248" i="2" a="1"/>
  <c r="D2248" i="2"/>
  <c r="D2247" i="2" a="1"/>
  <c r="D2247" i="2" s="1"/>
  <c r="D2246" i="2" a="1"/>
  <c r="D2246" i="2" s="1"/>
  <c r="D2245" i="2" a="1"/>
  <c r="D2245" i="2"/>
  <c r="D2244" i="2" a="1"/>
  <c r="D2244" i="2" s="1"/>
  <c r="D2243" i="2" a="1"/>
  <c r="D2243" i="2" s="1"/>
  <c r="D2242" i="2" a="1"/>
  <c r="D2242" i="2"/>
  <c r="D2241" i="2" a="1"/>
  <c r="D2241" i="2" s="1"/>
  <c r="D2240" i="2" a="1"/>
  <c r="D2240" i="2" s="1"/>
  <c r="D2239" i="2" a="1"/>
  <c r="D2239" i="2"/>
  <c r="D2238" i="2" a="1"/>
  <c r="D2238" i="2" s="1"/>
  <c r="D2237" i="2" a="1"/>
  <c r="D2237" i="2" s="1"/>
  <c r="D2236" i="2" a="1"/>
  <c r="D2236" i="2"/>
  <c r="D2235" i="2" a="1"/>
  <c r="D2235" i="2" s="1"/>
  <c r="D2234" i="2" a="1"/>
  <c r="D2234" i="2" s="1"/>
  <c r="D2233" i="2" a="1"/>
  <c r="D2233" i="2"/>
  <c r="D2232" i="2" a="1"/>
  <c r="D2232" i="2" s="1"/>
  <c r="D2231" i="2" a="1"/>
  <c r="D2231" i="2" s="1"/>
  <c r="D2230" i="2" a="1"/>
  <c r="D2230" i="2"/>
  <c r="D2229" i="2" a="1"/>
  <c r="D2229" i="2" s="1"/>
  <c r="D2228" i="2" a="1"/>
  <c r="D2228" i="2" s="1"/>
  <c r="D2227" i="2" a="1"/>
  <c r="D2227" i="2"/>
  <c r="D2226" i="2" a="1"/>
  <c r="D2226" i="2" s="1"/>
  <c r="D2225" i="2" a="1"/>
  <c r="D2225" i="2" s="1"/>
  <c r="D2224" i="2" a="1"/>
  <c r="D2224" i="2"/>
  <c r="D2223" i="2" a="1"/>
  <c r="D2223" i="2" s="1"/>
  <c r="D2222" i="2" a="1"/>
  <c r="D2222" i="2" s="1"/>
  <c r="D2221" i="2" a="1"/>
  <c r="D2221" i="2"/>
  <c r="D2220" i="2" a="1"/>
  <c r="D2220" i="2" s="1"/>
  <c r="D2219" i="2" a="1"/>
  <c r="D2219" i="2" s="1"/>
  <c r="D2218" i="2" a="1"/>
  <c r="D2218" i="2"/>
  <c r="D2217" i="2" a="1"/>
  <c r="D2217" i="2" s="1"/>
  <c r="D2216" i="2" a="1"/>
  <c r="D2216" i="2" s="1"/>
  <c r="D2215" i="2" a="1"/>
  <c r="D2215" i="2"/>
  <c r="D2214" i="2" a="1"/>
  <c r="D2214" i="2" s="1"/>
  <c r="D2213" i="2" a="1"/>
  <c r="D2213" i="2" s="1"/>
  <c r="D2212" i="2" a="1"/>
  <c r="D2212" i="2"/>
  <c r="D2211" i="2" a="1"/>
  <c r="D2211" i="2" s="1"/>
  <c r="D2210" i="2" a="1"/>
  <c r="D2210" i="2" s="1"/>
  <c r="D2209" i="2" a="1"/>
  <c r="D2209" i="2"/>
  <c r="D2208" i="2" a="1"/>
  <c r="D2208" i="2"/>
  <c r="D2207" i="2" a="1"/>
  <c r="D2207" i="2"/>
  <c r="D2206" i="2" a="1"/>
  <c r="D2206" i="2"/>
  <c r="D2205" i="2" a="1"/>
  <c r="D2205" i="2" s="1"/>
  <c r="D2204" i="2" a="1"/>
  <c r="D2204" i="2" s="1"/>
  <c r="D2203" i="2" a="1"/>
  <c r="D2203" i="2"/>
  <c r="D2202" i="2" a="1"/>
  <c r="D2202" i="2" s="1"/>
  <c r="D2201" i="2" a="1"/>
  <c r="D2201" i="2" s="1"/>
  <c r="D2200" i="2" a="1"/>
  <c r="D2200" i="2"/>
  <c r="D2199" i="2" a="1"/>
  <c r="D2199" i="2"/>
  <c r="D2198" i="2" a="1"/>
  <c r="D2198" i="2"/>
  <c r="D2197" i="2" a="1"/>
  <c r="D2197" i="2"/>
  <c r="D2196" i="2" a="1"/>
  <c r="D2196" i="2"/>
  <c r="D2195" i="2" a="1"/>
  <c r="D2195" i="2" s="1"/>
  <c r="D2194" i="2" a="1"/>
  <c r="D2194" i="2"/>
  <c r="D2193" i="2" a="1"/>
  <c r="D2193" i="2" s="1"/>
  <c r="D2192" i="2" a="1"/>
  <c r="D2192" i="2" s="1"/>
  <c r="D2191" i="2" a="1"/>
  <c r="D2191" i="2"/>
  <c r="D2190" i="2" a="1"/>
  <c r="D2190" i="2"/>
  <c r="D2189" i="2" a="1"/>
  <c r="D2189" i="2"/>
  <c r="D2188" i="2" a="1"/>
  <c r="D2188" i="2"/>
  <c r="D2187" i="2" a="1"/>
  <c r="D2187" i="2" s="1"/>
  <c r="D2186" i="2" a="1"/>
  <c r="D2186" i="2" s="1"/>
  <c r="D2185" i="2" a="1"/>
  <c r="D2185" i="2"/>
  <c r="D2184" i="2" a="1"/>
  <c r="D2184" i="2" s="1"/>
  <c r="D2183" i="2" a="1"/>
  <c r="D2183" i="2" s="1"/>
  <c r="D2182" i="2" a="1"/>
  <c r="D2182" i="2"/>
  <c r="D2181" i="2" a="1"/>
  <c r="D2181" i="2"/>
  <c r="D2180" i="2" a="1"/>
  <c r="D2180" i="2"/>
  <c r="D2179" i="2" a="1"/>
  <c r="D2179" i="2"/>
  <c r="D2178" i="2" a="1"/>
  <c r="D2178" i="2"/>
  <c r="D2177" i="2" a="1"/>
  <c r="D2177" i="2" s="1"/>
  <c r="D2176" i="2" a="1"/>
  <c r="D2176" i="2"/>
  <c r="D2175" i="2" a="1"/>
  <c r="D2175" i="2" s="1"/>
  <c r="D2174" i="2" a="1"/>
  <c r="D2174" i="2" s="1"/>
  <c r="D2173" i="2" a="1"/>
  <c r="D2173" i="2"/>
  <c r="D2172" i="2" a="1"/>
  <c r="D2172" i="2"/>
  <c r="D2171" i="2" a="1"/>
  <c r="D2171" i="2"/>
  <c r="D2170" i="2" a="1"/>
  <c r="D2170" i="2"/>
  <c r="D2169" i="2" a="1"/>
  <c r="D2169" i="2" s="1"/>
  <c r="D2168" i="2" a="1"/>
  <c r="D2168" i="2" s="1"/>
  <c r="D2167" i="2" a="1"/>
  <c r="D2167" i="2"/>
  <c r="D2166" i="2" a="1"/>
  <c r="D2166" i="2" s="1"/>
  <c r="D2165" i="2" a="1"/>
  <c r="D2165" i="2" s="1"/>
  <c r="D2164" i="2" a="1"/>
  <c r="D2164" i="2"/>
  <c r="D2163" i="2" a="1"/>
  <c r="D2163" i="2"/>
  <c r="D2162" i="2" a="1"/>
  <c r="D2162" i="2"/>
  <c r="D2161" i="2" a="1"/>
  <c r="D2161" i="2"/>
  <c r="D2160" i="2" a="1"/>
  <c r="D2160" i="2"/>
  <c r="D2159" i="2" a="1"/>
  <c r="D2159" i="2" s="1"/>
  <c r="D2158" i="2" a="1"/>
  <c r="D2158" i="2"/>
  <c r="D2157" i="2" a="1"/>
  <c r="D2157" i="2" s="1"/>
  <c r="D2156" i="2" a="1"/>
  <c r="D2156" i="2" s="1"/>
  <c r="D2155" i="2" a="1"/>
  <c r="D2155" i="2"/>
  <c r="D2154" i="2" a="1"/>
  <c r="D2154" i="2"/>
  <c r="D2153" i="2" a="1"/>
  <c r="D2153" i="2"/>
  <c r="D2152" i="2" a="1"/>
  <c r="D2152" i="2"/>
  <c r="D2151" i="2" a="1"/>
  <c r="D2151" i="2" s="1"/>
  <c r="D2150" i="2" a="1"/>
  <c r="D2150" i="2" s="1"/>
  <c r="D2149" i="2" a="1"/>
  <c r="D2149" i="2"/>
  <c r="D2148" i="2" a="1"/>
  <c r="D2148" i="2" s="1"/>
  <c r="D2147" i="2" a="1"/>
  <c r="D2147" i="2" s="1"/>
  <c r="D2146" i="2" a="1"/>
  <c r="D2146" i="2"/>
  <c r="D2145" i="2" a="1"/>
  <c r="D2145" i="2"/>
  <c r="D2144" i="2" a="1"/>
  <c r="D2144" i="2"/>
  <c r="D2143" i="2" a="1"/>
  <c r="D2143" i="2"/>
  <c r="D2142" i="2" a="1"/>
  <c r="D2142" i="2" s="1"/>
  <c r="D2141" i="2" a="1"/>
  <c r="D2141" i="2" s="1"/>
  <c r="D2140" i="2" a="1"/>
  <c r="D2140" i="2"/>
  <c r="D2139" i="2" a="1"/>
  <c r="D2139" i="2" s="1"/>
  <c r="D2138" i="2" a="1"/>
  <c r="D2138" i="2" s="1"/>
  <c r="D2137" i="2" a="1"/>
  <c r="D2137" i="2"/>
  <c r="D2136" i="2" a="1"/>
  <c r="D2136" i="2"/>
  <c r="D2135" i="2" a="1"/>
  <c r="D2135" i="2"/>
  <c r="D2134" i="2" a="1"/>
  <c r="D2134" i="2"/>
  <c r="D2133" i="2" a="1"/>
  <c r="D2133" i="2" s="1"/>
  <c r="D2132" i="2" a="1"/>
  <c r="D2132" i="2" s="1"/>
  <c r="D2131" i="2" a="1"/>
  <c r="D2131" i="2"/>
  <c r="D2130" i="2" a="1"/>
  <c r="D2130" i="2" s="1"/>
  <c r="D2129" i="2" a="1"/>
  <c r="D2129" i="2" s="1"/>
  <c r="D2128" i="2" a="1"/>
  <c r="D2128" i="2"/>
  <c r="D2127" i="2" a="1"/>
  <c r="D2127" i="2"/>
  <c r="D2126" i="2" a="1"/>
  <c r="D2126" i="2"/>
  <c r="D2125" i="2" a="1"/>
  <c r="D2125" i="2"/>
  <c r="D2124" i="2" a="1"/>
  <c r="D2124" i="2" s="1"/>
  <c r="D2123" i="2" a="1"/>
  <c r="D2123" i="2" s="1"/>
  <c r="D2122" i="2" a="1"/>
  <c r="D2122" i="2"/>
  <c r="D2121" i="2" a="1"/>
  <c r="D2121" i="2" s="1"/>
  <c r="D2120" i="2" a="1"/>
  <c r="D2120" i="2" s="1"/>
  <c r="D2119" i="2" a="1"/>
  <c r="D2119" i="2"/>
  <c r="D2118" i="2" a="1"/>
  <c r="D2118" i="2"/>
  <c r="D2117" i="2" a="1"/>
  <c r="D2117" i="2"/>
  <c r="D2116" i="2" a="1"/>
  <c r="D2116" i="2"/>
  <c r="D2115" i="2" a="1"/>
  <c r="D2115" i="2" s="1"/>
  <c r="D2114" i="2" a="1"/>
  <c r="D2114" i="2" s="1"/>
  <c r="D2113" i="2" a="1"/>
  <c r="D2113" i="2"/>
  <c r="D2112" i="2" a="1"/>
  <c r="D2112" i="2" s="1"/>
  <c r="D2111" i="2" a="1"/>
  <c r="D2111" i="2" s="1"/>
  <c r="D2110" i="2" a="1"/>
  <c r="D2110" i="2"/>
  <c r="D2109" i="2" a="1"/>
  <c r="D2109" i="2"/>
  <c r="D2108" i="2" a="1"/>
  <c r="D2108" i="2"/>
  <c r="D2107" i="2" a="1"/>
  <c r="D2107" i="2"/>
  <c r="D2106" i="2" a="1"/>
  <c r="D2106" i="2" s="1"/>
  <c r="D2105" i="2" a="1"/>
  <c r="D2105" i="2" s="1"/>
  <c r="D2104" i="2" a="1"/>
  <c r="D2104" i="2"/>
  <c r="D2103" i="2" a="1"/>
  <c r="D2103" i="2" s="1"/>
  <c r="D2102" i="2" a="1"/>
  <c r="D2102" i="2"/>
  <c r="D2101" i="2" a="1"/>
  <c r="D2101" i="2"/>
  <c r="D2100" i="2" a="1"/>
  <c r="D2100" i="2"/>
  <c r="D2099" i="2" a="1"/>
  <c r="D2099" i="2"/>
  <c r="D2098" i="2" a="1"/>
  <c r="D2098" i="2"/>
  <c r="D2097" i="2" a="1"/>
  <c r="D2097" i="2" s="1"/>
  <c r="D2096" i="2" a="1"/>
  <c r="D2096" i="2" s="1"/>
  <c r="D2095" i="2" a="1"/>
  <c r="D2095" i="2"/>
  <c r="D2094" i="2" a="1"/>
  <c r="D2094" i="2" s="1"/>
  <c r="D2093" i="2" a="1"/>
  <c r="D2093" i="2" s="1"/>
  <c r="D2092" i="2" a="1"/>
  <c r="D2092" i="2"/>
  <c r="D2091" i="2" a="1"/>
  <c r="D2091" i="2" s="1"/>
  <c r="D2090" i="2" a="1"/>
  <c r="D2090" i="2"/>
  <c r="D2089" i="2" a="1"/>
  <c r="D2089" i="2"/>
  <c r="D2088" i="2" a="1"/>
  <c r="D2088" i="2" s="1"/>
  <c r="D2087" i="2" a="1"/>
  <c r="D2087" i="2" s="1"/>
  <c r="D2086" i="2" a="1"/>
  <c r="D2086" i="2"/>
  <c r="D2085" i="2" a="1"/>
  <c r="D2085" i="2" s="1"/>
  <c r="D2084" i="2" a="1"/>
  <c r="D2084" i="2"/>
  <c r="D2083" i="2" a="1"/>
  <c r="D2083" i="2"/>
  <c r="D2082" i="2" a="1"/>
  <c r="D2082" i="2"/>
  <c r="D2081" i="2" a="1"/>
  <c r="D2081" i="2"/>
  <c r="D2080" i="2" a="1"/>
  <c r="D2080" i="2"/>
  <c r="D2079" i="2" a="1"/>
  <c r="D2079" i="2" s="1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 s="1"/>
  <c r="D2072" i="2" a="1"/>
  <c r="D2072" i="2"/>
  <c r="D2071" i="2" a="1"/>
  <c r="D2071" i="2"/>
  <c r="D2070" i="2" a="1"/>
  <c r="D2070" i="2" s="1"/>
  <c r="D2069" i="2" a="1"/>
  <c r="D2069" i="2" s="1"/>
  <c r="D2068" i="2" a="1"/>
  <c r="D2068" i="2"/>
  <c r="D2067" i="2" a="1"/>
  <c r="D2067" i="2" s="1"/>
  <c r="D2066" i="2" a="1"/>
  <c r="D2066" i="2"/>
  <c r="D2065" i="2" a="1"/>
  <c r="D2065" i="2"/>
  <c r="D2064" i="2" a="1"/>
  <c r="D2064" i="2"/>
  <c r="D2063" i="2" a="1"/>
  <c r="D2063" i="2"/>
  <c r="D2062" i="2" a="1"/>
  <c r="D2062" i="2"/>
  <c r="D2061" i="2" a="1"/>
  <c r="D2061" i="2" s="1"/>
  <c r="D2060" i="2" a="1"/>
  <c r="D2060" i="2" s="1"/>
  <c r="D2059" i="2" a="1"/>
  <c r="D2059" i="2"/>
  <c r="D2058" i="2" a="1"/>
  <c r="D2058" i="2" s="1"/>
  <c r="D2057" i="2" a="1"/>
  <c r="D2057" i="2" s="1"/>
  <c r="D2056" i="2" a="1"/>
  <c r="D2056" i="2"/>
  <c r="D2055" i="2" a="1"/>
  <c r="D2055" i="2" s="1"/>
  <c r="D2054" i="2" a="1"/>
  <c r="D2054" i="2"/>
  <c r="D2053" i="2" a="1"/>
  <c r="D2053" i="2"/>
  <c r="D2052" i="2" a="1"/>
  <c r="D2052" i="2" s="1"/>
  <c r="D2051" i="2" a="1"/>
  <c r="D2051" i="2" s="1"/>
  <c r="D2050" i="2" a="1"/>
  <c r="D2050" i="2"/>
  <c r="D2049" i="2" a="1"/>
  <c r="D2049" i="2" s="1"/>
  <c r="D2048" i="2" a="1"/>
  <c r="D2048" i="2"/>
  <c r="D2047" i="2" a="1"/>
  <c r="D2047" i="2"/>
  <c r="D2046" i="2" a="1"/>
  <c r="D2046" i="2"/>
  <c r="D2045" i="2" a="1"/>
  <c r="D2045" i="2"/>
  <c r="D2044" i="2" a="1"/>
  <c r="D2044" i="2"/>
  <c r="D2043" i="2" a="1"/>
  <c r="D2043" i="2" s="1"/>
  <c r="D2042" i="2" a="1"/>
  <c r="D2042" i="2" s="1"/>
  <c r="D2041" i="2" a="1"/>
  <c r="D2041" i="2"/>
  <c r="D2040" i="2" a="1"/>
  <c r="D2040" i="2" s="1"/>
  <c r="D2039" i="2" a="1"/>
  <c r="D2039" i="2" s="1"/>
  <c r="D2038" i="2" a="1"/>
  <c r="D2038" i="2"/>
  <c r="D2037" i="2" a="1"/>
  <c r="D2037" i="2" s="1"/>
  <c r="D2036" i="2" a="1"/>
  <c r="D2036" i="2"/>
  <c r="D2035" i="2" a="1"/>
  <c r="D2035" i="2"/>
  <c r="D2034" i="2" a="1"/>
  <c r="D2034" i="2" s="1"/>
  <c r="D2033" i="2" a="1"/>
  <c r="D2033" i="2" s="1"/>
  <c r="D2032" i="2" a="1"/>
  <c r="D2032" i="2"/>
  <c r="D2031" i="2" a="1"/>
  <c r="D2031" i="2" s="1"/>
  <c r="D2030" i="2" a="1"/>
  <c r="D2030" i="2"/>
  <c r="D2029" i="2" a="1"/>
  <c r="D2029" i="2"/>
  <c r="D2028" i="2" a="1"/>
  <c r="D2028" i="2"/>
  <c r="D2027" i="2" a="1"/>
  <c r="D2027" i="2"/>
  <c r="D2026" i="2" a="1"/>
  <c r="D2026" i="2"/>
  <c r="D2025" i="2" a="1"/>
  <c r="D2025" i="2" s="1"/>
  <c r="D2024" i="2" a="1"/>
  <c r="D2024" i="2" s="1"/>
  <c r="D2023" i="2" a="1"/>
  <c r="D2023" i="2"/>
  <c r="D2022" i="2" a="1"/>
  <c r="D2022" i="2" s="1"/>
  <c r="D2021" i="2" a="1"/>
  <c r="D2021" i="2" s="1"/>
  <c r="D2020" i="2" a="1"/>
  <c r="D2020" i="2"/>
  <c r="D2019" i="2" a="1"/>
  <c r="D2019" i="2" s="1"/>
  <c r="D2018" i="2" a="1"/>
  <c r="D2018" i="2"/>
  <c r="D2017" i="2" a="1"/>
  <c r="D2017" i="2"/>
  <c r="D2016" i="2" a="1"/>
  <c r="D2016" i="2" s="1"/>
  <c r="D2015" i="2" a="1"/>
  <c r="D2015" i="2" s="1"/>
  <c r="D2014" i="2" a="1"/>
  <c r="D2014" i="2"/>
  <c r="D2013" i="2" a="1"/>
  <c r="D2013" i="2" s="1"/>
  <c r="D2012" i="2" a="1"/>
  <c r="D2012" i="2"/>
  <c r="D2011" i="2" a="1"/>
  <c r="D2011" i="2"/>
  <c r="D2010" i="2" a="1"/>
  <c r="D2010" i="2"/>
  <c r="D2009" i="2" a="1"/>
  <c r="D2009" i="2"/>
  <c r="D2008" i="2" a="1"/>
  <c r="D2008" i="2"/>
  <c r="D2007" i="2" a="1"/>
  <c r="D2007" i="2" s="1"/>
  <c r="D2006" i="2" a="1"/>
  <c r="D2006" i="2" s="1"/>
  <c r="D2005" i="2" a="1"/>
  <c r="D2005" i="2"/>
  <c r="D2004" i="2" a="1"/>
  <c r="D2004" i="2" s="1"/>
  <c r="D2003" i="2" a="1"/>
  <c r="D2003" i="2" s="1"/>
  <c r="D2002" i="2" a="1"/>
  <c r="D2002" i="2"/>
  <c r="D2001" i="2" a="1"/>
  <c r="D2001" i="2" s="1"/>
  <c r="D2000" i="2" a="1"/>
  <c r="D2000" i="2"/>
  <c r="D1999" i="2" a="1"/>
  <c r="D1999" i="2"/>
  <c r="D1998" i="2" a="1"/>
  <c r="D1998" i="2" s="1"/>
  <c r="D1997" i="2" a="1"/>
  <c r="D1997" i="2" s="1"/>
  <c r="D1996" i="2" a="1"/>
  <c r="D1996" i="2"/>
  <c r="D1995" i="2" a="1"/>
  <c r="D1995" i="2" s="1"/>
  <c r="D1994" i="2" a="1"/>
  <c r="D1994" i="2"/>
  <c r="D1993" i="2" a="1"/>
  <c r="D1993" i="2"/>
  <c r="D1992" i="2" a="1"/>
  <c r="D1992" i="2"/>
  <c r="D1991" i="2" a="1"/>
  <c r="D1991" i="2"/>
  <c r="D1990" i="2" a="1"/>
  <c r="D1990" i="2"/>
  <c r="D1989" i="2" a="1"/>
  <c r="D1989" i="2" s="1"/>
  <c r="D1988" i="2" a="1"/>
  <c r="D1988" i="2" s="1"/>
  <c r="D1987" i="2" a="1"/>
  <c r="D1987" i="2"/>
  <c r="D1986" i="2" a="1"/>
  <c r="D1986" i="2" s="1"/>
  <c r="D1985" i="2" a="1"/>
  <c r="D1985" i="2" s="1"/>
  <c r="D1984" i="2" a="1"/>
  <c r="D1984" i="2"/>
  <c r="D1983" i="2" a="1"/>
  <c r="D1983" i="2" s="1"/>
  <c r="D1982" i="2" a="1"/>
  <c r="D1982" i="2"/>
  <c r="D1981" i="2" a="1"/>
  <c r="D1981" i="2"/>
  <c r="D1980" i="2" a="1"/>
  <c r="D1980" i="2" s="1"/>
  <c r="D1979" i="2" a="1"/>
  <c r="D1979" i="2" s="1"/>
  <c r="D1978" i="2" a="1"/>
  <c r="D1978" i="2"/>
  <c r="D1977" i="2" a="1"/>
  <c r="D1977" i="2" s="1"/>
  <c r="D1976" i="2" a="1"/>
  <c r="D1976" i="2"/>
  <c r="D1975" i="2" a="1"/>
  <c r="D1975" i="2"/>
  <c r="D1974" i="2" a="1"/>
  <c r="D1974" i="2"/>
  <c r="D1973" i="2" a="1"/>
  <c r="D1973" i="2"/>
  <c r="D1972" i="2" a="1"/>
  <c r="D1972" i="2"/>
  <c r="D1971" i="2" a="1"/>
  <c r="D1971" i="2" s="1"/>
  <c r="D1970" i="2" a="1"/>
  <c r="D1970" i="2" s="1"/>
  <c r="D1969" i="2" a="1"/>
  <c r="D1969" i="2"/>
  <c r="D1968" i="2" a="1"/>
  <c r="D1968" i="2" s="1"/>
  <c r="D1967" i="2" a="1"/>
  <c r="D1967" i="2" s="1"/>
  <c r="D1966" i="2" a="1"/>
  <c r="D1966" i="2"/>
  <c r="D1965" i="2" a="1"/>
  <c r="D1965" i="2" s="1"/>
  <c r="D1964" i="2" a="1"/>
  <c r="D1964" i="2"/>
  <c r="D1963" i="2" a="1"/>
  <c r="D1963" i="2"/>
  <c r="D1962" i="2" a="1"/>
  <c r="D1962" i="2" s="1"/>
  <c r="D1961" i="2" a="1"/>
  <c r="D1961" i="2" s="1"/>
  <c r="D1960" i="2" a="1"/>
  <c r="D1960" i="2"/>
  <c r="D1959" i="2" a="1"/>
  <c r="D1959" i="2" s="1"/>
  <c r="D1958" i="2" a="1"/>
  <c r="D1958" i="2"/>
  <c r="D1957" i="2" a="1"/>
  <c r="D1957" i="2"/>
  <c r="D1956" i="2" a="1"/>
  <c r="D1956" i="2"/>
  <c r="D1955" i="2" a="1"/>
  <c r="D1955" i="2"/>
  <c r="D1954" i="2" a="1"/>
  <c r="D1954" i="2"/>
  <c r="D1953" i="2" a="1"/>
  <c r="D1953" i="2" s="1"/>
  <c r="D1952" i="2" a="1"/>
  <c r="D1952" i="2" s="1"/>
  <c r="D1951" i="2" a="1"/>
  <c r="D1951" i="2"/>
  <c r="D1950" i="2" a="1"/>
  <c r="D1950" i="2" s="1"/>
  <c r="D1949" i="2" a="1"/>
  <c r="D1949" i="2" s="1"/>
  <c r="D1948" i="2" a="1"/>
  <c r="D1948" i="2"/>
  <c r="D1947" i="2" a="1"/>
  <c r="D1947" i="2" s="1"/>
  <c r="D1946" i="2" a="1"/>
  <c r="D1946" i="2"/>
  <c r="D1945" i="2" a="1"/>
  <c r="D1945" i="2"/>
  <c r="D1944" i="2" a="1"/>
  <c r="D1944" i="2" s="1"/>
  <c r="D1943" i="2" a="1"/>
  <c r="D1943" i="2" s="1"/>
  <c r="D1942" i="2" a="1"/>
  <c r="D1942" i="2"/>
  <c r="D1941" i="2" a="1"/>
  <c r="D1941" i="2" s="1"/>
  <c r="D1940" i="2" a="1"/>
  <c r="D1940" i="2"/>
  <c r="D1939" i="2" a="1"/>
  <c r="D1939" i="2"/>
  <c r="D1938" i="2" a="1"/>
  <c r="D1938" i="2"/>
  <c r="D1937" i="2" a="1"/>
  <c r="D1937" i="2"/>
  <c r="D1936" i="2" a="1"/>
  <c r="D1936" i="2"/>
  <c r="D1935" i="2" a="1"/>
  <c r="D1935" i="2" s="1"/>
  <c r="D1934" i="2" a="1"/>
  <c r="D1934" i="2" s="1"/>
  <c r="D1933" i="2" a="1"/>
  <c r="D1933" i="2"/>
  <c r="D1932" i="2" a="1"/>
  <c r="D1932" i="2" s="1"/>
  <c r="D1931" i="2" a="1"/>
  <c r="D1931" i="2" s="1"/>
  <c r="D1930" i="2" a="1"/>
  <c r="D1930" i="2"/>
  <c r="D1929" i="2" a="1"/>
  <c r="D1929" i="2" s="1"/>
  <c r="D1928" i="2" a="1"/>
  <c r="D1928" i="2"/>
  <c r="D1927" i="2" a="1"/>
  <c r="D1927" i="2"/>
  <c r="D1926" i="2" a="1"/>
  <c r="D1926" i="2" s="1"/>
  <c r="D1925" i="2" a="1"/>
  <c r="D1925" i="2" s="1"/>
  <c r="D1924" i="2" a="1"/>
  <c r="D1924" i="2"/>
  <c r="D1923" i="2" a="1"/>
  <c r="D1923" i="2" s="1"/>
  <c r="D1922" i="2" a="1"/>
  <c r="D1922" i="2"/>
  <c r="D1921" i="2" a="1"/>
  <c r="D1921" i="2"/>
  <c r="D1920" i="2" a="1"/>
  <c r="D1920" i="2"/>
  <c r="D1919" i="2" a="1"/>
  <c r="D1919" i="2"/>
  <c r="D1918" i="2" a="1"/>
  <c r="D1918" i="2"/>
  <c r="D1917" i="2" a="1"/>
  <c r="D1917" i="2" s="1"/>
  <c r="D1916" i="2" a="1"/>
  <c r="D1916" i="2" s="1"/>
  <c r="D1915" i="2" a="1"/>
  <c r="D1915" i="2"/>
  <c r="D1914" i="2" a="1"/>
  <c r="D1914" i="2" s="1"/>
  <c r="D1913" i="2" a="1"/>
  <c r="D1913" i="2" s="1"/>
  <c r="D1912" i="2" a="1"/>
  <c r="D1912" i="2"/>
  <c r="D1911" i="2" a="1"/>
  <c r="D1911" i="2" s="1"/>
  <c r="D1910" i="2" a="1"/>
  <c r="D1910" i="2"/>
  <c r="D1909" i="2" a="1"/>
  <c r="D1909" i="2"/>
  <c r="D1908" i="2" a="1"/>
  <c r="D1908" i="2" s="1"/>
  <c r="D1907" i="2" a="1"/>
  <c r="D1907" i="2" s="1"/>
  <c r="D1906" i="2" a="1"/>
  <c r="D1906" i="2"/>
  <c r="D1905" i="2" a="1"/>
  <c r="D1905" i="2" s="1"/>
  <c r="D1904" i="2" a="1"/>
  <c r="D1904" i="2"/>
  <c r="D1903" i="2" a="1"/>
  <c r="D1903" i="2"/>
  <c r="D1902" i="2" a="1"/>
  <c r="D1902" i="2"/>
  <c r="D1901" i="2" a="1"/>
  <c r="D1901" i="2"/>
  <c r="D1900" i="2" a="1"/>
  <c r="D1900" i="2"/>
  <c r="D1899" i="2" a="1"/>
  <c r="D1899" i="2" s="1"/>
  <c r="D1898" i="2" a="1"/>
  <c r="D1898" i="2" s="1"/>
  <c r="D1897" i="2" a="1"/>
  <c r="D1897" i="2"/>
  <c r="D1896" i="2" a="1"/>
  <c r="D1896" i="2" s="1"/>
  <c r="D1895" i="2" a="1"/>
  <c r="D1895" i="2" s="1"/>
  <c r="D1894" i="2" a="1"/>
  <c r="D1894" i="2"/>
  <c r="D1893" i="2" a="1"/>
  <c r="D1893" i="2" s="1"/>
  <c r="D1892" i="2" a="1"/>
  <c r="D1892" i="2"/>
  <c r="D1891" i="2" a="1"/>
  <c r="D1891" i="2"/>
  <c r="D1890" i="2" a="1"/>
  <c r="D1890" i="2" s="1"/>
  <c r="D1889" i="2" a="1"/>
  <c r="D1889" i="2" s="1"/>
  <c r="D1888" i="2" a="1"/>
  <c r="D1888" i="2"/>
  <c r="D1887" i="2" a="1"/>
  <c r="D1887" i="2" s="1"/>
  <c r="D1886" i="2" a="1"/>
  <c r="D1886" i="2"/>
  <c r="D1885" i="2" a="1"/>
  <c r="D1885" i="2"/>
  <c r="D1884" i="2" a="1"/>
  <c r="D1884" i="2"/>
  <c r="D1883" i="2" a="1"/>
  <c r="D1883" i="2"/>
  <c r="D1882" i="2" a="1"/>
  <c r="D1882" i="2"/>
  <c r="D1881" i="2" a="1"/>
  <c r="D1881" i="2" s="1"/>
  <c r="D1880" i="2" a="1"/>
  <c r="D1880" i="2" s="1"/>
  <c r="D1879" i="2" a="1"/>
  <c r="D1879" i="2"/>
  <c r="D1878" i="2" a="1"/>
  <c r="D1878" i="2" s="1"/>
  <c r="D1877" i="2" a="1"/>
  <c r="D1877" i="2" s="1"/>
  <c r="D1876" i="2" a="1"/>
  <c r="D1876" i="2"/>
  <c r="D1875" i="2" a="1"/>
  <c r="D1875" i="2" s="1"/>
  <c r="D1874" i="2" a="1"/>
  <c r="D1874" i="2"/>
  <c r="D1873" i="2" a="1"/>
  <c r="D1873" i="2"/>
  <c r="D1872" i="2" a="1"/>
  <c r="D1872" i="2" s="1"/>
  <c r="D1871" i="2" a="1"/>
  <c r="D1871" i="2" s="1"/>
  <c r="D1870" i="2" a="1"/>
  <c r="D1870" i="2"/>
  <c r="D1869" i="2" a="1"/>
  <c r="D1869" i="2" s="1"/>
  <c r="D1868" i="2" a="1"/>
  <c r="D1868" i="2"/>
  <c r="D1867" i="2" a="1"/>
  <c r="D1867" i="2"/>
  <c r="D1866" i="2" a="1"/>
  <c r="D1866" i="2"/>
  <c r="D1865" i="2" a="1"/>
  <c r="D1865" i="2"/>
  <c r="D1864" i="2" a="1"/>
  <c r="D1864" i="2"/>
  <c r="D1863" i="2" a="1"/>
  <c r="D1863" i="2" s="1"/>
  <c r="D1862" i="2" a="1"/>
  <c r="D1862" i="2" s="1"/>
  <c r="D1861" i="2" a="1"/>
  <c r="D1861" i="2"/>
  <c r="D1860" i="2" a="1"/>
  <c r="D1860" i="2" s="1"/>
  <c r="D1859" i="2" a="1"/>
  <c r="D1859" i="2" s="1"/>
  <c r="D1858" i="2" a="1"/>
  <c r="D1858" i="2"/>
  <c r="D1857" i="2" a="1"/>
  <c r="D1857" i="2" s="1"/>
  <c r="D1856" i="2" a="1"/>
  <c r="D1856" i="2"/>
  <c r="D1855" i="2" a="1"/>
  <c r="D1855" i="2"/>
  <c r="D1854" i="2" a="1"/>
  <c r="D1854" i="2" s="1"/>
  <c r="D1853" i="2" a="1"/>
  <c r="D1853" i="2" s="1"/>
  <c r="D1852" i="2" a="1"/>
  <c r="D1852" i="2"/>
  <c r="D1851" i="2" a="1"/>
  <c r="D1851" i="2" s="1"/>
  <c r="D1850" i="2" a="1"/>
  <c r="D1850" i="2"/>
  <c r="D1849" i="2" a="1"/>
  <c r="D1849" i="2"/>
  <c r="D1848" i="2" a="1"/>
  <c r="D1848" i="2"/>
  <c r="D1847" i="2" a="1"/>
  <c r="D1847" i="2"/>
  <c r="D1846" i="2" a="1"/>
  <c r="D1846" i="2"/>
  <c r="D1845" i="2" a="1"/>
  <c r="D1845" i="2" s="1"/>
  <c r="D1844" i="2" a="1"/>
  <c r="D1844" i="2" s="1"/>
  <c r="D1843" i="2" a="1"/>
  <c r="D1843" i="2"/>
  <c r="D1842" i="2" a="1"/>
  <c r="D1842" i="2" s="1"/>
  <c r="D1841" i="2" a="1"/>
  <c r="D1841" i="2" s="1"/>
  <c r="D1840" i="2" a="1"/>
  <c r="D1840" i="2"/>
  <c r="D1839" i="2" a="1"/>
  <c r="D1839" i="2" s="1"/>
  <c r="D1838" i="2" a="1"/>
  <c r="D1838" i="2"/>
  <c r="D1837" i="2" a="1"/>
  <c r="D1837" i="2"/>
  <c r="D1836" i="2" a="1"/>
  <c r="D1836" i="2" s="1"/>
  <c r="D1835" i="2" a="1"/>
  <c r="D1835" i="2" s="1"/>
  <c r="D1834" i="2" a="1"/>
  <c r="D1834" i="2"/>
  <c r="D1833" i="2" a="1"/>
  <c r="D1833" i="2" s="1"/>
  <c r="D1832" i="2" a="1"/>
  <c r="D1832" i="2"/>
  <c r="D1831" i="2" a="1"/>
  <c r="D1831" i="2"/>
  <c r="D1830" i="2" a="1"/>
  <c r="D1830" i="2"/>
  <c r="D1829" i="2" a="1"/>
  <c r="D1829" i="2"/>
  <c r="D1828" i="2" a="1"/>
  <c r="D1828" i="2"/>
  <c r="D1827" i="2" a="1"/>
  <c r="D1827" i="2" s="1"/>
  <c r="D1826" i="2" a="1"/>
  <c r="D1826" i="2" s="1"/>
  <c r="D1825" i="2" a="1"/>
  <c r="D1825" i="2"/>
  <c r="D1824" i="2" a="1"/>
  <c r="D1824" i="2" s="1"/>
  <c r="D1823" i="2" a="1"/>
  <c r="D1823" i="2" s="1"/>
  <c r="D1822" i="2" a="1"/>
  <c r="D1822" i="2"/>
  <c r="D1821" i="2" a="1"/>
  <c r="D1821" i="2" s="1"/>
  <c r="D1820" i="2" a="1"/>
  <c r="D1820" i="2"/>
  <c r="D1819" i="2" a="1"/>
  <c r="D1819" i="2"/>
  <c r="D1818" i="2" a="1"/>
  <c r="D1818" i="2" s="1"/>
  <c r="D1817" i="2" a="1"/>
  <c r="D1817" i="2" s="1"/>
  <c r="D1816" i="2" a="1"/>
  <c r="D1816" i="2"/>
  <c r="D1815" i="2" a="1"/>
  <c r="D1815" i="2" s="1"/>
  <c r="D1814" i="2" a="1"/>
  <c r="D1814" i="2"/>
  <c r="D1813" i="2" a="1"/>
  <c r="D1813" i="2"/>
  <c r="D1812" i="2" a="1"/>
  <c r="D1812" i="2"/>
  <c r="D1811" i="2" a="1"/>
  <c r="D1811" i="2"/>
  <c r="D1810" i="2" a="1"/>
  <c r="D1810" i="2"/>
  <c r="D1809" i="2" a="1"/>
  <c r="D1809" i="2" s="1"/>
  <c r="D1808" i="2" a="1"/>
  <c r="D1808" i="2" s="1"/>
  <c r="D1807" i="2" a="1"/>
  <c r="D1807" i="2"/>
  <c r="D1806" i="2" a="1"/>
  <c r="D1806" i="2" s="1"/>
  <c r="D1805" i="2" a="1"/>
  <c r="D1805" i="2"/>
  <c r="D1804" i="2" a="1"/>
  <c r="D1804" i="2"/>
  <c r="D1803" i="2" a="1"/>
  <c r="D1803" i="2" s="1"/>
  <c r="D1802" i="2" a="1"/>
  <c r="D1802" i="2"/>
  <c r="D1801" i="2" a="1"/>
  <c r="D1801" i="2"/>
  <c r="D1800" i="2" a="1"/>
  <c r="D1800" i="2" s="1"/>
  <c r="D1799" i="2" a="1"/>
  <c r="D1799" i="2" s="1"/>
  <c r="D1798" i="2" a="1"/>
  <c r="D1798" i="2"/>
  <c r="D1797" i="2" a="1"/>
  <c r="D1797" i="2" s="1"/>
  <c r="D1796" i="2" a="1"/>
  <c r="D1796" i="2"/>
  <c r="D1795" i="2" a="1"/>
  <c r="D1795" i="2"/>
  <c r="D1794" i="2" a="1"/>
  <c r="D1794" i="2"/>
  <c r="D1793" i="2" a="1"/>
  <c r="D1793" i="2"/>
  <c r="D1792" i="2" a="1"/>
  <c r="D1792" i="2"/>
  <c r="D1791" i="2" a="1"/>
  <c r="D1791" i="2" s="1"/>
  <c r="D1790" i="2" a="1"/>
  <c r="D1790" i="2" s="1"/>
  <c r="D1789" i="2" a="1"/>
  <c r="D1789" i="2"/>
  <c r="D1788" i="2" a="1"/>
  <c r="D1788" i="2" s="1"/>
  <c r="D1787" i="2" a="1"/>
  <c r="D1787" i="2"/>
  <c r="D1786" i="2" a="1"/>
  <c r="D1786" i="2"/>
  <c r="D1785" i="2" a="1"/>
  <c r="D1785" i="2" s="1"/>
  <c r="D1784" i="2" a="1"/>
  <c r="D1784" i="2"/>
  <c r="D1783" i="2" a="1"/>
  <c r="D1783" i="2"/>
  <c r="D1782" i="2" a="1"/>
  <c r="D1782" i="2" s="1"/>
  <c r="D1781" i="2" a="1"/>
  <c r="D1781" i="2" s="1"/>
  <c r="D1780" i="2" a="1"/>
  <c r="D1780" i="2"/>
  <c r="D1779" i="2" a="1"/>
  <c r="D1779" i="2" s="1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 s="1"/>
  <c r="D1772" i="2" a="1"/>
  <c r="D1772" i="2" s="1"/>
  <c r="D1771" i="2" a="1"/>
  <c r="D1771" i="2"/>
  <c r="D1770" i="2" a="1"/>
  <c r="D1770" i="2" s="1"/>
  <c r="D1769" i="2" a="1"/>
  <c r="D1769" i="2"/>
  <c r="D1768" i="2" a="1"/>
  <c r="D1768" i="2"/>
  <c r="D1767" i="2" a="1"/>
  <c r="D1767" i="2" s="1"/>
  <c r="D1766" i="2" a="1"/>
  <c r="D1766" i="2"/>
  <c r="D1765" i="2" a="1"/>
  <c r="D1765" i="2"/>
  <c r="D1764" i="2" a="1"/>
  <c r="D1764" i="2" s="1"/>
  <c r="D1763" i="2" a="1"/>
  <c r="D1763" i="2" s="1"/>
  <c r="D1762" i="2" a="1"/>
  <c r="D1762" i="2"/>
  <c r="D1761" i="2" a="1"/>
  <c r="D1761" i="2" s="1"/>
  <c r="D1760" i="2" a="1"/>
  <c r="D1760" i="2"/>
  <c r="D1759" i="2" a="1"/>
  <c r="D1759" i="2"/>
  <c r="D1758" i="2" a="1"/>
  <c r="D1758" i="2"/>
  <c r="D1757" i="2" a="1"/>
  <c r="D1757" i="2"/>
  <c r="D1756" i="2" a="1"/>
  <c r="D1756" i="2"/>
  <c r="D1755" i="2" a="1"/>
  <c r="D1755" i="2" s="1"/>
  <c r="D1754" i="2" a="1"/>
  <c r="D1754" i="2" s="1"/>
  <c r="D1753" i="2" a="1"/>
  <c r="D1753" i="2"/>
  <c r="D1752" i="2" a="1"/>
  <c r="D1752" i="2" s="1"/>
  <c r="D1751" i="2" a="1"/>
  <c r="D1751" i="2"/>
  <c r="D1750" i="2" a="1"/>
  <c r="D1750" i="2"/>
  <c r="D1749" i="2" a="1"/>
  <c r="D1749" i="2" s="1"/>
  <c r="D1748" i="2" a="1"/>
  <c r="D1748" i="2"/>
  <c r="D1747" i="2" a="1"/>
  <c r="D1747" i="2"/>
  <c r="D1746" i="2" a="1"/>
  <c r="D1746" i="2" s="1"/>
  <c r="D1745" i="2" a="1"/>
  <c r="D1745" i="2" s="1"/>
  <c r="D1744" i="2" a="1"/>
  <c r="D1744" i="2"/>
  <c r="D1743" i="2" a="1"/>
  <c r="D1743" i="2" s="1"/>
  <c r="D1742" i="2" a="1"/>
  <c r="D1742" i="2"/>
  <c r="D1741" i="2" a="1"/>
  <c r="D1741" i="2"/>
  <c r="D1740" i="2" a="1"/>
  <c r="D1740" i="2"/>
  <c r="D1739" i="2" a="1"/>
  <c r="D1739" i="2"/>
  <c r="D1738" i="2" a="1"/>
  <c r="D1738" i="2"/>
  <c r="D1737" i="2" a="1"/>
  <c r="D1737" i="2" s="1"/>
  <c r="D1736" i="2" a="1"/>
  <c r="D1736" i="2" s="1"/>
  <c r="D1735" i="2" a="1"/>
  <c r="D1735" i="2"/>
  <c r="D1734" i="2" a="1"/>
  <c r="D1734" i="2" s="1"/>
  <c r="D1733" i="2" a="1"/>
  <c r="D1733" i="2"/>
  <c r="D1732" i="2" a="1"/>
  <c r="D1732" i="2"/>
  <c r="D1731" i="2" a="1"/>
  <c r="D1731" i="2" s="1"/>
  <c r="D1730" i="2" a="1"/>
  <c r="D1730" i="2"/>
  <c r="D1729" i="2" a="1"/>
  <c r="D1729" i="2"/>
  <c r="D1728" i="2" a="1"/>
  <c r="D1728" i="2" s="1"/>
  <c r="D1727" i="2" a="1"/>
  <c r="D1727" i="2" s="1"/>
  <c r="D1726" i="2" a="1"/>
  <c r="D1726" i="2"/>
  <c r="D1725" i="2" a="1"/>
  <c r="D1725" i="2" s="1"/>
  <c r="D1724" i="2" a="1"/>
  <c r="D1724" i="2"/>
  <c r="D1723" i="2" a="1"/>
  <c r="D1723" i="2"/>
  <c r="D1722" i="2" a="1"/>
  <c r="D1722" i="2"/>
  <c r="D1721" i="2" a="1"/>
  <c r="D1721" i="2"/>
  <c r="D1720" i="2" a="1"/>
  <c r="D1720" i="2"/>
  <c r="D1719" i="2" a="1"/>
  <c r="D1719" i="2" s="1"/>
  <c r="D1718" i="2" a="1"/>
  <c r="D1718" i="2" s="1"/>
  <c r="D1717" i="2" a="1"/>
  <c r="D1717" i="2"/>
  <c r="D1716" i="2" a="1"/>
  <c r="D1716" i="2" s="1"/>
  <c r="D1715" i="2" a="1"/>
  <c r="D1715" i="2"/>
  <c r="D1714" i="2" a="1"/>
  <c r="D1714" i="2"/>
  <c r="D1713" i="2" a="1"/>
  <c r="D1713" i="2" s="1"/>
  <c r="D1712" i="2" a="1"/>
  <c r="D1712" i="2"/>
  <c r="D1711" i="2" a="1"/>
  <c r="D1711" i="2"/>
  <c r="D1710" i="2" a="1"/>
  <c r="D1710" i="2" s="1"/>
  <c r="D1709" i="2" a="1"/>
  <c r="D1709" i="2" s="1"/>
  <c r="D1708" i="2" a="1"/>
  <c r="D1708" i="2"/>
  <c r="D1707" i="2" a="1"/>
  <c r="D1707" i="2" s="1"/>
  <c r="D1706" i="2" a="1"/>
  <c r="D1706" i="2"/>
  <c r="D1705" i="2" a="1"/>
  <c r="D1705" i="2"/>
  <c r="D1704" i="2" a="1"/>
  <c r="D1704" i="2"/>
  <c r="D1703" i="2" a="1"/>
  <c r="D1703" i="2"/>
  <c r="D1702" i="2" a="1"/>
  <c r="D1702" i="2"/>
  <c r="D1701" i="2" a="1"/>
  <c r="D1701" i="2" s="1"/>
  <c r="D1700" i="2" a="1"/>
  <c r="D1700" i="2" s="1"/>
  <c r="D1699" i="2" a="1"/>
  <c r="D1699" i="2"/>
  <c r="D1698" i="2" a="1"/>
  <c r="D1698" i="2" s="1"/>
  <c r="D1697" i="2" a="1"/>
  <c r="D1697" i="2"/>
  <c r="D1696" i="2" a="1"/>
  <c r="D1696" i="2"/>
  <c r="D1695" i="2" a="1"/>
  <c r="D1695" i="2" s="1"/>
  <c r="D1694" i="2" a="1"/>
  <c r="D1694" i="2"/>
  <c r="D1693" i="2" a="1"/>
  <c r="D1693" i="2"/>
  <c r="D1692" i="2" a="1"/>
  <c r="D1692" i="2" s="1"/>
  <c r="D1691" i="2" a="1"/>
  <c r="D1691" i="2"/>
  <c r="D1690" i="2" a="1"/>
  <c r="D1690" i="2"/>
  <c r="D1689" i="2" a="1"/>
  <c r="D1689" i="2" s="1"/>
  <c r="D1688" i="2" a="1"/>
  <c r="D1688" i="2"/>
  <c r="D1687" i="2" a="1"/>
  <c r="D1687" i="2"/>
  <c r="D1686" i="2" a="1"/>
  <c r="D1686" i="2"/>
  <c r="D1685" i="2" a="1"/>
  <c r="D1685" i="2"/>
  <c r="D1684" i="2" a="1"/>
  <c r="D1684" i="2"/>
  <c r="D1683" i="2" a="1"/>
  <c r="D1683" i="2" s="1"/>
  <c r="D1682" i="2" a="1"/>
  <c r="D1682" i="2" s="1"/>
  <c r="D1681" i="2" a="1"/>
  <c r="D1681" i="2"/>
  <c r="D1680" i="2" a="1"/>
  <c r="D1680" i="2" s="1"/>
  <c r="D1679" i="2" a="1"/>
  <c r="D1679" i="2"/>
  <c r="D1678" i="2" a="1"/>
  <c r="D1678" i="2"/>
  <c r="D1677" i="2" a="1"/>
  <c r="D1677" i="2" s="1"/>
  <c r="D1676" i="2" a="1"/>
  <c r="D1676" i="2"/>
  <c r="D1675" i="2" a="1"/>
  <c r="D1675" i="2"/>
  <c r="D1674" i="2" a="1"/>
  <c r="D1674" i="2" s="1"/>
  <c r="D1673" i="2" a="1"/>
  <c r="D1673" i="2"/>
  <c r="D1672" i="2" a="1"/>
  <c r="D1672" i="2"/>
  <c r="D1671" i="2" a="1"/>
  <c r="D1671" i="2" s="1"/>
  <c r="D1670" i="2" a="1"/>
  <c r="D1670" i="2"/>
  <c r="D1669" i="2" a="1"/>
  <c r="D1669" i="2"/>
  <c r="D1668" i="2" a="1"/>
  <c r="D1668" i="2"/>
  <c r="D1667" i="2" a="1"/>
  <c r="D1667" i="2"/>
  <c r="D1666" i="2" a="1"/>
  <c r="D1666" i="2"/>
  <c r="D1665" i="2" a="1"/>
  <c r="D1665" i="2" s="1"/>
  <c r="D1664" i="2" a="1"/>
  <c r="D1664" i="2" s="1"/>
  <c r="D1663" i="2" a="1"/>
  <c r="D1663" i="2"/>
  <c r="D1662" i="2" a="1"/>
  <c r="D1662" i="2" s="1"/>
  <c r="D1661" i="2" a="1"/>
  <c r="D1661" i="2"/>
  <c r="D1660" i="2" a="1"/>
  <c r="D1660" i="2"/>
  <c r="D1659" i="2" a="1"/>
  <c r="D1659" i="2" s="1"/>
  <c r="D1658" i="2" a="1"/>
  <c r="D1658" i="2"/>
  <c r="D1657" i="2" a="1"/>
  <c r="D1657" i="2"/>
  <c r="D1656" i="2" a="1"/>
  <c r="D1656" i="2" s="1"/>
  <c r="D1655" i="2" a="1"/>
  <c r="D1655" i="2"/>
  <c r="D1654" i="2" a="1"/>
  <c r="D1654" i="2"/>
  <c r="D1653" i="2" a="1"/>
  <c r="D1653" i="2" s="1"/>
  <c r="D1652" i="2" a="1"/>
  <c r="D1652" i="2"/>
  <c r="D1651" i="2" a="1"/>
  <c r="D1651" i="2"/>
  <c r="D1650" i="2" a="1"/>
  <c r="D1650" i="2"/>
  <c r="D1649" i="2" a="1"/>
  <c r="D1649" i="2"/>
  <c r="D1648" i="2" a="1"/>
  <c r="D1648" i="2"/>
  <c r="D1647" i="2" a="1"/>
  <c r="D1647" i="2" s="1"/>
  <c r="D1646" i="2" a="1"/>
  <c r="D1646" i="2" s="1"/>
  <c r="D1645" i="2" a="1"/>
  <c r="D1645" i="2"/>
  <c r="D1644" i="2" a="1"/>
  <c r="D1644" i="2" s="1"/>
  <c r="D1643" i="2" a="1"/>
  <c r="D1643" i="2"/>
  <c r="D1642" i="2" a="1"/>
  <c r="D1642" i="2"/>
  <c r="D1641" i="2" a="1"/>
  <c r="D1641" i="2" s="1"/>
  <c r="D1640" i="2" a="1"/>
  <c r="D1640" i="2"/>
  <c r="D1639" i="2" a="1"/>
  <c r="D1639" i="2"/>
  <c r="D1638" i="2" a="1"/>
  <c r="D1638" i="2" s="1"/>
  <c r="D1637" i="2" a="1"/>
  <c r="D1637" i="2"/>
  <c r="D1636" i="2" a="1"/>
  <c r="D1636" i="2"/>
  <c r="D1635" i="2" a="1"/>
  <c r="D1635" i="2" s="1"/>
  <c r="D1634" i="2" a="1"/>
  <c r="D1634" i="2"/>
  <c r="D1633" i="2" a="1"/>
  <c r="D1633" i="2"/>
  <c r="D1632" i="2" a="1"/>
  <c r="D1632" i="2"/>
  <c r="D1631" i="2" a="1"/>
  <c r="D1631" i="2"/>
  <c r="D1630" i="2" a="1"/>
  <c r="D1630" i="2"/>
  <c r="D1629" i="2" a="1"/>
  <c r="D1629" i="2" s="1"/>
  <c r="D1628" i="2" a="1"/>
  <c r="D1628" i="2" s="1"/>
  <c r="D1627" i="2" a="1"/>
  <c r="D1627" i="2"/>
  <c r="D1626" i="2" a="1"/>
  <c r="D1626" i="2" s="1"/>
  <c r="D1625" i="2" a="1"/>
  <c r="D1625" i="2"/>
  <c r="D1624" i="2" a="1"/>
  <c r="D1624" i="2"/>
  <c r="D1623" i="2" a="1"/>
  <c r="D1623" i="2" s="1"/>
  <c r="D1622" i="2" a="1"/>
  <c r="D1622" i="2"/>
  <c r="D1621" i="2" a="1"/>
  <c r="D1621" i="2"/>
  <c r="D1620" i="2" a="1"/>
  <c r="D1620" i="2" s="1"/>
  <c r="D1619" i="2" a="1"/>
  <c r="D1619" i="2"/>
  <c r="D1618" i="2" a="1"/>
  <c r="D1618" i="2"/>
  <c r="D1617" i="2" a="1"/>
  <c r="D1617" i="2" s="1"/>
  <c r="D1616" i="2" a="1"/>
  <c r="D1616" i="2"/>
  <c r="D1615" i="2" a="1"/>
  <c r="D1615" i="2"/>
  <c r="D1614" i="2" a="1"/>
  <c r="D1614" i="2"/>
  <c r="D1613" i="2" a="1"/>
  <c r="D1613" i="2"/>
  <c r="D1612" i="2" a="1"/>
  <c r="D1612" i="2"/>
  <c r="D1611" i="2" a="1"/>
  <c r="D1611" i="2" s="1"/>
  <c r="D1610" i="2" a="1"/>
  <c r="D1610" i="2" s="1"/>
  <c r="D1609" i="2" a="1"/>
  <c r="D1609" i="2"/>
  <c r="D1608" i="2" a="1"/>
  <c r="D1608" i="2" s="1"/>
  <c r="D1607" i="2" a="1"/>
  <c r="D1607" i="2"/>
  <c r="D1606" i="2" a="1"/>
  <c r="D1606" i="2"/>
  <c r="D1605" i="2" a="1"/>
  <c r="D1605" i="2" s="1"/>
  <c r="D1604" i="2" a="1"/>
  <c r="D1604" i="2"/>
  <c r="D1603" i="2" a="1"/>
  <c r="D1603" i="2"/>
  <c r="D1602" i="2" a="1"/>
  <c r="D1602" i="2" s="1"/>
  <c r="D1601" i="2" a="1"/>
  <c r="D1601" i="2"/>
  <c r="D1600" i="2" a="1"/>
  <c r="D1600" i="2"/>
  <c r="D1599" i="2" a="1"/>
  <c r="D1599" i="2" s="1"/>
  <c r="D1598" i="2" a="1"/>
  <c r="D1598" i="2"/>
  <c r="D1597" i="2" a="1"/>
  <c r="D1597" i="2"/>
  <c r="D1596" i="2" a="1"/>
  <c r="D1596" i="2"/>
  <c r="D1595" i="2" a="1"/>
  <c r="D1595" i="2"/>
  <c r="D1594" i="2" a="1"/>
  <c r="D1594" i="2"/>
  <c r="D1593" i="2" a="1"/>
  <c r="D1593" i="2" s="1"/>
  <c r="D1592" i="2" a="1"/>
  <c r="D1592" i="2" s="1"/>
  <c r="D1591" i="2" a="1"/>
  <c r="D1591" i="2"/>
  <c r="D1590" i="2" a="1"/>
  <c r="D1590" i="2" s="1"/>
  <c r="D1589" i="2" a="1"/>
  <c r="D1589" i="2"/>
  <c r="D1588" i="2" a="1"/>
  <c r="D1588" i="2"/>
  <c r="D1587" i="2" a="1"/>
  <c r="D1587" i="2" s="1"/>
  <c r="D1586" i="2" a="1"/>
  <c r="D1586" i="2"/>
  <c r="D1585" i="2" a="1"/>
  <c r="D1585" i="2"/>
  <c r="D1584" i="2" a="1"/>
  <c r="D1584" i="2" s="1"/>
  <c r="D1583" i="2" a="1"/>
  <c r="D1583" i="2"/>
  <c r="D1582" i="2" a="1"/>
  <c r="D1582" i="2"/>
  <c r="D1581" i="2" a="1"/>
  <c r="D1581" i="2" s="1"/>
  <c r="D1580" i="2" a="1"/>
  <c r="D1580" i="2"/>
  <c r="D1579" i="2" a="1"/>
  <c r="D1579" i="2"/>
  <c r="D1578" i="2" a="1"/>
  <c r="D1578" i="2"/>
  <c r="D1577" i="2" a="1"/>
  <c r="D1577" i="2"/>
  <c r="D1576" i="2" a="1"/>
  <c r="D1576" i="2"/>
  <c r="D1575" i="2" a="1"/>
  <c r="D1575" i="2" s="1"/>
  <c r="D1574" i="2" a="1"/>
  <c r="D1574" i="2" s="1"/>
  <c r="D1573" i="2" a="1"/>
  <c r="D1573" i="2"/>
  <c r="D1572" i="2" a="1"/>
  <c r="D1572" i="2" s="1"/>
  <c r="D1571" i="2" a="1"/>
  <c r="D1571" i="2"/>
  <c r="D1570" i="2" a="1"/>
  <c r="D1570" i="2"/>
  <c r="D1569" i="2" a="1"/>
  <c r="D1569" i="2" s="1"/>
  <c r="D1568" i="2" a="1"/>
  <c r="D1568" i="2"/>
  <c r="D1567" i="2" a="1"/>
  <c r="D1567" i="2"/>
  <c r="D1566" i="2" a="1"/>
  <c r="D1566" i="2" s="1"/>
  <c r="D1565" i="2" a="1"/>
  <c r="D1565" i="2"/>
  <c r="D1564" i="2" a="1"/>
  <c r="D1564" i="2"/>
  <c r="D1563" i="2" a="1"/>
  <c r="D1563" i="2" s="1"/>
  <c r="D1562" i="2" a="1"/>
  <c r="D1562" i="2"/>
  <c r="D1561" i="2" a="1"/>
  <c r="D1561" i="2"/>
  <c r="D1560" i="2" a="1"/>
  <c r="D1560" i="2"/>
  <c r="D1559" i="2" a="1"/>
  <c r="D1559" i="2"/>
  <c r="D1558" i="2" a="1"/>
  <c r="D1558" i="2"/>
  <c r="D1557" i="2" a="1"/>
  <c r="D1557" i="2" s="1"/>
  <c r="D1556" i="2" a="1"/>
  <c r="D1556" i="2" s="1"/>
  <c r="D1555" i="2" a="1"/>
  <c r="D1555" i="2"/>
  <c r="D1554" i="2" a="1"/>
  <c r="D1554" i="2" s="1"/>
  <c r="D1553" i="2" a="1"/>
  <c r="D1553" i="2"/>
  <c r="D1552" i="2" a="1"/>
  <c r="D1552" i="2"/>
  <c r="D1551" i="2" a="1"/>
  <c r="D1551" i="2" s="1"/>
  <c r="D1550" i="2" a="1"/>
  <c r="D1550" i="2"/>
  <c r="D1549" i="2" a="1"/>
  <c r="D1549" i="2"/>
  <c r="D1548" i="2" a="1"/>
  <c r="D1548" i="2" s="1"/>
  <c r="D1547" i="2" a="1"/>
  <c r="D1547" i="2"/>
  <c r="D1546" i="2" a="1"/>
  <c r="D1546" i="2"/>
  <c r="D1545" i="2" a="1"/>
  <c r="D1545" i="2" s="1"/>
  <c r="D1544" i="2" a="1"/>
  <c r="D1544" i="2"/>
  <c r="D1543" i="2" a="1"/>
  <c r="D1543" i="2"/>
  <c r="D1542" i="2" a="1"/>
  <c r="D1542" i="2"/>
  <c r="D1541" i="2" a="1"/>
  <c r="D1541" i="2"/>
  <c r="D1540" i="2" a="1"/>
  <c r="D1540" i="2"/>
  <c r="D1539" i="2" a="1"/>
  <c r="D1539" i="2" s="1"/>
  <c r="D1538" i="2" a="1"/>
  <c r="D1538" i="2" s="1"/>
  <c r="D1537" i="2" a="1"/>
  <c r="D1537" i="2"/>
  <c r="D1536" i="2" a="1"/>
  <c r="D1536" i="2" s="1"/>
  <c r="D1535" i="2" a="1"/>
  <c r="D1535" i="2"/>
  <c r="D1534" i="2" a="1"/>
  <c r="D1534" i="2"/>
  <c r="D1533" i="2" a="1"/>
  <c r="D1533" i="2" s="1"/>
  <c r="D1532" i="2" a="1"/>
  <c r="D1532" i="2"/>
  <c r="D1531" i="2" a="1"/>
  <c r="D1531" i="2"/>
  <c r="D1530" i="2" a="1"/>
  <c r="D1530" i="2" s="1"/>
  <c r="D1529" i="2" a="1"/>
  <c r="D1529" i="2"/>
  <c r="D1528" i="2" a="1"/>
  <c r="D1528" i="2"/>
  <c r="D1527" i="2" a="1"/>
  <c r="D1527" i="2" s="1"/>
  <c r="D1526" i="2" a="1"/>
  <c r="D1526" i="2"/>
  <c r="D1525" i="2" a="1"/>
  <c r="D1525" i="2"/>
  <c r="D1524" i="2" a="1"/>
  <c r="D1524" i="2"/>
  <c r="D1523" i="2" a="1"/>
  <c r="D1523" i="2"/>
  <c r="D1522" i="2" a="1"/>
  <c r="D1522" i="2"/>
  <c r="D1521" i="2" a="1"/>
  <c r="D1521" i="2" s="1"/>
  <c r="D1520" i="2" a="1"/>
  <c r="D1520" i="2" s="1"/>
  <c r="D1519" i="2" a="1"/>
  <c r="D1519" i="2"/>
  <c r="D1518" i="2" a="1"/>
  <c r="D1518" i="2" s="1"/>
  <c r="D1517" i="2" a="1"/>
  <c r="D1517" i="2"/>
  <c r="D1516" i="2" a="1"/>
  <c r="D1516" i="2"/>
  <c r="D1515" i="2" a="1"/>
  <c r="D1515" i="2" s="1"/>
  <c r="D1514" i="2" a="1"/>
  <c r="D1514" i="2"/>
  <c r="D1513" i="2" a="1"/>
  <c r="D1513" i="2"/>
  <c r="D1512" i="2" a="1"/>
  <c r="D1512" i="2" s="1"/>
  <c r="D1511" i="2" a="1"/>
  <c r="D1511" i="2"/>
  <c r="D1510" i="2" a="1"/>
  <c r="D1510" i="2"/>
  <c r="D1509" i="2" a="1"/>
  <c r="D1509" i="2" s="1"/>
  <c r="D1508" i="2" a="1"/>
  <c r="D1508" i="2"/>
  <c r="D1507" i="2" a="1"/>
  <c r="D1507" i="2"/>
  <c r="D1506" i="2" a="1"/>
  <c r="D1506" i="2"/>
  <c r="D1505" i="2" a="1"/>
  <c r="D1505" i="2"/>
  <c r="D1504" i="2" a="1"/>
  <c r="D1504" i="2"/>
  <c r="D1503" i="2" a="1"/>
  <c r="D1503" i="2" s="1"/>
  <c r="D1502" i="2" a="1"/>
  <c r="D1502" i="2" s="1"/>
  <c r="D1501" i="2" a="1"/>
  <c r="D1501" i="2"/>
  <c r="D1500" i="2" a="1"/>
  <c r="D1500" i="2" s="1"/>
  <c r="D1499" i="2" a="1"/>
  <c r="D1499" i="2"/>
  <c r="D1498" i="2" a="1"/>
  <c r="D1498" i="2"/>
  <c r="D1497" i="2" a="1"/>
  <c r="D1497" i="2" s="1"/>
  <c r="D1496" i="2" a="1"/>
  <c r="D1496" i="2"/>
  <c r="D1495" i="2" a="1"/>
  <c r="D1495" i="2"/>
  <c r="D1494" i="2" a="1"/>
  <c r="D1494" i="2" s="1"/>
  <c r="D1493" i="2" a="1"/>
  <c r="D1493" i="2"/>
  <c r="D1492" i="2" a="1"/>
  <c r="D1492" i="2"/>
  <c r="D1491" i="2" a="1"/>
  <c r="D1491" i="2" s="1"/>
  <c r="D1490" i="2" a="1"/>
  <c r="D1490" i="2"/>
  <c r="D1489" i="2" a="1"/>
  <c r="D1489" i="2"/>
  <c r="D1488" i="2" a="1"/>
  <c r="D1488" i="2"/>
  <c r="D1487" i="2" a="1"/>
  <c r="D1487" i="2"/>
  <c r="D1486" i="2" a="1"/>
  <c r="D1486" i="2"/>
  <c r="D1485" i="2" a="1"/>
  <c r="D1485" i="2" s="1"/>
  <c r="D1484" i="2" a="1"/>
  <c r="D1484" i="2" s="1"/>
  <c r="D1483" i="2" a="1"/>
  <c r="D1483" i="2"/>
  <c r="D1482" i="2" a="1"/>
  <c r="D1482" i="2" s="1"/>
  <c r="D1481" i="2" a="1"/>
  <c r="D1481" i="2"/>
  <c r="D1480" i="2" a="1"/>
  <c r="D1480" i="2"/>
  <c r="D1479" i="2" a="1"/>
  <c r="D1479" i="2" s="1"/>
  <c r="D1478" i="2" a="1"/>
  <c r="D1478" i="2"/>
  <c r="D1477" i="2" a="1"/>
  <c r="D1477" i="2"/>
  <c r="D1476" i="2" a="1"/>
  <c r="D1476" i="2" s="1"/>
  <c r="D1475" i="2" a="1"/>
  <c r="D1475" i="2"/>
  <c r="D1474" i="2" a="1"/>
  <c r="D1474" i="2"/>
  <c r="D1473" i="2" a="1"/>
  <c r="D1473" i="2" s="1"/>
  <c r="D1472" i="2" a="1"/>
  <c r="D1472" i="2"/>
  <c r="D1471" i="2" a="1"/>
  <c r="D1471" i="2"/>
  <c r="D1470" i="2" a="1"/>
  <c r="D1470" i="2"/>
  <c r="D1469" i="2" a="1"/>
  <c r="D1469" i="2"/>
  <c r="D1468" i="2" a="1"/>
  <c r="D1468" i="2"/>
  <c r="D1467" i="2" a="1"/>
  <c r="D1467" i="2" s="1"/>
  <c r="D1466" i="2" a="1"/>
  <c r="D1466" i="2" s="1"/>
  <c r="D1465" i="2" a="1"/>
  <c r="D1465" i="2"/>
  <c r="D1464" i="2" a="1"/>
  <c r="D1464" i="2" s="1"/>
  <c r="D1463" i="2" a="1"/>
  <c r="D1463" i="2"/>
  <c r="D1462" i="2" a="1"/>
  <c r="D1462" i="2"/>
  <c r="D1461" i="2" a="1"/>
  <c r="D1461" i="2" s="1"/>
  <c r="D1460" i="2" a="1"/>
  <c r="D1460" i="2"/>
  <c r="D1459" i="2" a="1"/>
  <c r="D1459" i="2"/>
  <c r="D1458" i="2" a="1"/>
  <c r="D1458" i="2" s="1"/>
  <c r="D1457" i="2" a="1"/>
  <c r="D1457" i="2"/>
  <c r="D1456" i="2" a="1"/>
  <c r="D1456" i="2"/>
  <c r="D1455" i="2" a="1"/>
  <c r="D1455" i="2" s="1"/>
  <c r="D1454" i="2" a="1"/>
  <c r="D1454" i="2"/>
  <c r="D1453" i="2" a="1"/>
  <c r="D1453" i="2"/>
  <c r="D1452" i="2" a="1"/>
  <c r="D1452" i="2"/>
  <c r="D1451" i="2" a="1"/>
  <c r="D1451" i="2"/>
  <c r="D1450" i="2" a="1"/>
  <c r="D1450" i="2"/>
  <c r="D1449" i="2" a="1"/>
  <c r="D1449" i="2" s="1"/>
  <c r="D1448" i="2" a="1"/>
  <c r="D1448" i="2" s="1"/>
  <c r="D1447" i="2" a="1"/>
  <c r="D1447" i="2"/>
  <c r="D1446" i="2" a="1"/>
  <c r="D1446" i="2" s="1"/>
  <c r="D1445" i="2" a="1"/>
  <c r="D1445" i="2"/>
  <c r="D1444" i="2" a="1"/>
  <c r="D1444" i="2"/>
  <c r="D1443" i="2" a="1"/>
  <c r="D1443" i="2" s="1"/>
  <c r="D1442" i="2" a="1"/>
  <c r="D1442" i="2"/>
  <c r="D1441" i="2" a="1"/>
  <c r="D1441" i="2"/>
  <c r="D1440" i="2" a="1"/>
  <c r="D1440" i="2" s="1"/>
  <c r="D1439" i="2" a="1"/>
  <c r="D1439" i="2"/>
  <c r="D1438" i="2" a="1"/>
  <c r="D1438" i="2"/>
  <c r="D1437" i="2" a="1"/>
  <c r="D1437" i="2" s="1"/>
  <c r="D1436" i="2" a="1"/>
  <c r="D1436" i="2"/>
  <c r="D1435" i="2" a="1"/>
  <c r="D1435" i="2"/>
  <c r="D1434" i="2" a="1"/>
  <c r="D1434" i="2"/>
  <c r="D1433" i="2" a="1"/>
  <c r="D1433" i="2"/>
  <c r="D1432" i="2" a="1"/>
  <c r="D1432" i="2"/>
  <c r="D1431" i="2" a="1"/>
  <c r="D1431" i="2" s="1"/>
  <c r="D1430" i="2" a="1"/>
  <c r="D1430" i="2" s="1"/>
  <c r="D1429" i="2" a="1"/>
  <c r="D1429" i="2"/>
  <c r="D1428" i="2" a="1"/>
  <c r="D1428" i="2" s="1"/>
  <c r="D1427" i="2" a="1"/>
  <c r="D1427" i="2"/>
  <c r="D1426" i="2" a="1"/>
  <c r="D1426" i="2"/>
  <c r="D1425" i="2" a="1"/>
  <c r="D1425" i="2" s="1"/>
  <c r="D1424" i="2" a="1"/>
  <c r="D1424" i="2"/>
  <c r="D1423" i="2" a="1"/>
  <c r="D1423" i="2"/>
  <c r="D1422" i="2" a="1"/>
  <c r="D1422" i="2" s="1"/>
  <c r="D1421" i="2" a="1"/>
  <c r="D1421" i="2"/>
  <c r="D1420" i="2" a="1"/>
  <c r="D1420" i="2"/>
  <c r="D1419" i="2" a="1"/>
  <c r="D1419" i="2" s="1"/>
  <c r="D1418" i="2" a="1"/>
  <c r="D1418" i="2"/>
  <c r="D1417" i="2" a="1"/>
  <c r="D1417" i="2"/>
  <c r="D1416" i="2" a="1"/>
  <c r="D1416" i="2"/>
  <c r="D1415" i="2" a="1"/>
  <c r="D1415" i="2"/>
  <c r="D1414" i="2" a="1"/>
  <c r="D1414" i="2"/>
  <c r="D1413" i="2" a="1"/>
  <c r="D1413" i="2" s="1"/>
  <c r="D1412" i="2" a="1"/>
  <c r="D1412" i="2" s="1"/>
  <c r="D1411" i="2" a="1"/>
  <c r="D1411" i="2"/>
  <c r="D1410" i="2" a="1"/>
  <c r="D1410" i="2" s="1"/>
  <c r="D1409" i="2" a="1"/>
  <c r="D1409" i="2"/>
  <c r="D1408" i="2" a="1"/>
  <c r="D1408" i="2"/>
  <c r="D1407" i="2" a="1"/>
  <c r="D1407" i="2" s="1"/>
  <c r="D1406" i="2" a="1"/>
  <c r="D1406" i="2"/>
  <c r="D1405" i="2" a="1"/>
  <c r="D1405" i="2"/>
  <c r="D1404" i="2" a="1"/>
  <c r="D1404" i="2" s="1"/>
  <c r="D1403" i="2" a="1"/>
  <c r="D1403" i="2"/>
  <c r="D1402" i="2" a="1"/>
  <c r="D1402" i="2"/>
  <c r="D1401" i="2" a="1"/>
  <c r="D1401" i="2" s="1"/>
  <c r="D1400" i="2" a="1"/>
  <c r="D1400" i="2"/>
  <c r="D1399" i="2" a="1"/>
  <c r="D1399" i="2"/>
  <c r="D1398" i="2" a="1"/>
  <c r="D1398" i="2"/>
  <c r="D1397" i="2" a="1"/>
  <c r="D1397" i="2"/>
  <c r="D1396" i="2" a="1"/>
  <c r="D1396" i="2"/>
  <c r="D1395" i="2" a="1"/>
  <c r="D1395" i="2" s="1"/>
  <c r="D1394" i="2" a="1"/>
  <c r="D1394" i="2" s="1"/>
  <c r="D1393" i="2" a="1"/>
  <c r="D1393" i="2"/>
  <c r="D1392" i="2" a="1"/>
  <c r="D1392" i="2" s="1"/>
  <c r="D1391" i="2" a="1"/>
  <c r="D1391" i="2"/>
  <c r="D1390" i="2" a="1"/>
  <c r="D1390" i="2"/>
  <c r="D1389" i="2" a="1"/>
  <c r="D1389" i="2" s="1"/>
  <c r="D1388" i="2" a="1"/>
  <c r="D1388" i="2"/>
  <c r="D1387" i="2" a="1"/>
  <c r="D1387" i="2"/>
  <c r="D1386" i="2" a="1"/>
  <c r="D1386" i="2" s="1"/>
  <c r="D1385" i="2" a="1"/>
  <c r="D1385" i="2"/>
  <c r="D1384" i="2" a="1"/>
  <c r="D1384" i="2"/>
  <c r="D1383" i="2" a="1"/>
  <c r="D1383" i="2" s="1"/>
  <c r="D1382" i="2" a="1"/>
  <c r="D1382" i="2"/>
  <c r="D1381" i="2" a="1"/>
  <c r="D1381" i="2"/>
  <c r="D1380" i="2" a="1"/>
  <c r="D1380" i="2"/>
  <c r="D1379" i="2" a="1"/>
  <c r="D1379" i="2"/>
  <c r="D1378" i="2" a="1"/>
  <c r="D1378" i="2"/>
  <c r="D1377" i="2" a="1"/>
  <c r="D1377" i="2" s="1"/>
  <c r="D1376" i="2" a="1"/>
  <c r="D1376" i="2" s="1"/>
  <c r="D1375" i="2" a="1"/>
  <c r="D1375" i="2"/>
  <c r="D1374" i="2" a="1"/>
  <c r="D1374" i="2" s="1"/>
  <c r="D1373" i="2" a="1"/>
  <c r="D1373" i="2"/>
  <c r="D1372" i="2" a="1"/>
  <c r="D1372" i="2"/>
  <c r="D1371" i="2" a="1"/>
  <c r="D1371" i="2" s="1"/>
  <c r="D1370" i="2" a="1"/>
  <c r="D1370" i="2"/>
  <c r="D1369" i="2" a="1"/>
  <c r="D1369" i="2"/>
  <c r="D1368" i="2" a="1"/>
  <c r="D1368" i="2" s="1"/>
  <c r="D1367" i="2" a="1"/>
  <c r="D1367" i="2"/>
  <c r="D1366" i="2" a="1"/>
  <c r="D1366" i="2"/>
  <c r="D1365" i="2" a="1"/>
  <c r="D1365" i="2" s="1"/>
  <c r="D1364" i="2" a="1"/>
  <c r="D1364" i="2"/>
  <c r="D1363" i="2" a="1"/>
  <c r="D1363" i="2"/>
  <c r="D1362" i="2" a="1"/>
  <c r="D1362" i="2"/>
  <c r="D1361" i="2" a="1"/>
  <c r="D1361" i="2"/>
  <c r="D1360" i="2" a="1"/>
  <c r="D1360" i="2"/>
  <c r="D1359" i="2" a="1"/>
  <c r="D1359" i="2" s="1"/>
  <c r="D1358" i="2" a="1"/>
  <c r="D1358" i="2" s="1"/>
  <c r="D1357" i="2" a="1"/>
  <c r="D1357" i="2"/>
  <c r="D1356" i="2" a="1"/>
  <c r="D1356" i="2" s="1"/>
  <c r="D1355" i="2" a="1"/>
  <c r="D1355" i="2"/>
  <c r="D1354" i="2" a="1"/>
  <c r="D1354" i="2"/>
  <c r="D1353" i="2" a="1"/>
  <c r="D1353" i="2" s="1"/>
  <c r="D1352" i="2" a="1"/>
  <c r="D1352" i="2"/>
  <c r="D1351" i="2" a="1"/>
  <c r="D1351" i="2"/>
  <c r="D1350" i="2" a="1"/>
  <c r="D1350" i="2" s="1"/>
  <c r="D1349" i="2" a="1"/>
  <c r="D1349" i="2"/>
  <c r="D1348" i="2" a="1"/>
  <c r="D1348" i="2"/>
  <c r="D1347" i="2" a="1"/>
  <c r="D1347" i="2" s="1"/>
  <c r="D1346" i="2" a="1"/>
  <c r="D1346" i="2"/>
  <c r="D1345" i="2" a="1"/>
  <c r="D1345" i="2"/>
  <c r="D1344" i="2" a="1"/>
  <c r="D1344" i="2"/>
  <c r="D1343" i="2" a="1"/>
  <c r="D1343" i="2"/>
  <c r="D1342" i="2" a="1"/>
  <c r="D1342" i="2"/>
  <c r="D1341" i="2" a="1"/>
  <c r="D1341" i="2" s="1"/>
  <c r="D1340" i="2" a="1"/>
  <c r="D1340" i="2" s="1"/>
  <c r="D1339" i="2" a="1"/>
  <c r="D1339" i="2"/>
  <c r="D1338" i="2" a="1"/>
  <c r="D1338" i="2" s="1"/>
  <c r="D1337" i="2" a="1"/>
  <c r="D1337" i="2"/>
  <c r="D1336" i="2" a="1"/>
  <c r="D1336" i="2"/>
  <c r="D1335" i="2" a="1"/>
  <c r="D1335" i="2" s="1"/>
  <c r="D1334" i="2" a="1"/>
  <c r="D1334" i="2"/>
  <c r="D1333" i="2" a="1"/>
  <c r="D1333" i="2"/>
  <c r="D1332" i="2" a="1"/>
  <c r="D1332" i="2" s="1"/>
  <c r="D1331" i="2" a="1"/>
  <c r="D1331" i="2"/>
  <c r="D1330" i="2" a="1"/>
  <c r="D1330" i="2"/>
  <c r="D1329" i="2" a="1"/>
  <c r="D1329" i="2" s="1"/>
  <c r="D1328" i="2" a="1"/>
  <c r="D1328" i="2"/>
  <c r="D1327" i="2" a="1"/>
  <c r="D1327" i="2"/>
  <c r="D1326" i="2" a="1"/>
  <c r="D1326" i="2"/>
  <c r="D1325" i="2" a="1"/>
  <c r="D1325" i="2"/>
  <c r="D1324" i="2" a="1"/>
  <c r="D1324" i="2"/>
  <c r="D1323" i="2" a="1"/>
  <c r="D1323" i="2" s="1"/>
  <c r="D1322" i="2" a="1"/>
  <c r="D1322" i="2" s="1"/>
  <c r="D1321" i="2" a="1"/>
  <c r="D1321" i="2"/>
  <c r="D1320" i="2" a="1"/>
  <c r="D1320" i="2" s="1"/>
  <c r="D1319" i="2" a="1"/>
  <c r="D1319" i="2"/>
  <c r="D1318" i="2" a="1"/>
  <c r="D1318" i="2"/>
  <c r="D1317" i="2" a="1"/>
  <c r="D1317" i="2" s="1"/>
  <c r="D1316" i="2" a="1"/>
  <c r="D1316" i="2"/>
  <c r="D1315" i="2" a="1"/>
  <c r="D1315" i="2"/>
  <c r="D1314" i="2" a="1"/>
  <c r="D1314" i="2" s="1"/>
  <c r="D1313" i="2" a="1"/>
  <c r="D1313" i="2"/>
  <c r="D1312" i="2" a="1"/>
  <c r="D1312" i="2"/>
  <c r="D1311" i="2" a="1"/>
  <c r="D1311" i="2" s="1"/>
  <c r="D1310" i="2" a="1"/>
  <c r="D1310" i="2"/>
  <c r="D1309" i="2" a="1"/>
  <c r="D1309" i="2"/>
  <c r="D1308" i="2" a="1"/>
  <c r="D1308" i="2"/>
  <c r="D1307" i="2" a="1"/>
  <c r="D1307" i="2"/>
  <c r="D1306" i="2" a="1"/>
  <c r="D1306" i="2"/>
  <c r="D1305" i="2" a="1"/>
  <c r="D1305" i="2" s="1"/>
  <c r="D1304" i="2" a="1"/>
  <c r="D1304" i="2" s="1"/>
  <c r="D1303" i="2" a="1"/>
  <c r="D1303" i="2"/>
  <c r="D1302" i="2" a="1"/>
  <c r="D1302" i="2" s="1"/>
  <c r="D1301" i="2" a="1"/>
  <c r="D1301" i="2"/>
  <c r="D1300" i="2" a="1"/>
  <c r="D1300" i="2"/>
  <c r="D1299" i="2" a="1"/>
  <c r="D1299" i="2" s="1"/>
  <c r="D1298" i="2" a="1"/>
  <c r="D1298" i="2"/>
  <c r="D1297" i="2" a="1"/>
  <c r="D1297" i="2"/>
  <c r="D1296" i="2" a="1"/>
  <c r="D1296" i="2" s="1"/>
  <c r="D1295" i="2" a="1"/>
  <c r="D1295" i="2"/>
  <c r="D1294" i="2" a="1"/>
  <c r="D1294" i="2"/>
  <c r="D1293" i="2" a="1"/>
  <c r="D1293" i="2" s="1"/>
  <c r="D1292" i="2" a="1"/>
  <c r="D1292" i="2"/>
  <c r="D1291" i="2" a="1"/>
  <c r="D1291" i="2"/>
  <c r="D1290" i="2" a="1"/>
  <c r="D1290" i="2"/>
  <c r="D1289" i="2" a="1"/>
  <c r="D1289" i="2"/>
  <c r="D1288" i="2" a="1"/>
  <c r="D1288" i="2"/>
  <c r="D1287" i="2" a="1"/>
  <c r="D1287" i="2" s="1"/>
  <c r="D1286" i="2" a="1"/>
  <c r="D1286" i="2" s="1"/>
  <c r="D1285" i="2" a="1"/>
  <c r="D1285" i="2"/>
  <c r="D1284" i="2" a="1"/>
  <c r="D1284" i="2" s="1"/>
  <c r="D1283" i="2" a="1"/>
  <c r="D1283" i="2"/>
  <c r="D1282" i="2" a="1"/>
  <c r="D1282" i="2"/>
  <c r="D1281" i="2" a="1"/>
  <c r="D1281" i="2" s="1"/>
  <c r="D1280" i="2" a="1"/>
  <c r="D1280" i="2"/>
  <c r="D1279" i="2" a="1"/>
  <c r="D1279" i="2"/>
  <c r="D1278" i="2" a="1"/>
  <c r="D1278" i="2" s="1"/>
  <c r="D1277" i="2" a="1"/>
  <c r="D1277" i="2"/>
  <c r="D1276" i="2" a="1"/>
  <c r="D1276" i="2" s="1"/>
  <c r="D1275" i="2" a="1"/>
  <c r="D1275" i="2" s="1"/>
  <c r="D1274" i="2" a="1"/>
  <c r="D1274" i="2"/>
  <c r="D1273" i="2" a="1"/>
  <c r="D1273" i="2" s="1"/>
  <c r="D1272" i="2" a="1"/>
  <c r="D1272" i="2"/>
  <c r="D1271" i="2" a="1"/>
  <c r="D1271" i="2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 s="1"/>
  <c r="D1265" i="2" a="1"/>
  <c r="D1265" i="2"/>
  <c r="D1264" i="2" a="1"/>
  <c r="D1264" i="2" s="1"/>
  <c r="D1263" i="2" a="1"/>
  <c r="D1263" i="2" s="1"/>
  <c r="D1262" i="2" a="1"/>
  <c r="D1262" i="2"/>
  <c r="D1261" i="2" a="1"/>
  <c r="D1261" i="2"/>
  <c r="D1260" i="2" a="1"/>
  <c r="D1260" i="2" s="1"/>
  <c r="D1259" i="2" a="1"/>
  <c r="D1259" i="2"/>
  <c r="D1258" i="2" a="1"/>
  <c r="D1258" i="2" s="1"/>
  <c r="D1257" i="2" a="1"/>
  <c r="D1257" i="2" s="1"/>
  <c r="D1256" i="2" a="1"/>
  <c r="D1256" i="2"/>
  <c r="D1255" i="2" a="1"/>
  <c r="D1255" i="2" s="1"/>
  <c r="D1254" i="2" a="1"/>
  <c r="D1254" i="2"/>
  <c r="D1253" i="2" a="1"/>
  <c r="D1253" i="2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 s="1"/>
  <c r="D1247" i="2" a="1"/>
  <c r="D1247" i="2"/>
  <c r="D1246" i="2" a="1"/>
  <c r="D1246" i="2" s="1"/>
  <c r="D1245" i="2" a="1"/>
  <c r="D1245" i="2" s="1"/>
  <c r="D1244" i="2" a="1"/>
  <c r="D1244" i="2"/>
  <c r="D1243" i="2" a="1"/>
  <c r="D1243" i="2"/>
  <c r="D1242" i="2" a="1"/>
  <c r="D1242" i="2" s="1"/>
  <c r="D1241" i="2" a="1"/>
  <c r="D1241" i="2"/>
  <c r="D1240" i="2" a="1"/>
  <c r="D1240" i="2" s="1"/>
  <c r="D1239" i="2" a="1"/>
  <c r="D1239" i="2" s="1"/>
  <c r="D1238" i="2" a="1"/>
  <c r="D1238" i="2"/>
  <c r="D1237" i="2" a="1"/>
  <c r="D1237" i="2" s="1"/>
  <c r="D1236" i="2" a="1"/>
  <c r="D1236" i="2"/>
  <c r="D1235" i="2" a="1"/>
  <c r="D1235" i="2"/>
  <c r="D1234" i="2" a="1"/>
  <c r="D1234" i="2" s="1"/>
  <c r="D1233" i="2" a="1"/>
  <c r="D1233" i="2" s="1"/>
  <c r="D1232" i="2" a="1"/>
  <c r="D1232" i="2" s="1"/>
  <c r="D1231" i="2" a="1"/>
  <c r="D1231" i="2" s="1"/>
  <c r="D1230" i="2" a="1"/>
  <c r="D1230" i="2" s="1"/>
  <c r="D1229" i="2" a="1"/>
  <c r="D1229" i="2"/>
  <c r="D1228" i="2" a="1"/>
  <c r="D1228" i="2" s="1"/>
  <c r="D1227" i="2" a="1"/>
  <c r="D1227" i="2" s="1"/>
  <c r="D1226" i="2" a="1"/>
  <c r="D1226" i="2"/>
  <c r="D1225" i="2" a="1"/>
  <c r="D1225" i="2"/>
  <c r="D1224" i="2" a="1"/>
  <c r="D1224" i="2" s="1"/>
  <c r="D1223" i="2" a="1"/>
  <c r="D1223" i="2"/>
  <c r="D1222" i="2" a="1"/>
  <c r="D1222" i="2" s="1"/>
  <c r="D1221" i="2" a="1"/>
  <c r="D1221" i="2" s="1"/>
  <c r="D1220" i="2" a="1"/>
  <c r="D1220" i="2"/>
  <c r="D1219" i="2" a="1"/>
  <c r="D1219" i="2" s="1"/>
  <c r="D1218" i="2" a="1"/>
  <c r="D1218" i="2"/>
  <c r="D1217" i="2" a="1"/>
  <c r="D1217" i="2"/>
  <c r="D1216" i="2" a="1"/>
  <c r="D1216" i="2" s="1"/>
  <c r="D1215" i="2" a="1"/>
  <c r="D1215" i="2" s="1"/>
  <c r="D1214" i="2" a="1"/>
  <c r="D1214" i="2" s="1"/>
  <c r="D1213" i="2" a="1"/>
  <c r="D1213" i="2" s="1"/>
  <c r="D1212" i="2" a="1"/>
  <c r="D1212" i="2" s="1"/>
  <c r="D1211" i="2" a="1"/>
  <c r="D1211" i="2"/>
  <c r="D1210" i="2" a="1"/>
  <c r="D1210" i="2" s="1"/>
  <c r="D1209" i="2" a="1"/>
  <c r="D1209" i="2" s="1"/>
  <c r="D1208" i="2" a="1"/>
  <c r="D1208" i="2"/>
  <c r="D1207" i="2" a="1"/>
  <c r="D1207" i="2"/>
  <c r="D1206" i="2" a="1"/>
  <c r="D1206" i="2" s="1"/>
  <c r="D1205" i="2" a="1"/>
  <c r="D1205" i="2"/>
  <c r="D1204" i="2" a="1"/>
  <c r="D1204" i="2" s="1"/>
  <c r="D1203" i="2" a="1"/>
  <c r="D1203" i="2" s="1"/>
  <c r="D1202" i="2" a="1"/>
  <c r="D1202" i="2"/>
  <c r="D1201" i="2" a="1"/>
  <c r="D1201" i="2" s="1"/>
  <c r="D1200" i="2" a="1"/>
  <c r="D1200" i="2"/>
  <c r="D1199" i="2" a="1"/>
  <c r="D1199" i="2"/>
  <c r="D1198" i="2" a="1"/>
  <c r="D1198" i="2" s="1"/>
  <c r="D1197" i="2" a="1"/>
  <c r="D1197" i="2" s="1"/>
  <c r="D1196" i="2" a="1"/>
  <c r="D1196" i="2"/>
  <c r="D1195" i="2" a="1"/>
  <c r="D1195" i="2" s="1"/>
  <c r="D1194" i="2" a="1"/>
  <c r="D1194" i="2" s="1"/>
  <c r="D1193" i="2" a="1"/>
  <c r="D1193" i="2"/>
  <c r="D1192" i="2" a="1"/>
  <c r="D1192" i="2" s="1"/>
  <c r="D1191" i="2" a="1"/>
  <c r="D1191" i="2" s="1"/>
  <c r="D1190" i="2" a="1"/>
  <c r="D1190" i="2"/>
  <c r="D1189" i="2" a="1"/>
  <c r="D1189" i="2"/>
  <c r="D1188" i="2" a="1"/>
  <c r="D1188" i="2" s="1"/>
  <c r="D1187" i="2" a="1"/>
  <c r="D1187" i="2"/>
  <c r="D1186" i="2" a="1"/>
  <c r="D1186" i="2" s="1"/>
  <c r="D1185" i="2" a="1"/>
  <c r="D1185" i="2" s="1"/>
  <c r="D1184" i="2" a="1"/>
  <c r="D1184" i="2"/>
  <c r="D1183" i="2" a="1"/>
  <c r="D1183" i="2" s="1"/>
  <c r="D1182" i="2" a="1"/>
  <c r="D1182" i="2"/>
  <c r="D1181" i="2" a="1"/>
  <c r="D1181" i="2"/>
  <c r="D1180" i="2" a="1"/>
  <c r="D1180" i="2" s="1"/>
  <c r="D1179" i="2" a="1"/>
  <c r="D1179" i="2" s="1"/>
  <c r="D1178" i="2" a="1"/>
  <c r="D1178" i="2" s="1"/>
  <c r="D1177" i="2" a="1"/>
  <c r="D1177" i="2" s="1"/>
  <c r="D1176" i="2" a="1"/>
  <c r="D1176" i="2" s="1"/>
  <c r="D1175" i="2" a="1"/>
  <c r="D1175" i="2"/>
  <c r="D1174" i="2" a="1"/>
  <c r="D1174" i="2" s="1"/>
  <c r="D1173" i="2" a="1"/>
  <c r="D1173" i="2" s="1"/>
  <c r="D1172" i="2" a="1"/>
  <c r="D1172" i="2"/>
  <c r="D1171" i="2" a="1"/>
  <c r="D1171" i="2"/>
  <c r="D1170" i="2" a="1"/>
  <c r="D1170" i="2" s="1"/>
  <c r="D1169" i="2" a="1"/>
  <c r="D1169" i="2"/>
  <c r="D1168" i="2" a="1"/>
  <c r="D1168" i="2" s="1"/>
  <c r="D1167" i="2" a="1"/>
  <c r="D1167" i="2" s="1"/>
  <c r="D1166" i="2" a="1"/>
  <c r="D1166" i="2"/>
  <c r="D1165" i="2" a="1"/>
  <c r="D1165" i="2" s="1"/>
  <c r="D1164" i="2" a="1"/>
  <c r="D1164" i="2"/>
  <c r="D1163" i="2" a="1"/>
  <c r="D1163" i="2"/>
  <c r="D1162" i="2" a="1"/>
  <c r="D1162" i="2" s="1"/>
  <c r="D1161" i="2" a="1"/>
  <c r="D1161" i="2" s="1"/>
  <c r="D1160" i="2" a="1"/>
  <c r="D1160" i="2"/>
  <c r="D1159" i="2" a="1"/>
  <c r="D1159" i="2" s="1"/>
  <c r="D1158" i="2" a="1"/>
  <c r="D1158" i="2" s="1"/>
  <c r="D1157" i="2" a="1"/>
  <c r="D1157" i="2"/>
  <c r="D1156" i="2" a="1"/>
  <c r="D1156" i="2" s="1"/>
  <c r="D1155" i="2" a="1"/>
  <c r="D1155" i="2" s="1"/>
  <c r="D1154" i="2" a="1"/>
  <c r="D1154" i="2"/>
  <c r="D1153" i="2" a="1"/>
  <c r="D1153" i="2"/>
  <c r="D1152" i="2" a="1"/>
  <c r="D1152" i="2" s="1"/>
  <c r="D1151" i="2" a="1"/>
  <c r="D1151" i="2"/>
  <c r="D1150" i="2" a="1"/>
  <c r="D1150" i="2" s="1"/>
  <c r="D1149" i="2" a="1"/>
  <c r="D1149" i="2" s="1"/>
  <c r="D1148" i="2" a="1"/>
  <c r="D1148" i="2"/>
  <c r="D1147" i="2" a="1"/>
  <c r="D1147" i="2" s="1"/>
  <c r="D1146" i="2" a="1"/>
  <c r="D1146" i="2"/>
  <c r="D1145" i="2" a="1"/>
  <c r="D1145" i="2"/>
  <c r="D1144" i="2" a="1"/>
  <c r="D1144" i="2" s="1"/>
  <c r="D1143" i="2" a="1"/>
  <c r="D1143" i="2" s="1"/>
  <c r="D1142" i="2" a="1"/>
  <c r="D1142" i="2"/>
  <c r="D1141" i="2" a="1"/>
  <c r="D1141" i="2" s="1"/>
  <c r="D1140" i="2" a="1"/>
  <c r="D1140" i="2" s="1"/>
  <c r="D1139" i="2" a="1"/>
  <c r="D1139" i="2"/>
  <c r="D1138" i="2" a="1"/>
  <c r="D1138" i="2" s="1"/>
  <c r="D1137" i="2" a="1"/>
  <c r="D1137" i="2" s="1"/>
  <c r="D1136" i="2" a="1"/>
  <c r="D1136" i="2"/>
  <c r="D1135" i="2" a="1"/>
  <c r="D1135" i="2"/>
  <c r="D1134" i="2" a="1"/>
  <c r="D1134" i="2" s="1"/>
  <c r="D1133" i="2" a="1"/>
  <c r="D1133" i="2"/>
  <c r="D1132" i="2" a="1"/>
  <c r="D1132" i="2" s="1"/>
  <c r="D1131" i="2" a="1"/>
  <c r="D1131" i="2" s="1"/>
  <c r="D1130" i="2" a="1"/>
  <c r="D1130" i="2"/>
  <c r="D1129" i="2" a="1"/>
  <c r="D1129" i="2" s="1"/>
  <c r="D1128" i="2" a="1"/>
  <c r="D1128" i="2"/>
  <c r="D1127" i="2" a="1"/>
  <c r="D1127" i="2"/>
  <c r="D1126" i="2" a="1"/>
  <c r="D1126" i="2" s="1"/>
  <c r="D1125" i="2" a="1"/>
  <c r="D1125" i="2" s="1"/>
  <c r="D1124" i="2" a="1"/>
  <c r="D1124" i="2" s="1"/>
  <c r="D1123" i="2" a="1"/>
  <c r="D1123" i="2" s="1"/>
  <c r="D1122" i="2" a="1"/>
  <c r="D1122" i="2" s="1"/>
  <c r="D1121" i="2" a="1"/>
  <c r="D1121" i="2"/>
  <c r="D1120" i="2" a="1"/>
  <c r="D1120" i="2" s="1"/>
  <c r="D1119" i="2" a="1"/>
  <c r="D1119" i="2" s="1"/>
  <c r="D1118" i="2" a="1"/>
  <c r="D1118" i="2"/>
  <c r="D1117" i="2" a="1"/>
  <c r="D1117" i="2"/>
  <c r="D1116" i="2" a="1"/>
  <c r="D1116" i="2" s="1"/>
  <c r="D1115" i="2" a="1"/>
  <c r="D1115" i="2"/>
  <c r="D1114" i="2" a="1"/>
  <c r="D1114" i="2" s="1"/>
  <c r="D1113" i="2" a="1"/>
  <c r="D1113" i="2" s="1"/>
  <c r="D1112" i="2" a="1"/>
  <c r="D1112" i="2"/>
  <c r="D1111" i="2" a="1"/>
  <c r="D1111" i="2" s="1"/>
  <c r="D1110" i="2" a="1"/>
  <c r="D1110" i="2"/>
  <c r="D1109" i="2" a="1"/>
  <c r="D1109" i="2"/>
  <c r="D1108" i="2" a="1"/>
  <c r="D1108" i="2" s="1"/>
  <c r="D1107" i="2" a="1"/>
  <c r="D1107" i="2" s="1"/>
  <c r="D1106" i="2" a="1"/>
  <c r="D1106" i="2" s="1"/>
  <c r="D1105" i="2" a="1"/>
  <c r="D1105" i="2" s="1"/>
  <c r="D1104" i="2" a="1"/>
  <c r="D1104" i="2" s="1"/>
  <c r="D1103" i="2" a="1"/>
  <c r="D1103" i="2"/>
  <c r="D1102" i="2" a="1"/>
  <c r="D1102" i="2" s="1"/>
  <c r="D1101" i="2" a="1"/>
  <c r="D1101" i="2" s="1"/>
  <c r="D1100" i="2" a="1"/>
  <c r="D1100" i="2"/>
  <c r="D1099" i="2" a="1"/>
  <c r="D1099" i="2"/>
  <c r="D1098" i="2" a="1"/>
  <c r="D1098" i="2" s="1"/>
  <c r="D1097" i="2" a="1"/>
  <c r="D1097" i="2"/>
  <c r="D1096" i="2" a="1"/>
  <c r="D1096" i="2" s="1"/>
  <c r="D1095" i="2" a="1"/>
  <c r="D1095" i="2" s="1"/>
  <c r="D1094" i="2" a="1"/>
  <c r="D1094" i="2"/>
  <c r="D1093" i="2" a="1"/>
  <c r="D1093" i="2" s="1"/>
  <c r="D1092" i="2" a="1"/>
  <c r="D1092" i="2"/>
  <c r="D1091" i="2" a="1"/>
  <c r="D1091" i="2"/>
  <c r="D1090" i="2" a="1"/>
  <c r="D1090" i="2" s="1"/>
  <c r="D1089" i="2" a="1"/>
  <c r="D1089" i="2" s="1"/>
  <c r="D1088" i="2" a="1"/>
  <c r="D1088" i="2" s="1"/>
  <c r="D1087" i="2" a="1"/>
  <c r="D1087" i="2" s="1"/>
  <c r="D1086" i="2" a="1"/>
  <c r="D1086" i="2" s="1"/>
  <c r="D1085" i="2" a="1"/>
  <c r="D1085" i="2"/>
  <c r="D1084" i="2" a="1"/>
  <c r="D1084" i="2" s="1"/>
  <c r="D1083" i="2" a="1"/>
  <c r="D1083" i="2" s="1"/>
  <c r="D1082" i="2" a="1"/>
  <c r="D1082" i="2"/>
  <c r="D1081" i="2" a="1"/>
  <c r="D1081" i="2"/>
  <c r="D1080" i="2" a="1"/>
  <c r="D1080" i="2" s="1"/>
  <c r="D1079" i="2" a="1"/>
  <c r="D1079" i="2"/>
  <c r="D1078" i="2" a="1"/>
  <c r="D1078" i="2" s="1"/>
  <c r="D1077" i="2" a="1"/>
  <c r="D1077" i="2" s="1"/>
  <c r="D1076" i="2" a="1"/>
  <c r="D1076" i="2"/>
  <c r="D1075" i="2" a="1"/>
  <c r="D1075" i="2" s="1"/>
  <c r="D1074" i="2" a="1"/>
  <c r="D1074" i="2"/>
  <c r="D1073" i="2" a="1"/>
  <c r="D1073" i="2"/>
  <c r="D1072" i="2" a="1"/>
  <c r="D1072" i="2" s="1"/>
  <c r="D1071" i="2" a="1"/>
  <c r="D1071" i="2" s="1"/>
  <c r="D1070" i="2" a="1"/>
  <c r="D1070" i="2" s="1"/>
  <c r="D1069" i="2" a="1"/>
  <c r="D1069" i="2" s="1"/>
  <c r="D1068" i="2" a="1"/>
  <c r="D1068" i="2" s="1"/>
  <c r="D1067" i="2" a="1"/>
  <c r="D1067" i="2"/>
  <c r="D1066" i="2" a="1"/>
  <c r="D1066" i="2" s="1"/>
  <c r="D1065" i="2" a="1"/>
  <c r="D1065" i="2" s="1"/>
  <c r="D1064" i="2" a="1"/>
  <c r="D1064" i="2"/>
  <c r="D1063" i="2" a="1"/>
  <c r="D1063" i="2"/>
  <c r="D1062" i="2" a="1"/>
  <c r="D1062" i="2" s="1"/>
  <c r="D1061" i="2" a="1"/>
  <c r="D1061" i="2"/>
  <c r="D1060" i="2" a="1"/>
  <c r="D1060" i="2" s="1"/>
  <c r="D1059" i="2" a="1"/>
  <c r="D1059" i="2" s="1"/>
  <c r="D1058" i="2" a="1"/>
  <c r="D1058" i="2"/>
  <c r="D1057" i="2" a="1"/>
  <c r="D1057" i="2" s="1"/>
  <c r="D1056" i="2" a="1"/>
  <c r="D1056" i="2"/>
  <c r="D1055" i="2" a="1"/>
  <c r="D1055" i="2"/>
  <c r="D1054" i="2" a="1"/>
  <c r="D1054" i="2" s="1"/>
  <c r="D1053" i="2" a="1"/>
  <c r="D1053" i="2" s="1"/>
  <c r="D1052" i="2" a="1"/>
  <c r="D1052" i="2" s="1"/>
  <c r="D1051" i="2" a="1"/>
  <c r="D1051" i="2" s="1"/>
  <c r="D1050" i="2" a="1"/>
  <c r="D1050" i="2" s="1"/>
  <c r="D1049" i="2" a="1"/>
  <c r="D1049" i="2"/>
  <c r="D1048" i="2" a="1"/>
  <c r="D1048" i="2" s="1"/>
  <c r="D1047" i="2" a="1"/>
  <c r="D1047" i="2" s="1"/>
  <c r="D1046" i="2" a="1"/>
  <c r="D1046" i="2"/>
  <c r="D1045" i="2" a="1"/>
  <c r="D1045" i="2"/>
  <c r="D1044" i="2" a="1"/>
  <c r="D1044" i="2" s="1"/>
  <c r="D1043" i="2" a="1"/>
  <c r="D1043" i="2"/>
  <c r="D1042" i="2" a="1"/>
  <c r="D1042" i="2" s="1"/>
  <c r="D1041" i="2" a="1"/>
  <c r="D1041" i="2" s="1"/>
  <c r="D1040" i="2" a="1"/>
  <c r="D1040" i="2"/>
  <c r="D1039" i="2" a="1"/>
  <c r="D1039" i="2" s="1"/>
  <c r="D1038" i="2" a="1"/>
  <c r="D1038" i="2"/>
  <c r="D1037" i="2" a="1"/>
  <c r="D1037" i="2"/>
  <c r="D1036" i="2" a="1"/>
  <c r="D1036" i="2" s="1"/>
  <c r="D1035" i="2" a="1"/>
  <c r="D1035" i="2" s="1"/>
  <c r="D1034" i="2" a="1"/>
  <c r="D1034" i="2" s="1"/>
  <c r="D1033" i="2" a="1"/>
  <c r="D1033" i="2" s="1"/>
  <c r="D1032" i="2" a="1"/>
  <c r="D1032" i="2" s="1"/>
  <c r="D1031" i="2" a="1"/>
  <c r="D1031" i="2"/>
  <c r="D1030" i="2" a="1"/>
  <c r="D1030" i="2" s="1"/>
  <c r="D1029" i="2" a="1"/>
  <c r="D1029" i="2" s="1"/>
  <c r="D1028" i="2" a="1"/>
  <c r="D1028" i="2"/>
  <c r="D1027" i="2" a="1"/>
  <c r="D1027" i="2"/>
  <c r="D1026" i="2" a="1"/>
  <c r="D1026" i="2" s="1"/>
  <c r="D1025" i="2" a="1"/>
  <c r="D1025" i="2"/>
  <c r="D1024" i="2" a="1"/>
  <c r="D1024" i="2" s="1"/>
  <c r="D1023" i="2" a="1"/>
  <c r="D1023" i="2" s="1"/>
  <c r="D1022" i="2" a="1"/>
  <c r="D1022" i="2"/>
  <c r="D1021" i="2" a="1"/>
  <c r="D1021" i="2" s="1"/>
  <c r="D1020" i="2" a="1"/>
  <c r="D1020" i="2"/>
  <c r="D1019" i="2" a="1"/>
  <c r="D1019" i="2"/>
  <c r="D1018" i="2" a="1"/>
  <c r="D1018" i="2" s="1"/>
  <c r="D1017" i="2" a="1"/>
  <c r="D1017" i="2" s="1"/>
  <c r="D1016" i="2" a="1"/>
  <c r="D1016" i="2" s="1"/>
  <c r="D1015" i="2" a="1"/>
  <c r="D1015" i="2" s="1"/>
  <c r="D1014" i="2" a="1"/>
  <c r="D1014" i="2" s="1"/>
  <c r="D1013" i="2" a="1"/>
  <c r="D1013" i="2"/>
  <c r="D1012" i="2" a="1"/>
  <c r="D1012" i="2" s="1"/>
  <c r="D1011" i="2" a="1"/>
  <c r="D1011" i="2" s="1"/>
  <c r="D1010" i="2" a="1"/>
  <c r="D1010" i="2"/>
  <c r="D1009" i="2" a="1"/>
  <c r="D1009" i="2"/>
  <c r="D1008" i="2" a="1"/>
  <c r="D1008" i="2" s="1"/>
  <c r="D1007" i="2" a="1"/>
  <c r="D1007" i="2"/>
  <c r="D1006" i="2" a="1"/>
  <c r="D1006" i="2" s="1"/>
  <c r="D1005" i="2" a="1"/>
  <c r="D1005" i="2" s="1"/>
  <c r="D1004" i="2" a="1"/>
  <c r="D1004" i="2"/>
  <c r="D1003" i="2" a="1"/>
  <c r="D1003" i="2" s="1"/>
  <c r="D1002" i="2" a="1"/>
  <c r="D1002" i="2"/>
  <c r="D1001" i="2" a="1"/>
  <c r="D1001" i="2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/>
  <c r="D994" i="2" a="1"/>
  <c r="D994" i="2" s="1"/>
  <c r="D993" i="2" a="1"/>
  <c r="D993" i="2" s="1"/>
  <c r="D992" i="2" a="1"/>
  <c r="D992" i="2"/>
  <c r="D991" i="2" a="1"/>
  <c r="D991" i="2"/>
  <c r="D990" i="2" a="1"/>
  <c r="D990" i="2" s="1"/>
  <c r="D989" i="2" a="1"/>
  <c r="D989" i="2"/>
  <c r="D988" i="2" a="1"/>
  <c r="D988" i="2" s="1"/>
  <c r="D987" i="2" a="1"/>
  <c r="D987" i="2" s="1"/>
  <c r="D986" i="2" a="1"/>
  <c r="D986" i="2"/>
  <c r="D985" i="2" a="1"/>
  <c r="D985" i="2" s="1"/>
  <c r="D984" i="2" a="1"/>
  <c r="D984" i="2"/>
  <c r="D983" i="2" a="1"/>
  <c r="D983" i="2"/>
  <c r="D982" i="2" a="1"/>
  <c r="D982" i="2" s="1"/>
  <c r="D981" i="2" a="1"/>
  <c r="D981" i="2" s="1"/>
  <c r="D980" i="2" a="1"/>
  <c r="D980" i="2" s="1"/>
  <c r="D979" i="2" a="1"/>
  <c r="D979" i="2" s="1"/>
  <c r="D978" i="2" a="1"/>
  <c r="D978" i="2" s="1"/>
  <c r="D977" i="2" a="1"/>
  <c r="D977" i="2"/>
  <c r="D976" i="2" a="1"/>
  <c r="D976" i="2" s="1"/>
  <c r="D975" i="2" a="1"/>
  <c r="D975" i="2" s="1"/>
  <c r="D974" i="2" a="1"/>
  <c r="D974" i="2"/>
  <c r="D973" i="2" a="1"/>
  <c r="D973" i="2"/>
  <c r="D972" i="2" a="1"/>
  <c r="D972" i="2" s="1"/>
  <c r="D971" i="2" a="1"/>
  <c r="D971" i="2"/>
  <c r="D970" i="2" a="1"/>
  <c r="D970" i="2" s="1"/>
  <c r="D969" i="2" a="1"/>
  <c r="D969" i="2" s="1"/>
  <c r="D968" i="2" a="1"/>
  <c r="D968" i="2"/>
  <c r="D967" i="2" a="1"/>
  <c r="D967" i="2" s="1"/>
  <c r="D966" i="2" a="1"/>
  <c r="D966" i="2"/>
  <c r="D965" i="2" a="1"/>
  <c r="D965" i="2"/>
  <c r="D964" i="2" a="1"/>
  <c r="D964" i="2" s="1"/>
  <c r="D963" i="2" a="1"/>
  <c r="D963" i="2" s="1"/>
  <c r="D962" i="2" a="1"/>
  <c r="D962" i="2" s="1"/>
  <c r="D961" i="2" a="1"/>
  <c r="D961" i="2" s="1"/>
  <c r="D960" i="2" a="1"/>
  <c r="D960" i="2" s="1"/>
  <c r="D959" i="2" a="1"/>
  <c r="D959" i="2"/>
  <c r="D958" i="2" a="1"/>
  <c r="D958" i="2" s="1"/>
  <c r="D957" i="2" a="1"/>
  <c r="D957" i="2" s="1"/>
  <c r="D956" i="2" a="1"/>
  <c r="D956" i="2"/>
  <c r="D955" i="2" a="1"/>
  <c r="D955" i="2"/>
  <c r="D954" i="2" a="1"/>
  <c r="D954" i="2" s="1"/>
  <c r="D953" i="2" a="1"/>
  <c r="D953" i="2"/>
  <c r="D952" i="2" a="1"/>
  <c r="D952" i="2" s="1"/>
  <c r="D951" i="2" a="1"/>
  <c r="D951" i="2" s="1"/>
  <c r="D950" i="2" a="1"/>
  <c r="D950" i="2"/>
  <c r="D949" i="2" a="1"/>
  <c r="D949" i="2" s="1"/>
  <c r="D948" i="2" a="1"/>
  <c r="D948" i="2"/>
  <c r="D947" i="2" a="1"/>
  <c r="D947" i="2"/>
  <c r="D946" i="2" a="1"/>
  <c r="D946" i="2" s="1"/>
  <c r="D945" i="2" a="1"/>
  <c r="D945" i="2" s="1"/>
  <c r="D944" i="2" a="1"/>
  <c r="D944" i="2" s="1"/>
  <c r="D943" i="2" a="1"/>
  <c r="D943" i="2" s="1"/>
  <c r="D942" i="2" a="1"/>
  <c r="D942" i="2" s="1"/>
  <c r="D941" i="2" a="1"/>
  <c r="D941" i="2"/>
  <c r="D940" i="2" a="1"/>
  <c r="D940" i="2" s="1"/>
  <c r="D939" i="2" a="1"/>
  <c r="D939" i="2" s="1"/>
  <c r="D938" i="2" a="1"/>
  <c r="D938" i="2"/>
  <c r="D937" i="2" a="1"/>
  <c r="D937" i="2"/>
  <c r="D936" i="2" a="1"/>
  <c r="D936" i="2" s="1"/>
  <c r="D935" i="2" a="1"/>
  <c r="D935" i="2"/>
  <c r="D934" i="2" a="1"/>
  <c r="D934" i="2" s="1"/>
  <c r="D933" i="2" a="1"/>
  <c r="D933" i="2" s="1"/>
  <c r="D932" i="2" a="1"/>
  <c r="D932" i="2"/>
  <c r="D931" i="2" a="1"/>
  <c r="D931" i="2" s="1"/>
  <c r="D930" i="2" a="1"/>
  <c r="D930" i="2"/>
  <c r="D929" i="2" a="1"/>
  <c r="D929" i="2"/>
  <c r="D928" i="2" a="1"/>
  <c r="D928" i="2" s="1"/>
  <c r="D927" i="2" a="1"/>
  <c r="D927" i="2" s="1"/>
  <c r="D926" i="2" a="1"/>
  <c r="D926" i="2" s="1"/>
  <c r="D925" i="2" a="1"/>
  <c r="D925" i="2" s="1"/>
  <c r="D924" i="2" a="1"/>
  <c r="D924" i="2" s="1"/>
  <c r="D923" i="2" a="1"/>
  <c r="D923" i="2"/>
  <c r="D922" i="2" a="1"/>
  <c r="D922" i="2" s="1"/>
  <c r="D921" i="2" a="1"/>
  <c r="D921" i="2" s="1"/>
  <c r="D920" i="2" a="1"/>
  <c r="D920" i="2"/>
  <c r="D919" i="2" a="1"/>
  <c r="D919" i="2"/>
  <c r="D918" i="2" a="1"/>
  <c r="D918" i="2" s="1"/>
  <c r="D917" i="2" a="1"/>
  <c r="D917" i="2"/>
  <c r="D916" i="2" a="1"/>
  <c r="D916" i="2" s="1"/>
  <c r="D915" i="2" a="1"/>
  <c r="D915" i="2" s="1"/>
  <c r="D914" i="2" a="1"/>
  <c r="D914" i="2"/>
  <c r="D913" i="2" a="1"/>
  <c r="D913" i="2" s="1"/>
  <c r="D912" i="2" a="1"/>
  <c r="D912" i="2"/>
  <c r="D911" i="2" a="1"/>
  <c r="D911" i="2"/>
  <c r="D910" i="2" a="1"/>
  <c r="D910" i="2" s="1"/>
  <c r="D909" i="2" a="1"/>
  <c r="D909" i="2" s="1"/>
  <c r="D908" i="2" a="1"/>
  <c r="D908" i="2" s="1"/>
  <c r="D907" i="2" a="1"/>
  <c r="D907" i="2" s="1"/>
  <c r="D906" i="2" a="1"/>
  <c r="D906" i="2" s="1"/>
  <c r="D905" i="2" a="1"/>
  <c r="D905" i="2"/>
  <c r="D904" i="2" a="1"/>
  <c r="D904" i="2" s="1"/>
  <c r="D903" i="2" a="1"/>
  <c r="D903" i="2" s="1"/>
  <c r="D902" i="2" a="1"/>
  <c r="D902" i="2"/>
  <c r="D901" i="2" a="1"/>
  <c r="D901" i="2"/>
  <c r="D900" i="2" a="1"/>
  <c r="D900" i="2" s="1"/>
  <c r="D899" i="2" a="1"/>
  <c r="D899" i="2"/>
  <c r="D898" i="2" a="1"/>
  <c r="D898" i="2" s="1"/>
  <c r="D897" i="2" a="1"/>
  <c r="D897" i="2" s="1"/>
  <c r="D896" i="2" a="1"/>
  <c r="D896" i="2"/>
  <c r="D895" i="2" a="1"/>
  <c r="D895" i="2" s="1"/>
  <c r="D894" i="2" a="1"/>
  <c r="D894" i="2"/>
  <c r="D893" i="2" a="1"/>
  <c r="D893" i="2"/>
  <c r="D892" i="2" a="1"/>
  <c r="D892" i="2" s="1"/>
  <c r="D891" i="2" a="1"/>
  <c r="D891" i="2" s="1"/>
  <c r="D890" i="2" a="1"/>
  <c r="D890" i="2" s="1"/>
  <c r="D889" i="2" a="1"/>
  <c r="D889" i="2" s="1"/>
  <c r="D888" i="2" a="1"/>
  <c r="D888" i="2" s="1"/>
  <c r="D887" i="2" a="1"/>
  <c r="D887" i="2"/>
  <c r="D886" i="2" a="1"/>
  <c r="D886" i="2" s="1"/>
  <c r="D885" i="2" a="1"/>
  <c r="D885" i="2" s="1"/>
  <c r="D884" i="2" a="1"/>
  <c r="D884" i="2"/>
  <c r="D883" i="2" a="1"/>
  <c r="D883" i="2"/>
  <c r="D882" i="2" a="1"/>
  <c r="D882" i="2" s="1"/>
  <c r="D881" i="2" a="1"/>
  <c r="D881" i="2"/>
  <c r="D880" i="2" a="1"/>
  <c r="D880" i="2" s="1"/>
  <c r="D879" i="2" a="1"/>
  <c r="D879" i="2" s="1"/>
  <c r="D878" i="2" a="1"/>
  <c r="D878" i="2"/>
  <c r="D877" i="2" a="1"/>
  <c r="D877" i="2" s="1"/>
  <c r="D876" i="2" a="1"/>
  <c r="D876" i="2"/>
  <c r="D875" i="2" a="1"/>
  <c r="D875" i="2"/>
  <c r="D874" i="2" a="1"/>
  <c r="D874" i="2" s="1"/>
  <c r="D873" i="2" a="1"/>
  <c r="D873" i="2" s="1"/>
  <c r="D872" i="2" a="1"/>
  <c r="D872" i="2" s="1"/>
  <c r="D871" i="2" a="1"/>
  <c r="D871" i="2" s="1"/>
  <c r="D870" i="2" a="1"/>
  <c r="D870" i="2" s="1"/>
  <c r="D869" i="2" a="1"/>
  <c r="D869" i="2"/>
  <c r="D868" i="2" a="1"/>
  <c r="D868" i="2" s="1"/>
  <c r="D867" i="2" a="1"/>
  <c r="D867" i="2" s="1"/>
  <c r="D866" i="2" a="1"/>
  <c r="D866" i="2"/>
  <c r="D865" i="2" a="1"/>
  <c r="D865" i="2"/>
  <c r="D864" i="2" a="1"/>
  <c r="D864" i="2" s="1"/>
  <c r="D863" i="2" a="1"/>
  <c r="D863" i="2"/>
  <c r="D862" i="2" a="1"/>
  <c r="D862" i="2" s="1"/>
  <c r="D861" i="2" a="1"/>
  <c r="D861" i="2" s="1"/>
  <c r="D860" i="2" a="1"/>
  <c r="D860" i="2"/>
  <c r="D859" i="2" a="1"/>
  <c r="D859" i="2" s="1"/>
  <c r="D858" i="2" a="1"/>
  <c r="D858" i="2"/>
  <c r="D857" i="2" a="1"/>
  <c r="D857" i="2"/>
  <c r="D856" i="2" a="1"/>
  <c r="D856" i="2" s="1"/>
  <c r="D855" i="2" a="1"/>
  <c r="D855" i="2" s="1"/>
  <c r="D854" i="2" a="1"/>
  <c r="D854" i="2" s="1"/>
  <c r="D853" i="2" a="1"/>
  <c r="D853" i="2" s="1"/>
  <c r="D852" i="2" a="1"/>
  <c r="D852" i="2" s="1"/>
  <c r="D851" i="2" a="1"/>
  <c r="D851" i="2"/>
  <c r="D850" i="2" a="1"/>
  <c r="D850" i="2" s="1"/>
  <c r="D849" i="2" a="1"/>
  <c r="D849" i="2" s="1"/>
  <c r="D848" i="2" a="1"/>
  <c r="D848" i="2"/>
  <c r="D847" i="2" a="1"/>
  <c r="D847" i="2"/>
  <c r="D846" i="2" a="1"/>
  <c r="D846" i="2" s="1"/>
  <c r="D845" i="2" a="1"/>
  <c r="D845" i="2"/>
  <c r="D844" i="2" a="1"/>
  <c r="D844" i="2" s="1"/>
  <c r="D843" i="2" a="1"/>
  <c r="D843" i="2" s="1"/>
  <c r="D842" i="2" a="1"/>
  <c r="D842" i="2"/>
  <c r="D841" i="2" a="1"/>
  <c r="D841" i="2" s="1"/>
  <c r="D840" i="2" a="1"/>
  <c r="D840" i="2"/>
  <c r="D839" i="2" a="1"/>
  <c r="D839" i="2"/>
  <c r="D838" i="2" a="1"/>
  <c r="D838" i="2" s="1"/>
  <c r="D837" i="2" a="1"/>
  <c r="D837" i="2" s="1"/>
  <c r="D836" i="2" a="1"/>
  <c r="D836" i="2" s="1"/>
  <c r="D835" i="2" a="1"/>
  <c r="D835" i="2" s="1"/>
  <c r="D834" i="2" a="1"/>
  <c r="D834" i="2" s="1"/>
  <c r="D833" i="2" a="1"/>
  <c r="D833" i="2"/>
  <c r="D832" i="2" a="1"/>
  <c r="D832" i="2" s="1"/>
  <c r="D831" i="2" a="1"/>
  <c r="D831" i="2" s="1"/>
  <c r="D830" i="2" a="1"/>
  <c r="D830" i="2"/>
  <c r="D829" i="2" a="1"/>
  <c r="D829" i="2"/>
  <c r="D828" i="2" a="1"/>
  <c r="D828" i="2" s="1"/>
  <c r="D827" i="2" a="1"/>
  <c r="D827" i="2"/>
  <c r="D826" i="2" a="1"/>
  <c r="D826" i="2" s="1"/>
  <c r="D825" i="2" a="1"/>
  <c r="D825" i="2" s="1"/>
  <c r="D824" i="2" a="1"/>
  <c r="D824" i="2"/>
  <c r="D823" i="2" a="1"/>
  <c r="D823" i="2" s="1"/>
  <c r="D822" i="2" a="1"/>
  <c r="D822" i="2"/>
  <c r="D821" i="2" a="1"/>
  <c r="D821" i="2"/>
  <c r="D820" i="2" a="1"/>
  <c r="D820" i="2" s="1"/>
  <c r="D819" i="2" a="1"/>
  <c r="D819" i="2" s="1"/>
  <c r="D818" i="2" a="1"/>
  <c r="D818" i="2" s="1"/>
  <c r="D817" i="2" a="1"/>
  <c r="D817" i="2" s="1"/>
  <c r="D816" i="2" a="1"/>
  <c r="D816" i="2" s="1"/>
  <c r="D815" i="2" a="1"/>
  <c r="D815" i="2"/>
  <c r="D814" i="2" a="1"/>
  <c r="D814" i="2" s="1"/>
  <c r="D813" i="2" a="1"/>
  <c r="D813" i="2" s="1"/>
  <c r="D812" i="2" a="1"/>
  <c r="D812" i="2"/>
  <c r="D811" i="2" a="1"/>
  <c r="D811" i="2"/>
  <c r="D810" i="2" a="1"/>
  <c r="D810" i="2" s="1"/>
  <c r="D809" i="2" a="1"/>
  <c r="D809" i="2"/>
  <c r="D808" i="2" a="1"/>
  <c r="D808" i="2" s="1"/>
  <c r="D807" i="2" a="1"/>
  <c r="D807" i="2" s="1"/>
  <c r="D806" i="2" a="1"/>
  <c r="D806" i="2"/>
  <c r="D805" i="2" a="1"/>
  <c r="D805" i="2" s="1"/>
  <c r="D804" i="2" a="1"/>
  <c r="D804" i="2"/>
  <c r="D803" i="2" a="1"/>
  <c r="D803" i="2"/>
  <c r="D802" i="2" a="1"/>
  <c r="D802" i="2" s="1"/>
  <c r="D801" i="2" a="1"/>
  <c r="D801" i="2" s="1"/>
  <c r="D800" i="2" a="1"/>
  <c r="D800" i="2" s="1"/>
  <c r="D799" i="2" a="1"/>
  <c r="D799" i="2" s="1"/>
  <c r="D798" i="2" a="1"/>
  <c r="D798" i="2" s="1"/>
  <c r="D797" i="2" a="1"/>
  <c r="D797" i="2"/>
  <c r="D796" i="2" a="1"/>
  <c r="D796" i="2" s="1"/>
  <c r="D795" i="2" a="1"/>
  <c r="D795" i="2" s="1"/>
  <c r="D794" i="2" a="1"/>
  <c r="D794" i="2"/>
  <c r="D793" i="2" a="1"/>
  <c r="D793" i="2"/>
  <c r="D792" i="2" a="1"/>
  <c r="D792" i="2" s="1"/>
  <c r="D791" i="2" a="1"/>
  <c r="D791" i="2"/>
  <c r="D790" i="2" a="1"/>
  <c r="D790" i="2" s="1"/>
  <c r="D789" i="2" a="1"/>
  <c r="D789" i="2" s="1"/>
  <c r="D788" i="2" a="1"/>
  <c r="D788" i="2"/>
  <c r="D787" i="2" a="1"/>
  <c r="D787" i="2" s="1"/>
  <c r="D786" i="2" a="1"/>
  <c r="D786" i="2"/>
  <c r="D785" i="2" a="1"/>
  <c r="D785" i="2"/>
  <c r="D784" i="2" a="1"/>
  <c r="D784" i="2" s="1"/>
  <c r="D783" i="2" a="1"/>
  <c r="D783" i="2" s="1"/>
  <c r="D782" i="2" a="1"/>
  <c r="D782" i="2"/>
  <c r="D781" i="2" a="1"/>
  <c r="D781" i="2" s="1"/>
  <c r="D780" i="2" a="1"/>
  <c r="D780" i="2" s="1"/>
  <c r="D779" i="2" a="1"/>
  <c r="D779" i="2"/>
  <c r="D778" i="2" a="1"/>
  <c r="D778" i="2" s="1"/>
  <c r="D777" i="2" a="1"/>
  <c r="D777" i="2" s="1"/>
  <c r="D776" i="2" a="1"/>
  <c r="D776" i="2"/>
  <c r="D775" i="2" a="1"/>
  <c r="D775" i="2" s="1"/>
  <c r="D774" i="2" a="1"/>
  <c r="D774" i="2" s="1"/>
  <c r="D773" i="2" a="1"/>
  <c r="D773" i="2"/>
  <c r="D772" i="2" a="1"/>
  <c r="D772" i="2" s="1"/>
  <c r="D771" i="2" a="1"/>
  <c r="D771" i="2" s="1"/>
  <c r="D770" i="2" a="1"/>
  <c r="D770" i="2"/>
  <c r="D769" i="2" a="1"/>
  <c r="D769" i="2" s="1"/>
  <c r="D768" i="2" a="1"/>
  <c r="D768" i="2" s="1"/>
  <c r="D767" i="2" a="1"/>
  <c r="D767" i="2"/>
  <c r="D766" i="2" a="1"/>
  <c r="D766" i="2" s="1"/>
  <c r="D765" i="2" a="1"/>
  <c r="D765" i="2" s="1"/>
  <c r="D764" i="2" a="1"/>
  <c r="D764" i="2" s="1"/>
  <c r="D763" i="2" a="1"/>
  <c r="D763" i="2" s="1"/>
  <c r="D762" i="2" a="1"/>
  <c r="D762" i="2" s="1"/>
  <c r="D761" i="2" a="1"/>
  <c r="D761" i="2"/>
  <c r="D760" i="2" a="1"/>
  <c r="D760" i="2" s="1"/>
  <c r="D759" i="2" a="1"/>
  <c r="D759" i="2" s="1"/>
  <c r="D758" i="2" a="1"/>
  <c r="D758" i="2"/>
  <c r="D757" i="2" a="1"/>
  <c r="D757" i="2" s="1"/>
  <c r="D756" i="2" a="1"/>
  <c r="D756" i="2" s="1"/>
  <c r="D755" i="2" a="1"/>
  <c r="D755" i="2"/>
  <c r="D754" i="2" a="1"/>
  <c r="D754" i="2" s="1"/>
  <c r="D753" i="2" a="1"/>
  <c r="D753" i="2" s="1"/>
  <c r="D752" i="2" a="1"/>
  <c r="D752" i="2"/>
  <c r="D751" i="2" a="1"/>
  <c r="D751" i="2" s="1"/>
  <c r="D750" i="2" a="1"/>
  <c r="D750" i="2" s="1"/>
  <c r="D749" i="2" a="1"/>
  <c r="D749" i="2"/>
  <c r="D748" i="2" a="1"/>
  <c r="D748" i="2" s="1"/>
  <c r="D747" i="2" a="1"/>
  <c r="D747" i="2" s="1"/>
  <c r="D746" i="2" a="1"/>
  <c r="D746" i="2"/>
  <c r="D745" i="2" a="1"/>
  <c r="D745" i="2" s="1"/>
  <c r="D744" i="2" a="1"/>
  <c r="D744" i="2" s="1"/>
  <c r="D743" i="2" a="1"/>
  <c r="D743" i="2"/>
  <c r="D742" i="2" a="1"/>
  <c r="D742" i="2" s="1"/>
  <c r="D741" i="2" a="1"/>
  <c r="D741" i="2" s="1"/>
  <c r="D740" i="2" a="1"/>
  <c r="D740" i="2"/>
  <c r="D739" i="2" a="1"/>
  <c r="D739" i="2" s="1"/>
  <c r="D738" i="2" a="1"/>
  <c r="D738" i="2" s="1"/>
  <c r="D737" i="2" a="1"/>
  <c r="D737" i="2"/>
  <c r="D736" i="2" a="1"/>
  <c r="D736" i="2" s="1"/>
  <c r="D735" i="2" a="1"/>
  <c r="D735" i="2" s="1"/>
  <c r="D734" i="2" a="1"/>
  <c r="D734" i="2"/>
  <c r="D733" i="2" a="1"/>
  <c r="D733" i="2" s="1"/>
  <c r="D732" i="2" a="1"/>
  <c r="D732" i="2" s="1"/>
  <c r="D731" i="2" a="1"/>
  <c r="D731" i="2"/>
  <c r="D730" i="2" a="1"/>
  <c r="D730" i="2" s="1"/>
  <c r="D729" i="2" a="1"/>
  <c r="D729" i="2" s="1"/>
  <c r="D728" i="2" a="1"/>
  <c r="D728" i="2"/>
  <c r="D727" i="2" a="1"/>
  <c r="D727" i="2" s="1"/>
  <c r="D726" i="2" a="1"/>
  <c r="D726" i="2" s="1"/>
  <c r="D725" i="2" a="1"/>
  <c r="D725" i="2"/>
  <c r="D724" i="2" a="1"/>
  <c r="D724" i="2" s="1"/>
  <c r="D723" i="2" a="1"/>
  <c r="D723" i="2" s="1"/>
  <c r="D722" i="2" a="1"/>
  <c r="D722" i="2"/>
  <c r="D721" i="2" a="1"/>
  <c r="D721" i="2" s="1"/>
  <c r="D720" i="2" a="1"/>
  <c r="D720" i="2" s="1"/>
  <c r="D719" i="2" a="1"/>
  <c r="D719" i="2"/>
  <c r="D718" i="2" a="1"/>
  <c r="D718" i="2" s="1"/>
  <c r="D717" i="2" a="1"/>
  <c r="D717" i="2" s="1"/>
  <c r="D716" i="2" a="1"/>
  <c r="D716" i="2"/>
  <c r="D715" i="2" a="1"/>
  <c r="D715" i="2" s="1"/>
  <c r="D714" i="2" a="1"/>
  <c r="D714" i="2" s="1"/>
  <c r="D713" i="2" a="1"/>
  <c r="D713" i="2"/>
  <c r="D712" i="2" a="1"/>
  <c r="D712" i="2" s="1"/>
  <c r="D711" i="2" a="1"/>
  <c r="D711" i="2" s="1"/>
  <c r="D710" i="2" a="1"/>
  <c r="D710" i="2" s="1"/>
  <c r="D709" i="2" a="1"/>
  <c r="D709" i="2" s="1"/>
  <c r="D708" i="2" a="1"/>
  <c r="D708" i="2" s="1"/>
  <c r="D707" i="2" a="1"/>
  <c r="D707" i="2"/>
  <c r="D706" i="2" a="1"/>
  <c r="D706" i="2" s="1"/>
  <c r="D705" i="2" a="1"/>
  <c r="D705" i="2" s="1"/>
  <c r="D704" i="2" a="1"/>
  <c r="D704" i="2"/>
  <c r="D703" i="2" a="1"/>
  <c r="D703" i="2" s="1"/>
  <c r="D702" i="2" a="1"/>
  <c r="D702" i="2" s="1"/>
  <c r="D701" i="2" a="1"/>
  <c r="D701" i="2"/>
  <c r="D700" i="2" a="1"/>
  <c r="D700" i="2" s="1"/>
  <c r="D699" i="2" a="1"/>
  <c r="D699" i="2" s="1"/>
  <c r="D698" i="2" a="1"/>
  <c r="D698" i="2"/>
  <c r="D697" i="2" a="1"/>
  <c r="D697" i="2" s="1"/>
  <c r="D696" i="2" a="1"/>
  <c r="D696" i="2" s="1"/>
  <c r="D695" i="2" a="1"/>
  <c r="D695" i="2"/>
  <c r="D694" i="2" a="1"/>
  <c r="D694" i="2" s="1"/>
  <c r="D693" i="2" a="1"/>
  <c r="D693" i="2" s="1"/>
  <c r="D692" i="2" a="1"/>
  <c r="D692" i="2"/>
  <c r="D691" i="2" a="1"/>
  <c r="D691" i="2" s="1"/>
  <c r="D690" i="2" a="1"/>
  <c r="D690" i="2" s="1"/>
  <c r="D689" i="2" a="1"/>
  <c r="D689" i="2"/>
  <c r="D688" i="2" a="1"/>
  <c r="D688" i="2" s="1"/>
  <c r="D687" i="2" a="1"/>
  <c r="D687" i="2" s="1"/>
  <c r="D686" i="2" a="1"/>
  <c r="D686" i="2"/>
  <c r="D685" i="2" a="1"/>
  <c r="D685" i="2" s="1"/>
  <c r="D684" i="2" a="1"/>
  <c r="D684" i="2" s="1"/>
  <c r="D683" i="2" a="1"/>
  <c r="D683" i="2"/>
  <c r="D682" i="2" a="1"/>
  <c r="D682" i="2" s="1"/>
  <c r="D681" i="2" a="1"/>
  <c r="D681" i="2" s="1"/>
  <c r="D680" i="2" a="1"/>
  <c r="D680" i="2"/>
  <c r="D679" i="2" a="1"/>
  <c r="D679" i="2" s="1"/>
  <c r="D678" i="2" a="1"/>
  <c r="D678" i="2" s="1"/>
  <c r="D677" i="2" a="1"/>
  <c r="D677" i="2"/>
  <c r="D676" i="2" a="1"/>
  <c r="D676" i="2" s="1"/>
  <c r="D675" i="2" a="1"/>
  <c r="D675" i="2" s="1"/>
  <c r="D674" i="2" a="1"/>
  <c r="D674" i="2"/>
  <c r="D673" i="2" a="1"/>
  <c r="D673" i="2" s="1"/>
  <c r="D672" i="2" a="1"/>
  <c r="D672" i="2" s="1"/>
  <c r="D671" i="2" a="1"/>
  <c r="D671" i="2"/>
  <c r="D670" i="2" a="1"/>
  <c r="D670" i="2" s="1"/>
  <c r="D669" i="2" a="1"/>
  <c r="D669" i="2" s="1"/>
  <c r="D668" i="2" a="1"/>
  <c r="D668" i="2"/>
  <c r="D667" i="2" a="1"/>
  <c r="D667" i="2" s="1"/>
  <c r="D666" i="2" a="1"/>
  <c r="D666" i="2" s="1"/>
  <c r="D665" i="2" a="1"/>
  <c r="D665" i="2"/>
  <c r="D664" i="2" a="1"/>
  <c r="D664" i="2" s="1"/>
  <c r="D663" i="2" a="1"/>
  <c r="D663" i="2" s="1"/>
  <c r="D662" i="2" a="1"/>
  <c r="D662" i="2"/>
  <c r="D661" i="2" a="1"/>
  <c r="D661" i="2" s="1"/>
  <c r="D660" i="2" a="1"/>
  <c r="D660" i="2" s="1"/>
  <c r="D659" i="2" a="1"/>
  <c r="D659" i="2"/>
  <c r="D658" i="2" a="1"/>
  <c r="D658" i="2" s="1"/>
  <c r="D657" i="2" a="1"/>
  <c r="D657" i="2" s="1"/>
  <c r="D656" i="2" a="1"/>
  <c r="D656" i="2" s="1"/>
  <c r="D655" i="2" a="1"/>
  <c r="D655" i="2" s="1"/>
  <c r="D654" i="2" a="1"/>
  <c r="D654" i="2" s="1"/>
  <c r="D653" i="2" a="1"/>
  <c r="D653" i="2"/>
  <c r="D652" i="2" a="1"/>
  <c r="D652" i="2" s="1"/>
  <c r="D651" i="2" a="1"/>
  <c r="D651" i="2" s="1"/>
  <c r="D650" i="2" a="1"/>
  <c r="D650" i="2"/>
  <c r="D649" i="2" a="1"/>
  <c r="D649" i="2" s="1"/>
  <c r="D648" i="2" a="1"/>
  <c r="D648" i="2" s="1"/>
  <c r="D647" i="2" a="1"/>
  <c r="D647" i="2"/>
  <c r="D646" i="2" a="1"/>
  <c r="D646" i="2" s="1"/>
  <c r="D645" i="2" a="1"/>
  <c r="D645" i="2" s="1"/>
  <c r="D644" i="2" a="1"/>
  <c r="D644" i="2"/>
  <c r="D643" i="2" a="1"/>
  <c r="D643" i="2" s="1"/>
  <c r="D642" i="2" a="1"/>
  <c r="D642" i="2" s="1"/>
  <c r="D641" i="2" a="1"/>
  <c r="D641" i="2"/>
  <c r="D640" i="2" a="1"/>
  <c r="D640" i="2" s="1"/>
  <c r="D639" i="2" a="1"/>
  <c r="D639" i="2" s="1"/>
  <c r="D638" i="2" a="1"/>
  <c r="D638" i="2"/>
  <c r="D637" i="2" a="1"/>
  <c r="D637" i="2" s="1"/>
  <c r="D636" i="2" a="1"/>
  <c r="D636" i="2" s="1"/>
  <c r="D635" i="2" a="1"/>
  <c r="D635" i="2"/>
  <c r="D634" i="2" a="1"/>
  <c r="D634" i="2" s="1"/>
  <c r="D633" i="2" a="1"/>
  <c r="D633" i="2" s="1"/>
  <c r="D632" i="2" a="1"/>
  <c r="D632" i="2"/>
  <c r="D631" i="2" a="1"/>
  <c r="D631" i="2" s="1"/>
  <c r="D630" i="2" a="1"/>
  <c r="D630" i="2" s="1"/>
  <c r="D629" i="2" a="1"/>
  <c r="D629" i="2"/>
  <c r="D628" i="2" a="1"/>
  <c r="D628" i="2" s="1"/>
  <c r="D627" i="2" a="1"/>
  <c r="D627" i="2" s="1"/>
  <c r="D626" i="2" a="1"/>
  <c r="D626" i="2"/>
  <c r="D625" i="2" a="1"/>
  <c r="D625" i="2" s="1"/>
  <c r="D624" i="2" a="1"/>
  <c r="D624" i="2" s="1"/>
  <c r="D623" i="2" a="1"/>
  <c r="D623" i="2"/>
  <c r="D622" i="2" a="1"/>
  <c r="D622" i="2" s="1"/>
  <c r="D621" i="2" a="1"/>
  <c r="D621" i="2" s="1"/>
  <c r="D620" i="2" a="1"/>
  <c r="D620" i="2"/>
  <c r="D619" i="2" a="1"/>
  <c r="D619" i="2" s="1"/>
  <c r="D618" i="2" a="1"/>
  <c r="D618" i="2" s="1"/>
  <c r="D617" i="2" a="1"/>
  <c r="D617" i="2"/>
  <c r="D616" i="2" a="1"/>
  <c r="D616" i="2" s="1"/>
  <c r="D615" i="2" a="1"/>
  <c r="D615" i="2" s="1"/>
  <c r="D614" i="2" a="1"/>
  <c r="D614" i="2"/>
  <c r="D613" i="2" a="1"/>
  <c r="D613" i="2" s="1"/>
  <c r="D612" i="2" a="1"/>
  <c r="D612" i="2" s="1"/>
  <c r="D611" i="2" a="1"/>
  <c r="D611" i="2"/>
  <c r="D610" i="2" a="1"/>
  <c r="D610" i="2" s="1"/>
  <c r="D609" i="2" a="1"/>
  <c r="D609" i="2" s="1"/>
  <c r="D608" i="2" a="1"/>
  <c r="D608" i="2"/>
  <c r="D607" i="2" a="1"/>
  <c r="D607" i="2" s="1"/>
  <c r="D606" i="2" a="1"/>
  <c r="D606" i="2" s="1"/>
  <c r="D605" i="2" a="1"/>
  <c r="D605" i="2"/>
  <c r="D604" i="2" a="1"/>
  <c r="D604" i="2" s="1"/>
  <c r="D603" i="2" a="1"/>
  <c r="D603" i="2" s="1"/>
  <c r="D602" i="2" a="1"/>
  <c r="D602" i="2" s="1"/>
  <c r="D601" i="2" a="1"/>
  <c r="D601" i="2" s="1"/>
  <c r="D600" i="2" a="1"/>
  <c r="D600" i="2" s="1"/>
  <c r="D599" i="2" a="1"/>
  <c r="D599" i="2"/>
  <c r="D598" i="2" a="1"/>
  <c r="D598" i="2" s="1"/>
  <c r="D597" i="2" a="1"/>
  <c r="D597" i="2" s="1"/>
  <c r="D596" i="2" a="1"/>
  <c r="D596" i="2" s="1"/>
  <c r="D595" i="2" a="1"/>
  <c r="D595" i="2" s="1"/>
  <c r="D594" i="2" a="1"/>
  <c r="D594" i="2"/>
  <c r="D593" i="2" a="1"/>
  <c r="D593" i="2"/>
  <c r="D592" i="2" a="1"/>
  <c r="D592" i="2" s="1"/>
  <c r="D591" i="2" a="1"/>
  <c r="D591" i="2"/>
  <c r="D590" i="2" a="1"/>
  <c r="D590" i="2"/>
  <c r="D589" i="2" a="1"/>
  <c r="D589" i="2"/>
  <c r="D588" i="2" a="1"/>
  <c r="D588" i="2"/>
  <c r="D587" i="2" a="1"/>
  <c r="D587" i="2"/>
  <c r="D586" i="2" a="1"/>
  <c r="D586" i="2"/>
  <c r="D585" i="2" a="1"/>
  <c r="D585" i="2"/>
  <c r="D584" i="2" a="1"/>
  <c r="D584" i="2"/>
  <c r="D583" i="2" a="1"/>
  <c r="D583" i="2" s="1"/>
  <c r="D582" i="2" a="1"/>
  <c r="D582" i="2"/>
  <c r="D581" i="2" a="1"/>
  <c r="D581" i="2"/>
  <c r="D580" i="2" a="1"/>
  <c r="D580" i="2" s="1"/>
  <c r="D579" i="2" a="1"/>
  <c r="D579" i="2"/>
  <c r="D578" i="2" a="1"/>
  <c r="D578" i="2"/>
  <c r="D577" i="2" a="1"/>
  <c r="D577" i="2"/>
  <c r="D576" i="2" a="1"/>
  <c r="D576" i="2"/>
  <c r="D575" i="2" a="1"/>
  <c r="D575" i="2"/>
  <c r="D574" i="2" a="1"/>
  <c r="D574" i="2"/>
  <c r="D573" i="2" a="1"/>
  <c r="D573" i="2"/>
  <c r="D572" i="2" a="1"/>
  <c r="D572" i="2"/>
  <c r="D571" i="2" a="1"/>
  <c r="D571" i="2"/>
  <c r="D570" i="2" a="1"/>
  <c r="D570" i="2"/>
  <c r="D569" i="2" a="1"/>
  <c r="D569" i="2"/>
  <c r="D568" i="2" a="1"/>
  <c r="D568" i="2" s="1"/>
  <c r="D567" i="2" a="1"/>
  <c r="D567" i="2"/>
  <c r="D566" i="2" a="1"/>
  <c r="D566" i="2"/>
  <c r="D565" i="2" a="1"/>
  <c r="D565" i="2" s="1"/>
  <c r="D564" i="2" a="1"/>
  <c r="D564" i="2" s="1"/>
  <c r="D563" i="2" a="1"/>
  <c r="D563" i="2"/>
  <c r="D562" i="2" a="1"/>
  <c r="D562" i="2" s="1"/>
  <c r="D561" i="2" a="1"/>
  <c r="D561" i="2" s="1"/>
  <c r="D560" i="2" a="1"/>
  <c r="D560" i="2"/>
  <c r="D559" i="2" a="1"/>
  <c r="D559" i="2" s="1"/>
  <c r="D558" i="2" a="1"/>
  <c r="D558" i="2" s="1"/>
  <c r="D557" i="2" a="1"/>
  <c r="D557" i="2"/>
  <c r="D556" i="2" a="1"/>
  <c r="D556" i="2" s="1"/>
  <c r="D555" i="2" a="1"/>
  <c r="D555" i="2" s="1"/>
  <c r="D554" i="2" a="1"/>
  <c r="D554" i="2"/>
  <c r="D553" i="2" a="1"/>
  <c r="D553" i="2" s="1"/>
  <c r="D552" i="2" a="1"/>
  <c r="D552" i="2" s="1"/>
  <c r="D551" i="2" a="1"/>
  <c r="D551" i="2"/>
  <c r="D550" i="2" a="1"/>
  <c r="D550" i="2" s="1"/>
  <c r="D549" i="2" a="1"/>
  <c r="D549" i="2" s="1"/>
  <c r="D548" i="2" a="1"/>
  <c r="D548" i="2"/>
  <c r="D547" i="2" a="1"/>
  <c r="D547" i="2" s="1"/>
  <c r="D546" i="2" a="1"/>
  <c r="D546" i="2" s="1"/>
  <c r="D545" i="2" a="1"/>
  <c r="D545" i="2"/>
  <c r="D544" i="2" a="1"/>
  <c r="D544" i="2" s="1"/>
  <c r="D543" i="2" a="1"/>
  <c r="D543" i="2" s="1"/>
  <c r="D542" i="2" a="1"/>
  <c r="D542" i="2"/>
  <c r="D541" i="2" a="1"/>
  <c r="D541" i="2" s="1"/>
  <c r="D540" i="2" a="1"/>
  <c r="D540" i="2" s="1"/>
  <c r="D539" i="2" a="1"/>
  <c r="D539" i="2"/>
  <c r="D538" i="2" a="1"/>
  <c r="D538" i="2" s="1"/>
  <c r="D537" i="2" a="1"/>
  <c r="D537" i="2" s="1"/>
  <c r="D536" i="2" a="1"/>
  <c r="D536" i="2"/>
  <c r="D535" i="2" a="1"/>
  <c r="D535" i="2" s="1"/>
  <c r="D534" i="2" a="1"/>
  <c r="D534" i="2" s="1"/>
  <c r="D533" i="2" a="1"/>
  <c r="D533" i="2"/>
  <c r="D532" i="2" a="1"/>
  <c r="D532" i="2" s="1"/>
  <c r="D531" i="2" a="1"/>
  <c r="D531" i="2" s="1"/>
  <c r="D530" i="2" a="1"/>
  <c r="D530" i="2"/>
  <c r="D529" i="2" a="1"/>
  <c r="D529" i="2" s="1"/>
  <c r="D528" i="2" a="1"/>
  <c r="D528" i="2" s="1"/>
  <c r="D527" i="2" a="1"/>
  <c r="D527" i="2"/>
  <c r="D526" i="2" a="1"/>
  <c r="D526" i="2" s="1"/>
  <c r="D525" i="2" a="1"/>
  <c r="D525" i="2" s="1"/>
  <c r="D524" i="2" a="1"/>
  <c r="D524" i="2"/>
  <c r="D523" i="2" a="1"/>
  <c r="D523" i="2" s="1"/>
  <c r="D522" i="2" a="1"/>
  <c r="D522" i="2" s="1"/>
  <c r="D521" i="2" a="1"/>
  <c r="D521" i="2"/>
  <c r="D520" i="2" a="1"/>
  <c r="D520" i="2" s="1"/>
  <c r="D519" i="2" a="1"/>
  <c r="D519" i="2" s="1"/>
  <c r="D518" i="2" a="1"/>
  <c r="D518" i="2"/>
  <c r="D517" i="2" a="1"/>
  <c r="D517" i="2" s="1"/>
  <c r="D516" i="2" a="1"/>
  <c r="D516" i="2" s="1"/>
  <c r="D515" i="2" a="1"/>
  <c r="D515" i="2"/>
  <c r="D514" i="2" a="1"/>
  <c r="D514" i="2" s="1"/>
  <c r="D513" i="2" a="1"/>
  <c r="D513" i="2" s="1"/>
  <c r="D512" i="2" a="1"/>
  <c r="D512" i="2"/>
  <c r="D511" i="2" a="1"/>
  <c r="D511" i="2" s="1"/>
  <c r="D510" i="2" a="1"/>
  <c r="D510" i="2" s="1"/>
  <c r="D509" i="2" a="1"/>
  <c r="D509" i="2"/>
  <c r="D508" i="2" a="1"/>
  <c r="D508" i="2" s="1"/>
  <c r="D507" i="2" a="1"/>
  <c r="D507" i="2" s="1"/>
  <c r="D506" i="2" a="1"/>
  <c r="D506" i="2"/>
  <c r="D505" i="2" a="1"/>
  <c r="D505" i="2" s="1"/>
  <c r="D504" i="2" a="1"/>
  <c r="D504" i="2" s="1"/>
  <c r="D503" i="2" a="1"/>
  <c r="D503" i="2"/>
  <c r="D502" i="2" a="1"/>
  <c r="D502" i="2" s="1"/>
  <c r="D501" i="2" a="1"/>
  <c r="D501" i="2" s="1"/>
  <c r="D500" i="2" a="1"/>
  <c r="D500" i="2"/>
  <c r="D499" i="2" a="1"/>
  <c r="D499" i="2" s="1"/>
  <c r="D498" i="2" a="1"/>
  <c r="D498" i="2" s="1"/>
  <c r="D497" i="2" a="1"/>
  <c r="D497" i="2"/>
  <c r="D496" i="2" a="1"/>
  <c r="D496" i="2" s="1"/>
  <c r="D495" i="2" a="1"/>
  <c r="D495" i="2" s="1"/>
  <c r="D494" i="2" a="1"/>
  <c r="D494" i="2"/>
  <c r="D493" i="2" a="1"/>
  <c r="D493" i="2" s="1"/>
  <c r="D492" i="2" a="1"/>
  <c r="D492" i="2" s="1"/>
  <c r="D491" i="2" a="1"/>
  <c r="D491" i="2"/>
  <c r="D490" i="2" a="1"/>
  <c r="D490" i="2" s="1"/>
  <c r="D489" i="2" a="1"/>
  <c r="D489" i="2" s="1"/>
  <c r="D488" i="2" a="1"/>
  <c r="D488" i="2"/>
  <c r="D487" i="2" a="1"/>
  <c r="D487" i="2" s="1"/>
  <c r="D486" i="2" a="1"/>
  <c r="D486" i="2" s="1"/>
  <c r="D485" i="2" a="1"/>
  <c r="D485" i="2"/>
  <c r="D484" i="2" a="1"/>
  <c r="D484" i="2" s="1"/>
  <c r="D483" i="2" a="1"/>
  <c r="D483" i="2" s="1"/>
  <c r="D482" i="2" a="1"/>
  <c r="D482" i="2"/>
  <c r="D481" i="2" a="1"/>
  <c r="D481" i="2" s="1"/>
  <c r="D480" i="2" a="1"/>
  <c r="D480" i="2" s="1"/>
  <c r="D479" i="2" a="1"/>
  <c r="D479" i="2"/>
  <c r="D478" i="2" a="1"/>
  <c r="D478" i="2" s="1"/>
  <c r="D477" i="2" a="1"/>
  <c r="D477" i="2" s="1"/>
  <c r="D476" i="2" a="1"/>
  <c r="D476" i="2"/>
  <c r="D475" i="2" a="1"/>
  <c r="D475" i="2" s="1"/>
  <c r="D474" i="2" a="1"/>
  <c r="D474" i="2" s="1"/>
  <c r="D473" i="2" a="1"/>
  <c r="D473" i="2"/>
  <c r="D472" i="2" a="1"/>
  <c r="D472" i="2" s="1"/>
  <c r="D471" i="2" a="1"/>
  <c r="D471" i="2" s="1"/>
  <c r="D470" i="2" a="1"/>
  <c r="D470" i="2"/>
  <c r="D469" i="2" a="1"/>
  <c r="D469" i="2" s="1"/>
  <c r="D468" i="2" a="1"/>
  <c r="D468" i="2" s="1"/>
  <c r="D467" i="2" a="1"/>
  <c r="D467" i="2"/>
  <c r="D466" i="2" a="1"/>
  <c r="D466" i="2" s="1"/>
  <c r="D465" i="2" a="1"/>
  <c r="D465" i="2" s="1"/>
  <c r="D464" i="2" a="1"/>
  <c r="D464" i="2"/>
  <c r="D463" i="2" a="1"/>
  <c r="D463" i="2" s="1"/>
  <c r="D462" i="2" a="1"/>
  <c r="D462" i="2" s="1"/>
  <c r="D461" i="2" a="1"/>
  <c r="D461" i="2"/>
  <c r="D460" i="2" a="1"/>
  <c r="D460" i="2" s="1"/>
  <c r="D459" i="2" a="1"/>
  <c r="D459" i="2" s="1"/>
  <c r="D458" i="2" a="1"/>
  <c r="D458" i="2"/>
  <c r="D457" i="2" a="1"/>
  <c r="D457" i="2" s="1"/>
  <c r="D456" i="2" a="1"/>
  <c r="D456" i="2" s="1"/>
  <c r="D455" i="2" a="1"/>
  <c r="D455" i="2"/>
  <c r="D454" i="2" a="1"/>
  <c r="D454" i="2" s="1"/>
  <c r="D453" i="2" a="1"/>
  <c r="D453" i="2" s="1"/>
  <c r="D452" i="2" a="1"/>
  <c r="D452" i="2"/>
  <c r="D451" i="2" a="1"/>
  <c r="D451" i="2" s="1"/>
  <c r="D450" i="2" a="1"/>
  <c r="D450" i="2" s="1"/>
  <c r="D449" i="2" a="1"/>
  <c r="D449" i="2"/>
  <c r="D448" i="2" a="1"/>
  <c r="D448" i="2" s="1"/>
  <c r="D447" i="2" a="1"/>
  <c r="D447" i="2" s="1"/>
  <c r="D446" i="2" a="1"/>
  <c r="D446" i="2"/>
  <c r="D445" i="2" a="1"/>
  <c r="D445" i="2" s="1"/>
  <c r="D444" i="2" a="1"/>
  <c r="D444" i="2" s="1"/>
  <c r="D443" i="2" a="1"/>
  <c r="D443" i="2"/>
  <c r="D442" i="2" a="1"/>
  <c r="D442" i="2" s="1"/>
  <c r="D441" i="2" a="1"/>
  <c r="D441" i="2" s="1"/>
  <c r="D440" i="2" a="1"/>
  <c r="D440" i="2"/>
  <c r="D439" i="2" a="1"/>
  <c r="D439" i="2" s="1"/>
  <c r="D438" i="2" a="1"/>
  <c r="D438" i="2" s="1"/>
  <c r="D437" i="2" a="1"/>
  <c r="D437" i="2"/>
  <c r="D436" i="2" a="1"/>
  <c r="D436" i="2" s="1"/>
  <c r="D435" i="2" a="1"/>
  <c r="D435" i="2" s="1"/>
  <c r="D434" i="2" a="1"/>
  <c r="D434" i="2"/>
  <c r="D433" i="2" a="1"/>
  <c r="D433" i="2" s="1"/>
  <c r="D432" i="2" a="1"/>
  <c r="D432" i="2" s="1"/>
  <c r="D431" i="2" a="1"/>
  <c r="D431" i="2"/>
  <c r="D430" i="2" a="1"/>
  <c r="D430" i="2" s="1"/>
  <c r="D429" i="2" a="1"/>
  <c r="D429" i="2" s="1"/>
  <c r="D428" i="2" a="1"/>
  <c r="D428" i="2"/>
  <c r="D427" i="2" a="1"/>
  <c r="D427" i="2" s="1"/>
  <c r="D426" i="2" a="1"/>
  <c r="D426" i="2" s="1"/>
  <c r="D425" i="2" a="1"/>
  <c r="D425" i="2"/>
  <c r="D424" i="2" a="1"/>
  <c r="D424" i="2" s="1"/>
  <c r="D423" i="2" a="1"/>
  <c r="D423" i="2" s="1"/>
  <c r="D422" i="2" a="1"/>
  <c r="D422" i="2"/>
  <c r="D421" i="2" a="1"/>
  <c r="D421" i="2" s="1"/>
  <c r="D420" i="2" a="1"/>
  <c r="D420" i="2" s="1"/>
  <c r="D419" i="2" a="1"/>
  <c r="D419" i="2"/>
  <c r="D418" i="2" a="1"/>
  <c r="D418" i="2" s="1"/>
  <c r="D417" i="2" a="1"/>
  <c r="D417" i="2" s="1"/>
  <c r="D416" i="2" a="1"/>
  <c r="D416" i="2"/>
  <c r="D415" i="2" a="1"/>
  <c r="D415" i="2" s="1"/>
  <c r="D414" i="2" a="1"/>
  <c r="D414" i="2" s="1"/>
  <c r="D413" i="2" a="1"/>
  <c r="D413" i="2"/>
  <c r="D412" i="2" a="1"/>
  <c r="D412" i="2" s="1"/>
  <c r="D411" i="2" a="1"/>
  <c r="D411" i="2" s="1"/>
  <c r="D410" i="2" a="1"/>
  <c r="D410" i="2"/>
  <c r="D409" i="2" a="1"/>
  <c r="D409" i="2" s="1"/>
  <c r="D408" i="2" a="1"/>
  <c r="D408" i="2" s="1"/>
  <c r="D407" i="2" a="1"/>
  <c r="D407" i="2"/>
  <c r="D406" i="2" a="1"/>
  <c r="D406" i="2" s="1"/>
  <c r="D405" i="2" a="1"/>
  <c r="D405" i="2" s="1"/>
  <c r="D404" i="2" a="1"/>
  <c r="D404" i="2"/>
  <c r="D403" i="2" a="1"/>
  <c r="D403" i="2" s="1"/>
  <c r="D402" i="2" a="1"/>
  <c r="D402" i="2" s="1"/>
  <c r="D401" i="2" a="1"/>
  <c r="D401" i="2"/>
  <c r="D400" i="2" a="1"/>
  <c r="D400" i="2" s="1"/>
  <c r="D399" i="2" a="1"/>
  <c r="D399" i="2" s="1"/>
  <c r="D398" i="2" a="1"/>
  <c r="D398" i="2"/>
  <c r="D397" i="2" a="1"/>
  <c r="D397" i="2" s="1"/>
  <c r="D396" i="2" a="1"/>
  <c r="D396" i="2" s="1"/>
  <c r="D395" i="2" a="1"/>
  <c r="D395" i="2"/>
  <c r="D394" i="2" a="1"/>
  <c r="D394" i="2" s="1"/>
  <c r="D393" i="2" a="1"/>
  <c r="D393" i="2" s="1"/>
  <c r="D392" i="2" a="1"/>
  <c r="D392" i="2"/>
  <c r="D391" i="2" a="1"/>
  <c r="D391" i="2" s="1"/>
  <c r="D390" i="2" a="1"/>
  <c r="D390" i="2" s="1"/>
  <c r="D389" i="2" a="1"/>
  <c r="D389" i="2"/>
  <c r="D388" i="2" a="1"/>
  <c r="D388" i="2" s="1"/>
  <c r="D387" i="2" a="1"/>
  <c r="D387" i="2" s="1"/>
  <c r="D386" i="2" a="1"/>
  <c r="D386" i="2"/>
  <c r="D385" i="2" a="1"/>
  <c r="D385" i="2" s="1"/>
  <c r="D384" i="2" a="1"/>
  <c r="D384" i="2" s="1"/>
  <c r="D383" i="2" a="1"/>
  <c r="D383" i="2"/>
  <c r="D382" i="2" a="1"/>
  <c r="D382" i="2" s="1"/>
  <c r="D381" i="2" a="1"/>
  <c r="D381" i="2" s="1"/>
  <c r="D380" i="2" a="1"/>
  <c r="D380" i="2"/>
  <c r="D379" i="2" a="1"/>
  <c r="D379" i="2" s="1"/>
  <c r="D378" i="2" a="1"/>
  <c r="D378" i="2" s="1"/>
  <c r="D377" i="2" a="1"/>
  <c r="D377" i="2"/>
  <c r="D376" i="2" a="1"/>
  <c r="D376" i="2" s="1"/>
  <c r="D375" i="2" a="1"/>
  <c r="D375" i="2" s="1"/>
  <c r="D374" i="2" a="1"/>
  <c r="D374" i="2"/>
  <c r="D373" i="2" a="1"/>
  <c r="D373" i="2" s="1"/>
  <c r="D372" i="2" a="1"/>
  <c r="D372" i="2" s="1"/>
  <c r="D371" i="2" a="1"/>
  <c r="D371" i="2"/>
  <c r="D370" i="2" a="1"/>
  <c r="D370" i="2" s="1"/>
  <c r="D369" i="2" a="1"/>
  <c r="D369" i="2" s="1"/>
  <c r="D368" i="2" a="1"/>
  <c r="D368" i="2"/>
  <c r="D367" i="2" a="1"/>
  <c r="D367" i="2" s="1"/>
  <c r="D366" i="2" a="1"/>
  <c r="D366" i="2" s="1"/>
  <c r="D365" i="2" a="1"/>
  <c r="D365" i="2"/>
  <c r="D364" i="2" a="1"/>
  <c r="D364" i="2" s="1"/>
  <c r="D363" i="2" a="1"/>
  <c r="D363" i="2" s="1"/>
  <c r="D362" i="2" a="1"/>
  <c r="D362" i="2"/>
  <c r="D361" i="2" a="1"/>
  <c r="D361" i="2" s="1"/>
  <c r="D360" i="2" a="1"/>
  <c r="D360" i="2" s="1"/>
  <c r="D359" i="2" a="1"/>
  <c r="D359" i="2"/>
  <c r="D358" i="2" a="1"/>
  <c r="D358" i="2" s="1"/>
  <c r="D357" i="2" a="1"/>
  <c r="D357" i="2" s="1"/>
  <c r="D356" i="2" a="1"/>
  <c r="D356" i="2"/>
  <c r="D355" i="2" a="1"/>
  <c r="D355" i="2" s="1"/>
  <c r="D354" i="2" a="1"/>
  <c r="D354" i="2" s="1"/>
  <c r="D353" i="2" a="1"/>
  <c r="D353" i="2"/>
  <c r="D352" i="2" a="1"/>
  <c r="D352" i="2" s="1"/>
  <c r="D351" i="2" a="1"/>
  <c r="D351" i="2" s="1"/>
  <c r="D350" i="2" a="1"/>
  <c r="D350" i="2"/>
  <c r="D349" i="2" a="1"/>
  <c r="D349" i="2" s="1"/>
  <c r="D348" i="2" a="1"/>
  <c r="D348" i="2" s="1"/>
  <c r="D347" i="2" a="1"/>
  <c r="D347" i="2"/>
  <c r="D346" i="2" a="1"/>
  <c r="D346" i="2" s="1"/>
  <c r="D345" i="2" a="1"/>
  <c r="D345" i="2" s="1"/>
  <c r="D344" i="2" a="1"/>
  <c r="D344" i="2"/>
  <c r="D343" i="2" a="1"/>
  <c r="D343" i="2" s="1"/>
  <c r="D342" i="2" a="1"/>
  <c r="D342" i="2" s="1"/>
  <c r="D341" i="2" a="1"/>
  <c r="D341" i="2"/>
  <c r="D340" i="2" a="1"/>
  <c r="D340" i="2" s="1"/>
  <c r="D339" i="2" a="1"/>
  <c r="D339" i="2" s="1"/>
  <c r="D338" i="2" a="1"/>
  <c r="D338" i="2"/>
  <c r="D337" i="2" a="1"/>
  <c r="D337" i="2" s="1"/>
  <c r="D336" i="2" a="1"/>
  <c r="D336" i="2" s="1"/>
  <c r="D335" i="2" a="1"/>
  <c r="D335" i="2"/>
  <c r="D334" i="2" a="1"/>
  <c r="D334" i="2" s="1"/>
  <c r="D333" i="2" a="1"/>
  <c r="D333" i="2" s="1"/>
  <c r="D332" i="2" a="1"/>
  <c r="D332" i="2"/>
  <c r="D331" i="2" a="1"/>
  <c r="D331" i="2" s="1"/>
  <c r="D330" i="2" a="1"/>
  <c r="D330" i="2" s="1"/>
  <c r="D329" i="2" a="1"/>
  <c r="D329" i="2"/>
  <c r="D328" i="2" a="1"/>
  <c r="D328" i="2" s="1"/>
  <c r="D327" i="2" a="1"/>
  <c r="D327" i="2" s="1"/>
  <c r="D326" i="2" a="1"/>
  <c r="D326" i="2"/>
  <c r="D325" i="2" a="1"/>
  <c r="D325" i="2" s="1"/>
  <c r="D324" i="2" a="1"/>
  <c r="D324" i="2" s="1"/>
  <c r="D323" i="2" a="1"/>
  <c r="D323" i="2"/>
  <c r="D322" i="2" a="1"/>
  <c r="D322" i="2" s="1"/>
  <c r="D321" i="2" a="1"/>
  <c r="D321" i="2" s="1"/>
  <c r="D320" i="2" a="1"/>
  <c r="D320" i="2"/>
  <c r="D319" i="2" a="1"/>
  <c r="D319" i="2" s="1"/>
  <c r="D318" i="2" a="1"/>
  <c r="D318" i="2" s="1"/>
  <c r="D317" i="2" a="1"/>
  <c r="D317" i="2"/>
  <c r="D316" i="2" a="1"/>
  <c r="D316" i="2" s="1"/>
  <c r="D315" i="2" a="1"/>
  <c r="D315" i="2" s="1"/>
  <c r="D314" i="2" a="1"/>
  <c r="D314" i="2"/>
  <c r="D313" i="2" a="1"/>
  <c r="D313" i="2" s="1"/>
  <c r="D312" i="2" a="1"/>
  <c r="D312" i="2" s="1"/>
  <c r="D311" i="2" a="1"/>
  <c r="D311" i="2"/>
  <c r="D310" i="2" a="1"/>
  <c r="D310" i="2" s="1"/>
  <c r="D309" i="2" a="1"/>
  <c r="D309" i="2" s="1"/>
  <c r="D308" i="2" a="1"/>
  <c r="D308" i="2"/>
  <c r="D307" i="2" a="1"/>
  <c r="D307" i="2" s="1"/>
  <c r="D306" i="2" a="1"/>
  <c r="D306" i="2" s="1"/>
  <c r="D305" i="2" a="1"/>
  <c r="D305" i="2"/>
  <c r="D304" i="2" a="1"/>
  <c r="D304" i="2" s="1"/>
  <c r="D303" i="2" a="1"/>
  <c r="D303" i="2" s="1"/>
  <c r="D302" i="2" a="1"/>
  <c r="D302" i="2"/>
  <c r="D301" i="2" a="1"/>
  <c r="D301" i="2" s="1"/>
  <c r="D300" i="2" a="1"/>
  <c r="D300" i="2" s="1"/>
  <c r="D299" i="2" a="1"/>
  <c r="D299" i="2"/>
  <c r="D298" i="2" a="1"/>
  <c r="D298" i="2" s="1"/>
  <c r="D297" i="2" a="1"/>
  <c r="D297" i="2" s="1"/>
  <c r="D296" i="2" a="1"/>
  <c r="D296" i="2"/>
  <c r="D295" i="2" a="1"/>
  <c r="D295" i="2" s="1"/>
  <c r="D294" i="2" a="1"/>
  <c r="D294" i="2" s="1"/>
  <c r="D293" i="2" a="1"/>
  <c r="D293" i="2"/>
  <c r="D292" i="2" a="1"/>
  <c r="D292" i="2" s="1"/>
  <c r="D291" i="2" a="1"/>
  <c r="D291" i="2" s="1"/>
  <c r="D290" i="2" a="1"/>
  <c r="D290" i="2"/>
  <c r="D289" i="2" a="1"/>
  <c r="D289" i="2" s="1"/>
  <c r="D288" i="2" a="1"/>
  <c r="D288" i="2" s="1"/>
  <c r="D287" i="2" a="1"/>
  <c r="D287" i="2"/>
  <c r="D286" i="2" a="1"/>
  <c r="D286" i="2" s="1"/>
  <c r="D285" i="2" a="1"/>
  <c r="D285" i="2" s="1"/>
  <c r="D284" i="2" a="1"/>
  <c r="D284" i="2"/>
  <c r="D283" i="2" a="1"/>
  <c r="D283" i="2" s="1"/>
  <c r="D282" i="2" a="1"/>
  <c r="D282" i="2" s="1"/>
  <c r="D281" i="2" a="1"/>
  <c r="D281" i="2"/>
  <c r="D280" i="2" a="1"/>
  <c r="D280" i="2" s="1"/>
  <c r="D279" i="2" a="1"/>
  <c r="D279" i="2" s="1"/>
  <c r="D278" i="2" a="1"/>
  <c r="D278" i="2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 s="1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 s="1"/>
  <c r="V6" i="2"/>
  <c r="N6" i="2" a="1"/>
  <c r="N6" i="2" s="1"/>
  <c r="D6" i="2" a="1"/>
  <c r="D6" i="2" s="1"/>
  <c r="V5" i="2"/>
  <c r="D5" i="2" a="1"/>
  <c r="D5" i="2"/>
  <c r="V4" i="2"/>
  <c r="D4" i="2" a="1"/>
  <c r="D4" i="2" s="1"/>
  <c r="V3" i="2"/>
  <c r="D3" i="2" a="1"/>
  <c r="D3" i="2"/>
  <c r="V2" i="2"/>
  <c r="D2" i="2" a="1"/>
  <c r="D2" i="2" s="1"/>
  <c r="N1" i="2"/>
  <c r="M1" i="2"/>
  <c r="H54" i="1"/>
  <c r="G54" i="1"/>
  <c r="I54" i="1" s="1"/>
  <c r="H53" i="1"/>
  <c r="G53" i="1"/>
  <c r="I53" i="1" s="1"/>
  <c r="H52" i="1"/>
  <c r="G52" i="1"/>
  <c r="I52" i="1" s="1"/>
  <c r="H51" i="1"/>
  <c r="G51" i="1"/>
  <c r="I51" i="1" s="1"/>
  <c r="H50" i="1"/>
  <c r="G50" i="1"/>
  <c r="I50" i="1" s="1"/>
  <c r="H49" i="1"/>
  <c r="G49" i="1"/>
  <c r="I49" i="1" s="1"/>
  <c r="C49" i="1"/>
  <c r="K48" i="1"/>
  <c r="I48" i="1"/>
  <c r="H48" i="1"/>
  <c r="G48" i="1"/>
  <c r="B48" i="1"/>
  <c r="G47" i="1"/>
  <c r="I47" i="1" s="1"/>
  <c r="B47" i="1"/>
  <c r="H46" i="1"/>
  <c r="G46" i="1"/>
  <c r="I46" i="1" s="1"/>
  <c r="B46" i="1"/>
  <c r="I45" i="1"/>
  <c r="G45" i="1"/>
  <c r="H45" i="1" s="1"/>
  <c r="B45" i="1"/>
  <c r="K44" i="1"/>
  <c r="I44" i="1"/>
  <c r="H44" i="1"/>
  <c r="G44" i="1"/>
  <c r="B44" i="1"/>
  <c r="G43" i="1"/>
  <c r="I43" i="1" s="1"/>
  <c r="B43" i="1"/>
  <c r="H42" i="1"/>
  <c r="G42" i="1"/>
  <c r="I42" i="1" s="1"/>
  <c r="K54" i="1" s="1"/>
  <c r="B42" i="1"/>
  <c r="I41" i="1"/>
  <c r="K53" i="1" s="1"/>
  <c r="G41" i="1"/>
  <c r="H41" i="1" s="1"/>
  <c r="B41" i="1"/>
  <c r="H40" i="1"/>
  <c r="G40" i="1"/>
  <c r="I40" i="1" s="1"/>
  <c r="K52" i="1" s="1"/>
  <c r="B40" i="1"/>
  <c r="G39" i="1"/>
  <c r="I39" i="1" s="1"/>
  <c r="K51" i="1" s="1"/>
  <c r="B39" i="1"/>
  <c r="H38" i="1"/>
  <c r="G38" i="1"/>
  <c r="I38" i="1" s="1"/>
  <c r="K50" i="1" s="1"/>
  <c r="B38" i="1"/>
  <c r="I37" i="1"/>
  <c r="K49" i="1" s="1"/>
  <c r="H37" i="1"/>
  <c r="G37" i="1"/>
  <c r="B37" i="1"/>
  <c r="K36" i="1"/>
  <c r="I36" i="1"/>
  <c r="H36" i="1"/>
  <c r="G36" i="1"/>
  <c r="B36" i="1"/>
  <c r="G35" i="1"/>
  <c r="I35" i="1" s="1"/>
  <c r="K47" i="1" s="1"/>
  <c r="B35" i="1"/>
  <c r="H34" i="1"/>
  <c r="G34" i="1"/>
  <c r="I34" i="1" s="1"/>
  <c r="K46" i="1" s="1"/>
  <c r="B34" i="1"/>
  <c r="I33" i="1"/>
  <c r="K45" i="1" s="1"/>
  <c r="G33" i="1"/>
  <c r="H33" i="1" s="1"/>
  <c r="B33" i="1"/>
  <c r="K32" i="1"/>
  <c r="I32" i="1"/>
  <c r="H32" i="1"/>
  <c r="G32" i="1"/>
  <c r="B32" i="1"/>
  <c r="G31" i="1"/>
  <c r="I31" i="1" s="1"/>
  <c r="K43" i="1" s="1"/>
  <c r="B31" i="1"/>
  <c r="H30" i="1"/>
  <c r="G30" i="1"/>
  <c r="I30" i="1" s="1"/>
  <c r="K42" i="1" s="1"/>
  <c r="B30" i="1"/>
  <c r="I29" i="1"/>
  <c r="K41" i="1" s="1"/>
  <c r="G29" i="1"/>
  <c r="H29" i="1" s="1"/>
  <c r="B29" i="1"/>
  <c r="H28" i="1"/>
  <c r="G28" i="1"/>
  <c r="I28" i="1" s="1"/>
  <c r="K40" i="1" s="1"/>
  <c r="B28" i="1"/>
  <c r="G27" i="1"/>
  <c r="I27" i="1" s="1"/>
  <c r="K39" i="1" s="1"/>
  <c r="B27" i="1"/>
  <c r="H26" i="1"/>
  <c r="G26" i="1"/>
  <c r="I26" i="1" s="1"/>
  <c r="K38" i="1" s="1"/>
  <c r="B26" i="1"/>
  <c r="I25" i="1"/>
  <c r="K37" i="1" s="1"/>
  <c r="H25" i="1"/>
  <c r="G25" i="1"/>
  <c r="B25" i="1"/>
  <c r="I24" i="1"/>
  <c r="H24" i="1"/>
  <c r="G24" i="1"/>
  <c r="B24" i="1"/>
  <c r="G23" i="1"/>
  <c r="I23" i="1" s="1"/>
  <c r="K35" i="1" s="1"/>
  <c r="B23" i="1"/>
  <c r="H22" i="1"/>
  <c r="G22" i="1"/>
  <c r="I22" i="1" s="1"/>
  <c r="K34" i="1" s="1"/>
  <c r="B22" i="1"/>
  <c r="I21" i="1"/>
  <c r="K33" i="1" s="1"/>
  <c r="G21" i="1"/>
  <c r="H21" i="1" s="1"/>
  <c r="B21" i="1"/>
  <c r="I20" i="1"/>
  <c r="H20" i="1"/>
  <c r="G20" i="1"/>
  <c r="B20" i="1"/>
  <c r="G19" i="1"/>
  <c r="I19" i="1" s="1"/>
  <c r="K31" i="1" s="1"/>
  <c r="B19" i="1"/>
  <c r="H18" i="1"/>
  <c r="G18" i="1"/>
  <c r="I18" i="1" s="1"/>
  <c r="K30" i="1" s="1"/>
  <c r="B18" i="1"/>
  <c r="I17" i="1"/>
  <c r="K29" i="1" s="1"/>
  <c r="G17" i="1"/>
  <c r="H17" i="1" s="1"/>
  <c r="B17" i="1"/>
  <c r="H16" i="1"/>
  <c r="G16" i="1"/>
  <c r="I16" i="1" s="1"/>
  <c r="K28" i="1" s="1"/>
  <c r="B16" i="1"/>
  <c r="G15" i="1"/>
  <c r="I15" i="1" s="1"/>
  <c r="K27" i="1" s="1"/>
  <c r="B15" i="1"/>
  <c r="H14" i="1"/>
  <c r="G14" i="1"/>
  <c r="I14" i="1" s="1"/>
  <c r="K26" i="1" s="1"/>
  <c r="B14" i="1"/>
  <c r="H13" i="1"/>
  <c r="G13" i="1"/>
  <c r="I13" i="1" s="1"/>
  <c r="K25" i="1" s="1"/>
  <c r="B13" i="1"/>
  <c r="H12" i="1"/>
  <c r="G12" i="1"/>
  <c r="I12" i="1" s="1"/>
  <c r="K24" i="1" s="1"/>
  <c r="B12" i="1"/>
  <c r="H11" i="1"/>
  <c r="G11" i="1"/>
  <c r="I11" i="1" s="1"/>
  <c r="K23" i="1" s="1"/>
  <c r="B11" i="1"/>
  <c r="H10" i="1"/>
  <c r="G10" i="1"/>
  <c r="I10" i="1" s="1"/>
  <c r="K22" i="1" s="1"/>
  <c r="B10" i="1"/>
  <c r="H9" i="1"/>
  <c r="G9" i="1"/>
  <c r="I9" i="1" s="1"/>
  <c r="K21" i="1" s="1"/>
  <c r="B9" i="1"/>
  <c r="H8" i="1"/>
  <c r="G8" i="1"/>
  <c r="I8" i="1" s="1"/>
  <c r="K20" i="1" s="1"/>
  <c r="B8" i="1"/>
  <c r="H7" i="1"/>
  <c r="G7" i="1"/>
  <c r="I7" i="1" s="1"/>
  <c r="K19" i="1" s="1"/>
  <c r="B7" i="1"/>
  <c r="H6" i="1"/>
  <c r="G6" i="1"/>
  <c r="I6" i="1" s="1"/>
  <c r="K18" i="1" s="1"/>
  <c r="B6" i="1"/>
  <c r="H5" i="1"/>
  <c r="G5" i="1"/>
  <c r="I5" i="1" s="1"/>
  <c r="K17" i="1" s="1"/>
  <c r="B5" i="1"/>
  <c r="H4" i="1"/>
  <c r="G4" i="1"/>
  <c r="I4" i="1" s="1"/>
  <c r="K16" i="1" s="1"/>
  <c r="B4" i="1"/>
  <c r="H3" i="1"/>
  <c r="G3" i="1"/>
  <c r="I3" i="1" s="1"/>
  <c r="K15" i="1" s="1"/>
  <c r="B3" i="1"/>
  <c r="H2" i="1"/>
  <c r="G2" i="1"/>
  <c r="I2" i="1" s="1"/>
  <c r="K14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593" i="9" s="1"/>
  <c r="B7344" i="4"/>
  <c r="A7344" i="4"/>
  <c r="A592" i="9" s="1"/>
  <c r="B7343" i="4"/>
  <c r="A7343" i="4"/>
  <c r="A591" i="9" s="1"/>
  <c r="B7342" i="4"/>
  <c r="A7342" i="4"/>
  <c r="A590" i="9" s="1"/>
  <c r="B7341" i="4"/>
  <c r="A7341" i="4"/>
  <c r="A589" i="9" s="1"/>
  <c r="B7340" i="4"/>
  <c r="A7340" i="4"/>
  <c r="A588" i="9" s="1"/>
  <c r="B7339" i="4"/>
  <c r="A7339" i="4"/>
  <c r="A587" i="9" s="1"/>
  <c r="B7338" i="4"/>
  <c r="A7338" i="4"/>
  <c r="A586" i="9" s="1"/>
  <c r="B7337" i="4"/>
  <c r="A7337" i="4"/>
  <c r="A585" i="9" s="1"/>
  <c r="B7336" i="4"/>
  <c r="A7336" i="4"/>
  <c r="A584" i="9" s="1"/>
  <c r="B7335" i="4"/>
  <c r="A7335" i="4"/>
  <c r="A583" i="9" s="1"/>
  <c r="B7334" i="4"/>
  <c r="A7334" i="4"/>
  <c r="A582" i="9" s="1"/>
  <c r="B7333" i="4"/>
  <c r="A7333" i="4"/>
  <c r="A581" i="9" s="1"/>
  <c r="B7332" i="4"/>
  <c r="A7332" i="4"/>
  <c r="A580" i="9" s="1"/>
  <c r="B7331" i="4"/>
  <c r="A7331" i="4"/>
  <c r="A579" i="9" s="1"/>
  <c r="B7330" i="4"/>
  <c r="A7330" i="4"/>
  <c r="A578" i="9" s="1"/>
  <c r="B7329" i="4"/>
  <c r="A7329" i="4"/>
  <c r="A577" i="9" s="1"/>
  <c r="B7328" i="4"/>
  <c r="A7328" i="4"/>
  <c r="A576" i="9" s="1"/>
  <c r="B7327" i="4"/>
  <c r="A7327" i="4"/>
  <c r="A575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36" s="1"/>
  <c r="B7147" i="4"/>
  <c r="A7147" i="4"/>
  <c r="A209" i="36" s="1"/>
  <c r="B7146" i="4"/>
  <c r="A7146" i="4"/>
  <c r="A208" i="36" s="1"/>
  <c r="B7145" i="4"/>
  <c r="A7145" i="4"/>
  <c r="A207" i="36" s="1"/>
  <c r="B7144" i="4"/>
  <c r="A7144" i="4"/>
  <c r="A206" i="36" s="1"/>
  <c r="B7143" i="4"/>
  <c r="A7143" i="4"/>
  <c r="A205" i="36" s="1"/>
  <c r="B7142" i="4"/>
  <c r="A7142" i="4"/>
  <c r="A204" i="36" s="1"/>
  <c r="B7141" i="4"/>
  <c r="A7141" i="4"/>
  <c r="A203" i="36" s="1"/>
  <c r="B7140" i="4"/>
  <c r="A7140" i="4"/>
  <c r="A202" i="36" s="1"/>
  <c r="B7139" i="4"/>
  <c r="A7139" i="4"/>
  <c r="A201" i="36" s="1"/>
  <c r="B7138" i="4"/>
  <c r="A7138" i="4"/>
  <c r="A200" i="36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D343" i="4" s="1" a="1"/>
  <c r="D343" i="4" s="1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B49" i="1" s="1"/>
  <c r="A7066" i="4"/>
  <c r="C344" i="4"/>
  <c r="C345" i="4" s="1"/>
  <c r="N1" i="4"/>
  <c r="M1" i="4"/>
  <c r="M3" i="3" l="1"/>
  <c r="M6" i="3"/>
  <c r="C346" i="4"/>
  <c r="D345" i="4" a="1"/>
  <c r="D345" i="4" s="1"/>
  <c r="E343" i="4"/>
  <c r="N2" i="2" a="1"/>
  <c r="N2" i="2" s="1"/>
  <c r="M6" i="2" s="1"/>
  <c r="E1917" i="2" a="1"/>
  <c r="E1917" i="2" s="1"/>
  <c r="E2166" i="2" a="1"/>
  <c r="E2166" i="2" s="1"/>
  <c r="E2408" i="2" a="1"/>
  <c r="E2408" i="2" s="1"/>
  <c r="E2657" i="2" a="1"/>
  <c r="E2657" i="2" s="1"/>
  <c r="E4399" i="2" a="1"/>
  <c r="E4399" i="2" s="1"/>
  <c r="E4641" i="2" a="1"/>
  <c r="E4641" i="2" s="1"/>
  <c r="E4894" i="2" a="1"/>
  <c r="E4894" i="2" s="1"/>
  <c r="E5151" i="2" a="1"/>
  <c r="E5151" i="2" s="1"/>
  <c r="E5400" i="2" a="1"/>
  <c r="E5400" i="2" s="1"/>
  <c r="E5635" i="2" a="1"/>
  <c r="E5635" i="2" s="1"/>
  <c r="N3" i="2" a="1"/>
  <c r="N3" i="2" s="1"/>
  <c r="O8" i="2" a="1"/>
  <c r="O8" i="2" s="1"/>
  <c r="P11" i="2" a="1"/>
  <c r="P11" i="2" s="1"/>
  <c r="O9" i="2" a="1"/>
  <c r="O9" i="2" s="1"/>
  <c r="P2" i="2" a="1"/>
  <c r="P2" i="2" s="1"/>
  <c r="P12" i="2" a="1"/>
  <c r="P12" i="2" s="1"/>
  <c r="O10" i="2" a="1"/>
  <c r="O10" i="2" s="1"/>
  <c r="E594" i="2" s="1" a="1"/>
  <c r="E594" i="2" s="1"/>
  <c r="P13" i="2" a="1"/>
  <c r="P13" i="2" s="1"/>
  <c r="O11" i="2" a="1"/>
  <c r="O11" i="2" s="1"/>
  <c r="O13" i="2" a="1"/>
  <c r="O13" i="2" s="1"/>
  <c r="P3" i="2" a="1"/>
  <c r="P3" i="2" s="1"/>
  <c r="P6" i="2" a="1"/>
  <c r="P6" i="2" s="1"/>
  <c r="P4" i="2" a="1"/>
  <c r="P4" i="2" s="1"/>
  <c r="O2" i="2" a="1"/>
  <c r="O2" i="2" s="1"/>
  <c r="O12" i="2" a="1"/>
  <c r="O12" i="2" s="1"/>
  <c r="P5" i="2" a="1"/>
  <c r="P5" i="2" s="1"/>
  <c r="O3" i="2" a="1"/>
  <c r="O3" i="2" s="1"/>
  <c r="E1665" i="2" s="1" a="1"/>
  <c r="E1665" i="2" s="1"/>
  <c r="O4" i="2" a="1"/>
  <c r="O4" i="2" s="1"/>
  <c r="E12" i="2" s="1" a="1"/>
  <c r="E12" i="2" s="1"/>
  <c r="P7" i="2" a="1"/>
  <c r="P7" i="2" s="1"/>
  <c r="O5" i="2" a="1"/>
  <c r="O5" i="2" s="1"/>
  <c r="P10" i="2" a="1"/>
  <c r="P10" i="2" s="1"/>
  <c r="P8" i="2" a="1"/>
  <c r="P8" i="2" s="1"/>
  <c r="O6" i="2" a="1"/>
  <c r="O6" i="2" s="1"/>
  <c r="P9" i="2" a="1"/>
  <c r="P9" i="2" s="1"/>
  <c r="O7" i="2" a="1"/>
  <c r="O7" i="2" s="1"/>
  <c r="E772" i="2" s="1" a="1"/>
  <c r="E772" i="2" s="1"/>
  <c r="E721" i="2" a="1"/>
  <c r="E721" i="2" s="1"/>
  <c r="E737" i="2" a="1"/>
  <c r="E737" i="2" s="1"/>
  <c r="E731" i="2" a="1"/>
  <c r="E731" i="2" s="1"/>
  <c r="E725" i="2" a="1"/>
  <c r="E725" i="2" s="1"/>
  <c r="E37" i="2" a="1"/>
  <c r="E37" i="2" s="1"/>
  <c r="E735" i="2" a="1"/>
  <c r="E735" i="2" s="1"/>
  <c r="E982" i="2" a="1"/>
  <c r="E982" i="2" s="1"/>
  <c r="E974" i="2" a="1"/>
  <c r="E974" i="2" s="1"/>
  <c r="E970" i="2" a="1"/>
  <c r="E970" i="2" s="1"/>
  <c r="E973" i="2" a="1"/>
  <c r="E973" i="2" s="1"/>
  <c r="E986" i="2" a="1"/>
  <c r="E986" i="2" s="1"/>
  <c r="E968" i="2" a="1"/>
  <c r="E968" i="2" s="1"/>
  <c r="E49" i="2" a="1"/>
  <c r="E49" i="2" s="1"/>
  <c r="E1224" i="2" a="1"/>
  <c r="E1224" i="2" s="1"/>
  <c r="E1217" i="2" a="1"/>
  <c r="E1217" i="2" s="1"/>
  <c r="E1231" i="2" a="1"/>
  <c r="E1231" i="2" s="1"/>
  <c r="E1216" i="2" a="1"/>
  <c r="E1216" i="2" s="1"/>
  <c r="E1230" i="2" a="1"/>
  <c r="E1230" i="2" s="1"/>
  <c r="E1215" i="2" a="1"/>
  <c r="E1215" i="2" s="1"/>
  <c r="E1225" i="2" a="1"/>
  <c r="E1225" i="2" s="1"/>
  <c r="E1221" i="2" a="1"/>
  <c r="E1221" i="2" s="1"/>
  <c r="E1214" i="2" a="1"/>
  <c r="E1214" i="2" s="1"/>
  <c r="E61" i="2" a="1"/>
  <c r="E61" i="2" s="1"/>
  <c r="E1476" i="2" a="1"/>
  <c r="E1476" i="2" s="1"/>
  <c r="E1468" i="2" a="1"/>
  <c r="E1468" i="2" s="1"/>
  <c r="E1478" i="2" a="1"/>
  <c r="E1478" i="2" s="1"/>
  <c r="E1467" i="2" a="1"/>
  <c r="E1467" i="2" s="1"/>
  <c r="E1474" i="2" a="1"/>
  <c r="E1474" i="2" s="1"/>
  <c r="E1477" i="2" a="1"/>
  <c r="E1477" i="2" s="1"/>
  <c r="E1473" i="2" a="1"/>
  <c r="E1473" i="2" s="1"/>
  <c r="E1710" i="2" a="1"/>
  <c r="E1710" i="2" s="1"/>
  <c r="E1706" i="2" a="1"/>
  <c r="E1706" i="2" s="1"/>
  <c r="E1720" i="2" a="1"/>
  <c r="E1720" i="2" s="1"/>
  <c r="E1716" i="2" a="1"/>
  <c r="E1716" i="2" s="1"/>
  <c r="E1719" i="2" a="1"/>
  <c r="E1719" i="2" s="1"/>
  <c r="E1712" i="2" a="1"/>
  <c r="E1712" i="2" s="1"/>
  <c r="E1718" i="2" a="1"/>
  <c r="E1718" i="2" s="1"/>
  <c r="E1962" i="2" a="1"/>
  <c r="E1962" i="2" s="1"/>
  <c r="E1951" i="2" a="1"/>
  <c r="E1951" i="2" s="1"/>
  <c r="E1958" i="2" a="1"/>
  <c r="E1958" i="2" s="1"/>
  <c r="E1954" i="2" a="1"/>
  <c r="E1954" i="2" s="1"/>
  <c r="E1961" i="2" a="1"/>
  <c r="E1961" i="2" s="1"/>
  <c r="E1960" i="2" a="1"/>
  <c r="E1960" i="2" s="1"/>
  <c r="E1959" i="2" a="1"/>
  <c r="E1959" i="2" s="1"/>
  <c r="E1952" i="2" a="1"/>
  <c r="E1952" i="2" s="1"/>
  <c r="E1948" i="2" a="1"/>
  <c r="E1948" i="2" s="1"/>
  <c r="E2212" i="2" a="1"/>
  <c r="E2212" i="2" s="1"/>
  <c r="E2207" i="2" a="1"/>
  <c r="E2207" i="2" s="1"/>
  <c r="E2202" i="2" a="1"/>
  <c r="E2202" i="2" s="1"/>
  <c r="E2198" i="2" a="1"/>
  <c r="E2198" i="2" s="1"/>
  <c r="E2216" i="2" a="1"/>
  <c r="E2216" i="2" s="1"/>
  <c r="E2208" i="2" a="1"/>
  <c r="E2208" i="2" s="1"/>
  <c r="E2204" i="2" a="1"/>
  <c r="E2204" i="2" s="1"/>
  <c r="E2200" i="2" a="1"/>
  <c r="E2200" i="2" s="1"/>
  <c r="E2451" i="2" a="1"/>
  <c r="E2451" i="2" s="1"/>
  <c r="E2460" i="2" a="1"/>
  <c r="E2460" i="2" s="1"/>
  <c r="E2463" i="2" a="1"/>
  <c r="E2463" i="2" s="1"/>
  <c r="E2450" i="2" a="1"/>
  <c r="E2450" i="2" s="1"/>
  <c r="E2446" i="2" a="1"/>
  <c r="E2446" i="2" s="1"/>
  <c r="E2462" i="2" a="1"/>
  <c r="E2462" i="2" s="1"/>
  <c r="E2453" i="2" a="1"/>
  <c r="E2453" i="2" s="1"/>
  <c r="E2710" i="2" a="1"/>
  <c r="E2710" i="2" s="1"/>
  <c r="E2700" i="2" a="1"/>
  <c r="E2700" i="2" s="1"/>
  <c r="E2703" i="2" a="1"/>
  <c r="E2703" i="2" s="1"/>
  <c r="E2709" i="2" a="1"/>
  <c r="E2709" i="2" s="1"/>
  <c r="E2696" i="2" a="1"/>
  <c r="E2696" i="2" s="1"/>
  <c r="E2704" i="2" a="1"/>
  <c r="E2704" i="2" s="1"/>
  <c r="E2692" i="2" a="1"/>
  <c r="E2692" i="2" s="1"/>
  <c r="E2708" i="2" a="1"/>
  <c r="E2708" i="2" s="1"/>
  <c r="E2695" i="2" a="1"/>
  <c r="E2695" i="2" s="1"/>
  <c r="E2952" i="2" a="1"/>
  <c r="E2952" i="2" s="1"/>
  <c r="E2955" i="2" a="1"/>
  <c r="E2955" i="2" s="1"/>
  <c r="E2954" i="2" a="1"/>
  <c r="E2954" i="2" s="1"/>
  <c r="E2956" i="2" a="1"/>
  <c r="E2956" i="2" s="1"/>
  <c r="E2959" i="2" a="1"/>
  <c r="E2959" i="2" s="1"/>
  <c r="E2946" i="2" a="1"/>
  <c r="E2946" i="2" s="1"/>
  <c r="E2945" i="2" a="1"/>
  <c r="E2945" i="2" s="1"/>
  <c r="E2940" i="2" a="1"/>
  <c r="E2940" i="2" s="1"/>
  <c r="E3204" i="2" a="1"/>
  <c r="E3204" i="2" s="1"/>
  <c r="E3190" i="2" a="1"/>
  <c r="E3190" i="2" s="1"/>
  <c r="E3203" i="2" a="1"/>
  <c r="E3203" i="2" s="1"/>
  <c r="E3193" i="2" a="1"/>
  <c r="E3193" i="2" s="1"/>
  <c r="E3186" i="2" a="1"/>
  <c r="E3186" i="2" s="1"/>
  <c r="E3202" i="2" a="1"/>
  <c r="E3202" i="2" s="1"/>
  <c r="E3187" i="2" a="1"/>
  <c r="E3187" i="2" s="1"/>
  <c r="E3455" i="2" a="1"/>
  <c r="E3455" i="2" s="1"/>
  <c r="E3445" i="2" a="1"/>
  <c r="E3445" i="2" s="1"/>
  <c r="E3443" i="2" a="1"/>
  <c r="E3443" i="2" s="1"/>
  <c r="E3438" i="2" a="1"/>
  <c r="E3438" i="2" s="1"/>
  <c r="E3441" i="2" a="1"/>
  <c r="E3441" i="2" s="1"/>
  <c r="E3440" i="2" a="1"/>
  <c r="E3440" i="2" s="1"/>
  <c r="E3453" i="2" a="1"/>
  <c r="E3453" i="2" s="1"/>
  <c r="E3699" i="2" a="1"/>
  <c r="E3699" i="2" s="1"/>
  <c r="E3686" i="2" a="1"/>
  <c r="E3686" i="2" s="1"/>
  <c r="E3689" i="2" a="1"/>
  <c r="E3689" i="2" s="1"/>
  <c r="E3695" i="2" a="1"/>
  <c r="E3695" i="2" s="1"/>
  <c r="E3684" i="2" a="1"/>
  <c r="E3684" i="2" s="1"/>
  <c r="E3701" i="2" a="1"/>
  <c r="E3701" i="2" s="1"/>
  <c r="E3690" i="2" a="1"/>
  <c r="E3690" i="2" s="1"/>
  <c r="E3700" i="2" a="1"/>
  <c r="E3700" i="2" s="1"/>
  <c r="E3687" i="2" a="1"/>
  <c r="E3687" i="2" s="1"/>
  <c r="E3691" i="2" a="1"/>
  <c r="E3691" i="2" s="1"/>
  <c r="E3934" i="2" a="1"/>
  <c r="E3934" i="2" s="1"/>
  <c r="E3943" i="2" a="1"/>
  <c r="E3943" i="2" s="1"/>
  <c r="E3930" i="2" a="1"/>
  <c r="E3930" i="2" s="1"/>
  <c r="E3946" i="2" a="1"/>
  <c r="E3946" i="2" s="1"/>
  <c r="E3942" i="2" a="1"/>
  <c r="E3942" i="2" s="1"/>
  <c r="E3929" i="2" a="1"/>
  <c r="E3929" i="2" s="1"/>
  <c r="E3939" i="2" a="1"/>
  <c r="E3939" i="2" s="1"/>
  <c r="E4185" i="2" a="1"/>
  <c r="E4185" i="2" s="1"/>
  <c r="E4188" i="2" a="1"/>
  <c r="E4188" i="2" s="1"/>
  <c r="E4181" i="2" a="1"/>
  <c r="E4181" i="2" s="1"/>
  <c r="E4191" i="2" a="1"/>
  <c r="E4191" i="2" s="1"/>
  <c r="E4184" i="2" a="1"/>
  <c r="E4184" i="2" s="1"/>
  <c r="E4183" i="2" a="1"/>
  <c r="E4183" i="2" s="1"/>
  <c r="E4182" i="2" a="1"/>
  <c r="E4182" i="2" s="1"/>
  <c r="E4192" i="2" a="1"/>
  <c r="E4192" i="2" s="1"/>
  <c r="E205" i="2" a="1"/>
  <c r="E205" i="2" s="1"/>
  <c r="E4443" i="2" a="1"/>
  <c r="E4443" i="2" s="1"/>
  <c r="E4436" i="2" a="1"/>
  <c r="E4436" i="2" s="1"/>
  <c r="E4441" i="2" a="1"/>
  <c r="E4441" i="2" s="1"/>
  <c r="E4439" i="2" a="1"/>
  <c r="E4439" i="2" s="1"/>
  <c r="E4429" i="2" a="1"/>
  <c r="E4429" i="2" s="1"/>
  <c r="E4433" i="2" a="1"/>
  <c r="E4433" i="2" s="1"/>
  <c r="E4435" i="2" a="1"/>
  <c r="E4435" i="2" s="1"/>
  <c r="E217" i="2" a="1"/>
  <c r="E217" i="2" s="1"/>
  <c r="E4687" i="2" a="1"/>
  <c r="E4687" i="2" s="1"/>
  <c r="E4680" i="2" a="1"/>
  <c r="E4680" i="2" s="1"/>
  <c r="E4683" i="2" a="1"/>
  <c r="E4683" i="2" s="1"/>
  <c r="E4679" i="2" a="1"/>
  <c r="E4679" i="2" s="1"/>
  <c r="E4678" i="2" a="1"/>
  <c r="E4678" i="2" s="1"/>
  <c r="E4694" i="2" a="1"/>
  <c r="E4694" i="2" s="1"/>
  <c r="E4941" i="2" a="1"/>
  <c r="E4941" i="2" s="1"/>
  <c r="E4931" i="2" a="1"/>
  <c r="E4931" i="2" s="1"/>
  <c r="E4934" i="2" a="1"/>
  <c r="E4934" i="2" s="1"/>
  <c r="E4937" i="2" a="1"/>
  <c r="E4937" i="2" s="1"/>
  <c r="E4935" i="2" a="1"/>
  <c r="E4935" i="2" s="1"/>
  <c r="E4929" i="2" a="1"/>
  <c r="E4929" i="2" s="1"/>
  <c r="E4936" i="2" a="1"/>
  <c r="E4936" i="2" s="1"/>
  <c r="E5180" i="2" a="1"/>
  <c r="E5180" i="2" s="1"/>
  <c r="E5179" i="2" a="1"/>
  <c r="E5179" i="2" s="1"/>
  <c r="E5175" i="2" a="1"/>
  <c r="E5175" i="2" s="1"/>
  <c r="E5185" i="2" a="1"/>
  <c r="E5185" i="2" s="1"/>
  <c r="E5173" i="2" a="1"/>
  <c r="E5173" i="2" s="1"/>
  <c r="E5182" i="2" a="1"/>
  <c r="E5182" i="2" s="1"/>
  <c r="E5186" i="2" a="1"/>
  <c r="E5186" i="2" s="1"/>
  <c r="E5174" i="2" a="1"/>
  <c r="E5174" i="2" s="1"/>
  <c r="E5194" i="2" a="1"/>
  <c r="E5194" i="2" s="1"/>
  <c r="E253" i="2" a="1"/>
  <c r="E253" i="2" s="1"/>
  <c r="E5432" i="2" a="1"/>
  <c r="E5432" i="2" s="1"/>
  <c r="E5439" i="2" a="1"/>
  <c r="E5439" i="2" s="1"/>
  <c r="E5431" i="2" a="1"/>
  <c r="E5431" i="2" s="1"/>
  <c r="E5442" i="2" a="1"/>
  <c r="E5442" i="2" s="1"/>
  <c r="E5434" i="2" a="1"/>
  <c r="E5434" i="2" s="1"/>
  <c r="E5437" i="2" a="1"/>
  <c r="E5437" i="2" s="1"/>
  <c r="E5426" i="2" a="1"/>
  <c r="E5426" i="2" s="1"/>
  <c r="E265" i="2" a="1"/>
  <c r="E265" i="2" s="1"/>
  <c r="E5677" i="2" a="1"/>
  <c r="E5677" i="2" s="1"/>
  <c r="E5691" i="2" a="1"/>
  <c r="E5691" i="2" s="1"/>
  <c r="E5683" i="2" a="1"/>
  <c r="E5683" i="2" s="1"/>
  <c r="E5682" i="2" a="1"/>
  <c r="E5682" i="2" s="1"/>
  <c r="E5685" i="2" a="1"/>
  <c r="E5685" i="2" s="1"/>
  <c r="E5681" i="2" a="1"/>
  <c r="E5681" i="2" s="1"/>
  <c r="E5687" i="2" a="1"/>
  <c r="E5687" i="2" s="1"/>
  <c r="E5686" i="2" a="1"/>
  <c r="E5686" i="2" s="1"/>
  <c r="E5678" i="2" a="1"/>
  <c r="E5678" i="2" s="1"/>
  <c r="N5" i="2" a="1"/>
  <c r="N5" i="2" s="1"/>
  <c r="E10" i="2" a="1"/>
  <c r="E10" i="2" s="1"/>
  <c r="E338" i="2" a="1"/>
  <c r="E338" i="2" s="1"/>
  <c r="E329" i="2" a="1"/>
  <c r="E329" i="2" s="1"/>
  <c r="E326" i="2" a="1"/>
  <c r="E326" i="2" s="1"/>
  <c r="E340" i="2" a="1"/>
  <c r="E340" i="2" s="1"/>
  <c r="E331" i="2" a="1"/>
  <c r="E331" i="2" s="1"/>
  <c r="E328" i="2" a="1"/>
  <c r="E328" i="2" s="1"/>
  <c r="E339" i="2" a="1"/>
  <c r="E339" i="2" s="1"/>
  <c r="E327" i="2" a="1"/>
  <c r="E327" i="2" s="1"/>
  <c r="E443" i="2" a="1"/>
  <c r="E443" i="2" s="1"/>
  <c r="E551" i="2" a="1"/>
  <c r="E551" i="2" s="1"/>
  <c r="E545" i="2" a="1"/>
  <c r="E545" i="2" s="1"/>
  <c r="E542" i="2" a="1"/>
  <c r="E542" i="2" s="1"/>
  <c r="E28" i="2" a="1"/>
  <c r="E28" i="2" s="1"/>
  <c r="E538" i="2" a="1"/>
  <c r="E538" i="2" s="1"/>
  <c r="E535" i="2" a="1"/>
  <c r="E535" i="2" s="1"/>
  <c r="E532" i="2" a="1"/>
  <c r="E532" i="2" s="1"/>
  <c r="E546" i="2" a="1"/>
  <c r="E546" i="2" s="1"/>
  <c r="E543" i="2" a="1"/>
  <c r="E543" i="2" s="1"/>
  <c r="E748" i="2" a="1"/>
  <c r="E748" i="2" s="1"/>
  <c r="E757" i="2" a="1"/>
  <c r="E757" i="2" s="1"/>
  <c r="E739" i="2" a="1"/>
  <c r="E739" i="2" s="1"/>
  <c r="E755" i="2" a="1"/>
  <c r="E755" i="2" s="1"/>
  <c r="E749" i="2" a="1"/>
  <c r="E749" i="2" s="1"/>
  <c r="E743" i="2" a="1"/>
  <c r="E743" i="2" s="1"/>
  <c r="E742" i="2" a="1"/>
  <c r="E742" i="2" s="1"/>
  <c r="E741" i="2" a="1"/>
  <c r="E741" i="2" s="1"/>
  <c r="E746" i="2" a="1"/>
  <c r="E746" i="2" s="1"/>
  <c r="E740" i="2" a="1"/>
  <c r="E740" i="2" s="1"/>
  <c r="E997" i="2" a="1"/>
  <c r="E997" i="2" s="1"/>
  <c r="E1003" i="2" a="1"/>
  <c r="E1003" i="2" s="1"/>
  <c r="E988" i="2" a="1"/>
  <c r="E988" i="2" s="1"/>
  <c r="E998" i="2" a="1"/>
  <c r="E998" i="2" s="1"/>
  <c r="E987" i="2" a="1"/>
  <c r="E987" i="2" s="1"/>
  <c r="E50" i="2" a="1"/>
  <c r="E50" i="2" s="1"/>
  <c r="E1002" i="2" a="1"/>
  <c r="E1002" i="2" s="1"/>
  <c r="E990" i="2" a="1"/>
  <c r="E990" i="2" s="1"/>
  <c r="E1001" i="2" a="1"/>
  <c r="E1001" i="2" s="1"/>
  <c r="E1242" i="2" a="1"/>
  <c r="E1242" i="2" s="1"/>
  <c r="E1249" i="2" a="1"/>
  <c r="E1249" i="2" s="1"/>
  <c r="E1245" i="2" a="1"/>
  <c r="E1245" i="2" s="1"/>
  <c r="E1252" i="2" a="1"/>
  <c r="E1252" i="2" s="1"/>
  <c r="E1234" i="2" a="1"/>
  <c r="E1234" i="2" s="1"/>
  <c r="E1251" i="2" a="1"/>
  <c r="E1251" i="2" s="1"/>
  <c r="E1243" i="2" a="1"/>
  <c r="E1243" i="2" s="1"/>
  <c r="E1250" i="2" a="1"/>
  <c r="E1250" i="2" s="1"/>
  <c r="E1239" i="2" a="1"/>
  <c r="E1239" i="2" s="1"/>
  <c r="E1246" i="2" a="1"/>
  <c r="E1246" i="2" s="1"/>
  <c r="E1494" i="2" a="1"/>
  <c r="E1494" i="2" s="1"/>
  <c r="E1493" i="2" a="1"/>
  <c r="E1493" i="2" s="1"/>
  <c r="E1496" i="2" a="1"/>
  <c r="E1496" i="2" s="1"/>
  <c r="E1485" i="2" a="1"/>
  <c r="E1485" i="2" s="1"/>
  <c r="E1492" i="2" a="1"/>
  <c r="E1492" i="2" s="1"/>
  <c r="E1481" i="2" a="1"/>
  <c r="E1481" i="2" s="1"/>
  <c r="E1495" i="2" a="1"/>
  <c r="E1495" i="2" s="1"/>
  <c r="E1728" i="2" a="1"/>
  <c r="E1728" i="2" s="1"/>
  <c r="E1731" i="2" a="1"/>
  <c r="E1731" i="2" s="1"/>
  <c r="E1738" i="2" a="1"/>
  <c r="E1738" i="2" s="1"/>
  <c r="E1745" i="2" a="1"/>
  <c r="E1745" i="2" s="1"/>
  <c r="E1741" i="2" a="1"/>
  <c r="E1741" i="2" s="1"/>
  <c r="E1730" i="2" a="1"/>
  <c r="E1730" i="2" s="1"/>
  <c r="E1733" i="2" a="1"/>
  <c r="E1733" i="2" s="1"/>
  <c r="E1736" i="2" a="1"/>
  <c r="E1736" i="2" s="1"/>
  <c r="E1725" i="2" a="1"/>
  <c r="E1725" i="2" s="1"/>
  <c r="E86" i="2" a="1"/>
  <c r="E86" i="2" s="1"/>
  <c r="E1969" i="2" a="1"/>
  <c r="E1969" i="2" s="1"/>
  <c r="E1983" i="2" a="1"/>
  <c r="E1983" i="2" s="1"/>
  <c r="E1986" i="2" a="1"/>
  <c r="E1986" i="2" s="1"/>
  <c r="E1982" i="2" a="1"/>
  <c r="E1982" i="2" s="1"/>
  <c r="E1978" i="2" a="1"/>
  <c r="E1978" i="2" s="1"/>
  <c r="E1985" i="2" a="1"/>
  <c r="E1985" i="2" s="1"/>
  <c r="E1967" i="2" a="1"/>
  <c r="E1967" i="2" s="1"/>
  <c r="E1981" i="2" a="1"/>
  <c r="E1981" i="2" s="1"/>
  <c r="E1966" i="2" a="1"/>
  <c r="E1966" i="2" s="1"/>
  <c r="E2227" i="2" a="1"/>
  <c r="E2227" i="2" s="1"/>
  <c r="E2224" i="2" a="1"/>
  <c r="E2224" i="2" s="1"/>
  <c r="E2221" i="2" a="1"/>
  <c r="E2221" i="2" s="1"/>
  <c r="E2238" i="2" a="1"/>
  <c r="E2238" i="2" s="1"/>
  <c r="E2226" i="2" a="1"/>
  <c r="E2226" i="2" s="1"/>
  <c r="E2225" i="2" a="1"/>
  <c r="E2225" i="2" s="1"/>
  <c r="E2228" i="2" a="1"/>
  <c r="E2228" i="2" s="1"/>
  <c r="E2235" i="2" a="1"/>
  <c r="E2235" i="2" s="1"/>
  <c r="E2223" i="2" a="1"/>
  <c r="E2223" i="2" s="1"/>
  <c r="E2219" i="2" a="1"/>
  <c r="E2219" i="2" s="1"/>
  <c r="E110" i="2" a="1"/>
  <c r="E110" i="2" s="1"/>
  <c r="E2480" i="2" a="1"/>
  <c r="E2480" i="2" s="1"/>
  <c r="E2470" i="2" a="1"/>
  <c r="E2470" i="2" s="1"/>
  <c r="E2473" i="2" a="1"/>
  <c r="E2473" i="2" s="1"/>
  <c r="E2482" i="2" a="1"/>
  <c r="E2482" i="2" s="1"/>
  <c r="E2478" i="2" a="1"/>
  <c r="E2478" i="2" s="1"/>
  <c r="E2466" i="2" a="1"/>
  <c r="E2466" i="2" s="1"/>
  <c r="E2468" i="2" a="1"/>
  <c r="E2468" i="2" s="1"/>
  <c r="E2723" i="2" a="1"/>
  <c r="E2723" i="2" s="1"/>
  <c r="E2726" i="2" a="1"/>
  <c r="E2726" i="2" s="1"/>
  <c r="E2729" i="2" a="1"/>
  <c r="E2729" i="2" s="1"/>
  <c r="E2719" i="2" a="1"/>
  <c r="E2719" i="2" s="1"/>
  <c r="E2722" i="2" a="1"/>
  <c r="E2722" i="2" s="1"/>
  <c r="E2724" i="2" a="1"/>
  <c r="E2724" i="2" s="1"/>
  <c r="E2717" i="2" a="1"/>
  <c r="E2717" i="2" s="1"/>
  <c r="E2728" i="2" a="1"/>
  <c r="E2728" i="2" s="1"/>
  <c r="E2721" i="2" a="1"/>
  <c r="E2721" i="2" s="1"/>
  <c r="E2718" i="2" a="1"/>
  <c r="E2718" i="2" s="1"/>
  <c r="E134" i="2" a="1"/>
  <c r="E134" i="2" s="1"/>
  <c r="E2965" i="2" a="1"/>
  <c r="E2965" i="2" s="1"/>
  <c r="E2977" i="2" a="1"/>
  <c r="E2977" i="2" s="1"/>
  <c r="E2964" i="2" a="1"/>
  <c r="E2964" i="2" s="1"/>
  <c r="E2967" i="2" a="1"/>
  <c r="E2967" i="2" s="1"/>
  <c r="E2979" i="2" a="1"/>
  <c r="E2979" i="2" s="1"/>
  <c r="E2966" i="2" a="1"/>
  <c r="E2966" i="2" s="1"/>
  <c r="E2971" i="2" a="1"/>
  <c r="E2971" i="2" s="1"/>
  <c r="E3214" i="2" a="1"/>
  <c r="E3214" i="2" s="1"/>
  <c r="E3217" i="2" a="1"/>
  <c r="E3217" i="2" s="1"/>
  <c r="E3220" i="2" a="1"/>
  <c r="E3220" i="2" s="1"/>
  <c r="E3226" i="2" a="1"/>
  <c r="E3226" i="2" s="1"/>
  <c r="E3213" i="2" a="1"/>
  <c r="E3213" i="2" s="1"/>
  <c r="E3225" i="2" a="1"/>
  <c r="E3225" i="2" s="1"/>
  <c r="E3218" i="2" a="1"/>
  <c r="E3218" i="2" s="1"/>
  <c r="E3208" i="2" a="1"/>
  <c r="E3208" i="2" s="1"/>
  <c r="E3221" i="2" a="1"/>
  <c r="E3221" i="2" s="1"/>
  <c r="E3223" i="2" a="1"/>
  <c r="E3223" i="2" s="1"/>
  <c r="E3470" i="2" a="1"/>
  <c r="E3470" i="2" s="1"/>
  <c r="E3465" i="2" a="1"/>
  <c r="E3465" i="2" s="1"/>
  <c r="E3457" i="2" a="1"/>
  <c r="E3457" i="2" s="1"/>
  <c r="E3471" i="2" a="1"/>
  <c r="E3471" i="2" s="1"/>
  <c r="E3467" i="2" a="1"/>
  <c r="E3467" i="2" s="1"/>
  <c r="E3477" i="2" a="1"/>
  <c r="E3477" i="2" s="1"/>
  <c r="E3466" i="2" a="1"/>
  <c r="E3466" i="2" s="1"/>
  <c r="E3469" i="2" a="1"/>
  <c r="E3469" i="2" s="1"/>
  <c r="E170" i="2" a="1"/>
  <c r="E170" i="2" s="1"/>
  <c r="E3712" i="2" a="1"/>
  <c r="E3712" i="2" s="1"/>
  <c r="E3715" i="2" a="1"/>
  <c r="E3715" i="2" s="1"/>
  <c r="E3708" i="2" a="1"/>
  <c r="E3708" i="2" s="1"/>
  <c r="E3724" i="2" a="1"/>
  <c r="E3724" i="2" s="1"/>
  <c r="E3720" i="2" a="1"/>
  <c r="E3720" i="2" s="1"/>
  <c r="E3709" i="2" a="1"/>
  <c r="E3709" i="2" s="1"/>
  <c r="E3723" i="2" a="1"/>
  <c r="E3723" i="2" s="1"/>
  <c r="E3705" i="2" a="1"/>
  <c r="E3705" i="2" s="1"/>
  <c r="E3714" i="2" a="1"/>
  <c r="E3714" i="2" s="1"/>
  <c r="E3718" i="2" a="1"/>
  <c r="E3718" i="2" s="1"/>
  <c r="E3954" i="2" a="1"/>
  <c r="E3954" i="2" s="1"/>
  <c r="E3960" i="2" a="1"/>
  <c r="E3960" i="2" s="1"/>
  <c r="E3963" i="2" a="1"/>
  <c r="E3963" i="2" s="1"/>
  <c r="E3950" i="2" a="1"/>
  <c r="E3950" i="2" s="1"/>
  <c r="E3953" i="2" a="1"/>
  <c r="E3953" i="2" s="1"/>
  <c r="E3969" i="2" a="1"/>
  <c r="E3969" i="2" s="1"/>
  <c r="E3958" i="2" a="1"/>
  <c r="E3958" i="2" s="1"/>
  <c r="E3962" i="2" a="1"/>
  <c r="E3962" i="2" s="1"/>
  <c r="E3952" i="2" a="1"/>
  <c r="E3952" i="2" s="1"/>
  <c r="E194" i="2" a="1"/>
  <c r="E194" i="2" s="1"/>
  <c r="E4206" i="2" a="1"/>
  <c r="E4206" i="2" s="1"/>
  <c r="E4202" i="2" a="1"/>
  <c r="E4202" i="2" s="1"/>
  <c r="E4218" i="2" a="1"/>
  <c r="E4218" i="2" s="1"/>
  <c r="E4204" i="2" a="1"/>
  <c r="E4204" i="2" s="1"/>
  <c r="E4211" i="2" a="1"/>
  <c r="E4211" i="2" s="1"/>
  <c r="E4207" i="2" a="1"/>
  <c r="E4207" i="2" s="1"/>
  <c r="E4210" i="2" a="1"/>
  <c r="E4210" i="2" s="1"/>
  <c r="E4203" i="2" a="1"/>
  <c r="E4203" i="2" s="1"/>
  <c r="E4448" i="2" a="1"/>
  <c r="E4448" i="2" s="1"/>
  <c r="E4458" i="2" a="1"/>
  <c r="E4458" i="2" s="1"/>
  <c r="E4454" i="2" a="1"/>
  <c r="E4454" i="2" s="1"/>
  <c r="E4450" i="2" a="1"/>
  <c r="E4450" i="2" s="1"/>
  <c r="E4466" i="2" a="1"/>
  <c r="E4466" i="2" s="1"/>
  <c r="E4455" i="2" a="1"/>
  <c r="E4455" i="2" s="1"/>
  <c r="E4449" i="2" a="1"/>
  <c r="E4449" i="2" s="1"/>
  <c r="E4451" i="2" a="1"/>
  <c r="E4451" i="2" s="1"/>
  <c r="E218" i="2" a="1"/>
  <c r="E218" i="2" s="1"/>
  <c r="E4712" i="2" a="1"/>
  <c r="E4712" i="2" s="1"/>
  <c r="E4716" i="2" a="1"/>
  <c r="E4716" i="2" s="1"/>
  <c r="E4709" i="2" a="1"/>
  <c r="E4709" i="2" s="1"/>
  <c r="E4711" i="2" a="1"/>
  <c r="E4711" i="2" s="1"/>
  <c r="E4706" i="2" a="1"/>
  <c r="E4706" i="2" s="1"/>
  <c r="E4710" i="2" a="1"/>
  <c r="E4710" i="2" s="1"/>
  <c r="E4700" i="2" a="1"/>
  <c r="E4700" i="2" s="1"/>
  <c r="E4699" i="2" a="1"/>
  <c r="E4699" i="2" s="1"/>
  <c r="E4704" i="2" a="1"/>
  <c r="E4704" i="2" s="1"/>
  <c r="E4964" i="2" a="1"/>
  <c r="E4964" i="2" s="1"/>
  <c r="E4946" i="2" a="1"/>
  <c r="E4946" i="2" s="1"/>
  <c r="E4959" i="2" a="1"/>
  <c r="E4959" i="2" s="1"/>
  <c r="E4952" i="2" a="1"/>
  <c r="E4952" i="2" s="1"/>
  <c r="E4950" i="2" a="1"/>
  <c r="E4950" i="2" s="1"/>
  <c r="E4958" i="2" a="1"/>
  <c r="E4958" i="2" s="1"/>
  <c r="E4960" i="2" a="1"/>
  <c r="E4960" i="2" s="1"/>
  <c r="E4948" i="2" a="1"/>
  <c r="E4948" i="2" s="1"/>
  <c r="E4947" i="2" a="1"/>
  <c r="E4947" i="2" s="1"/>
  <c r="E4951" i="2" a="1"/>
  <c r="E4951" i="2" s="1"/>
  <c r="E5206" i="2" a="1"/>
  <c r="E5206" i="2" s="1"/>
  <c r="E5214" i="2" a="1"/>
  <c r="E5214" i="2" s="1"/>
  <c r="E5199" i="2" a="1"/>
  <c r="E5199" i="2" s="1"/>
  <c r="E5205" i="2" a="1"/>
  <c r="E5205" i="2" s="1"/>
  <c r="E5197" i="2" a="1"/>
  <c r="E5197" i="2" s="1"/>
  <c r="E5208" i="2" a="1"/>
  <c r="E5208" i="2" s="1"/>
  <c r="E5213" i="2" a="1"/>
  <c r="E5213" i="2" s="1"/>
  <c r="E5207" i="2" a="1"/>
  <c r="E5207" i="2" s="1"/>
  <c r="E5215" i="2" a="1"/>
  <c r="E5215" i="2" s="1"/>
  <c r="E5450" i="2" a="1"/>
  <c r="E5450" i="2" s="1"/>
  <c r="E5459" i="2" a="1"/>
  <c r="E5459" i="2" s="1"/>
  <c r="E5444" i="2" a="1"/>
  <c r="E5444" i="2" s="1"/>
  <c r="E5462" i="2" a="1"/>
  <c r="E5462" i="2" s="1"/>
  <c r="E5458" i="2" a="1"/>
  <c r="E5458" i="2" s="1"/>
  <c r="E5452" i="2" a="1"/>
  <c r="E5452" i="2" s="1"/>
  <c r="E5446" i="2" a="1"/>
  <c r="E5446" i="2" s="1"/>
  <c r="E5454" i="2" a="1"/>
  <c r="E5454" i="2" s="1"/>
  <c r="E5449" i="2" a="1"/>
  <c r="E5449" i="2" s="1"/>
  <c r="E5453" i="2" a="1"/>
  <c r="E5453" i="2" s="1"/>
  <c r="E266" i="2" a="1"/>
  <c r="E266" i="2" s="1"/>
  <c r="E765" i="2" a="1"/>
  <c r="E765" i="2" s="1"/>
  <c r="E764" i="2" a="1"/>
  <c r="E764" i="2" s="1"/>
  <c r="E39" i="2" a="1"/>
  <c r="E39" i="2" s="1"/>
  <c r="E777" i="2" a="1"/>
  <c r="E777" i="2" s="1"/>
  <c r="E1018" i="2" a="1"/>
  <c r="E1018" i="2" s="1"/>
  <c r="E1017" i="2" a="1"/>
  <c r="E1017" i="2" s="1"/>
  <c r="E1010" i="2" a="1"/>
  <c r="E1010" i="2" s="1"/>
  <c r="E1025" i="2" a="1"/>
  <c r="E1025" i="2" s="1"/>
  <c r="E1012" i="2" a="1"/>
  <c r="E1012" i="2" s="1"/>
  <c r="E1266" i="2" a="1"/>
  <c r="E1266" i="2" s="1"/>
  <c r="E1259" i="2" a="1"/>
  <c r="E1259" i="2" s="1"/>
  <c r="E1273" i="2" a="1"/>
  <c r="E1273" i="2" s="1"/>
  <c r="E1269" i="2" a="1"/>
  <c r="E1269" i="2" s="1"/>
  <c r="E1262" i="2" a="1"/>
  <c r="E1262" i="2" s="1"/>
  <c r="E1505" i="2" a="1"/>
  <c r="E1505" i="2" s="1"/>
  <c r="E1515" i="2" a="1"/>
  <c r="E1515" i="2" s="1"/>
  <c r="E1517" i="2" a="1"/>
  <c r="E1517" i="2" s="1"/>
  <c r="E1506" i="2" a="1"/>
  <c r="E1506" i="2" s="1"/>
  <c r="E1499" i="2" a="1"/>
  <c r="E1499" i="2" s="1"/>
  <c r="E1502" i="2" a="1"/>
  <c r="E1502" i="2" s="1"/>
  <c r="E75" i="2" a="1"/>
  <c r="E75" i="2" s="1"/>
  <c r="E1759" i="2" a="1"/>
  <c r="E1759" i="2" s="1"/>
  <c r="E1748" i="2" a="1"/>
  <c r="E1748" i="2" s="1"/>
  <c r="E87" i="2" a="1"/>
  <c r="E87" i="2" s="1"/>
  <c r="E1991" i="2" a="1"/>
  <c r="E1991" i="2" s="1"/>
  <c r="E2005" i="2" a="1"/>
  <c r="E2005" i="2" s="1"/>
  <c r="E2001" i="2" a="1"/>
  <c r="E2001" i="2" s="1"/>
  <c r="E1994" i="2" a="1"/>
  <c r="E1994" i="2" s="1"/>
  <c r="E1999" i="2" a="1"/>
  <c r="E1999" i="2" s="1"/>
  <c r="E1995" i="2" a="1"/>
  <c r="E1995" i="2" s="1"/>
  <c r="E2254" i="2" a="1"/>
  <c r="E2254" i="2" s="1"/>
  <c r="E2257" i="2" a="1"/>
  <c r="E2257" i="2" s="1"/>
  <c r="E2250" i="2" a="1"/>
  <c r="E2250" i="2" s="1"/>
  <c r="E2258" i="2" a="1"/>
  <c r="E2258" i="2" s="1"/>
  <c r="E2253" i="2" a="1"/>
  <c r="E2253" i="2" s="1"/>
  <c r="E2497" i="2" a="1"/>
  <c r="E2497" i="2" s="1"/>
  <c r="E2490" i="2" a="1"/>
  <c r="E2490" i="2" s="1"/>
  <c r="E2501" i="2" a="1"/>
  <c r="E2501" i="2" s="1"/>
  <c r="E2488" i="2" a="1"/>
  <c r="E2488" i="2" s="1"/>
  <c r="E2491" i="2" a="1"/>
  <c r="E2491" i="2" s="1"/>
  <c r="E2489" i="2" a="1"/>
  <c r="E2489" i="2" s="1"/>
  <c r="E123" i="2" a="1"/>
  <c r="E123" i="2" s="1"/>
  <c r="E2747" i="2" a="1"/>
  <c r="E2747" i="2" s="1"/>
  <c r="E2750" i="2" a="1"/>
  <c r="E2750" i="2" s="1"/>
  <c r="E2988" i="2" a="1"/>
  <c r="E2988" i="2" s="1"/>
  <c r="E2991" i="2" a="1"/>
  <c r="E2991" i="2" s="1"/>
  <c r="E2997" i="2" a="1"/>
  <c r="E2997" i="2" s="1"/>
  <c r="E3000" i="2" a="1"/>
  <c r="E3000" i="2" s="1"/>
  <c r="E2987" i="2" a="1"/>
  <c r="E2987" i="2" s="1"/>
  <c r="E2999" i="2" a="1"/>
  <c r="E2999" i="2" s="1"/>
  <c r="E2989" i="2" a="1"/>
  <c r="E2989" i="2" s="1"/>
  <c r="E3242" i="2" a="1"/>
  <c r="E3242" i="2" s="1"/>
  <c r="E3232" i="2" a="1"/>
  <c r="E3232" i="2" s="1"/>
  <c r="E3245" i="2" a="1"/>
  <c r="E3245" i="2" s="1"/>
  <c r="E3238" i="2" a="1"/>
  <c r="E3238" i="2" s="1"/>
  <c r="E3228" i="2" a="1"/>
  <c r="E3228" i="2" s="1"/>
  <c r="E3492" i="2" a="1"/>
  <c r="E3492" i="2" s="1"/>
  <c r="E3498" i="2" a="1"/>
  <c r="E3498" i="2" s="1"/>
  <c r="E3485" i="2" a="1"/>
  <c r="E3485" i="2" s="1"/>
  <c r="E3484" i="2" a="1"/>
  <c r="E3484" i="2" s="1"/>
  <c r="E3495" i="2" a="1"/>
  <c r="E3495" i="2" s="1"/>
  <c r="E3480" i="2" a="1"/>
  <c r="E3480" i="2" s="1"/>
  <c r="E3486" i="2" a="1"/>
  <c r="E3486" i="2" s="1"/>
  <c r="E3733" i="2" a="1"/>
  <c r="E3733" i="2" s="1"/>
  <c r="E3729" i="2" a="1"/>
  <c r="E3729" i="2" s="1"/>
  <c r="E183" i="2" a="1"/>
  <c r="E183" i="2" s="1"/>
  <c r="E3987" i="2" a="1"/>
  <c r="E3987" i="2" s="1"/>
  <c r="E3974" i="2" a="1"/>
  <c r="E3974" i="2" s="1"/>
  <c r="E3977" i="2" a="1"/>
  <c r="E3977" i="2" s="1"/>
  <c r="E3980" i="2" a="1"/>
  <c r="E3980" i="2" s="1"/>
  <c r="E3975" i="2" a="1"/>
  <c r="E3975" i="2" s="1"/>
  <c r="E3984" i="2" a="1"/>
  <c r="E3984" i="2" s="1"/>
  <c r="E4231" i="2" a="1"/>
  <c r="E4231" i="2" s="1"/>
  <c r="E4239" i="2" a="1"/>
  <c r="E4239" i="2" s="1"/>
  <c r="E4227" i="2" a="1"/>
  <c r="E4227" i="2" s="1"/>
  <c r="E4234" i="2" a="1"/>
  <c r="E4234" i="2" s="1"/>
  <c r="E4230" i="2" a="1"/>
  <c r="E4230" i="2" s="1"/>
  <c r="E4474" i="2" a="1"/>
  <c r="E4474" i="2" s="1"/>
  <c r="E4470" i="2" a="1"/>
  <c r="E4470" i="2" s="1"/>
  <c r="E4482" i="2" a="1"/>
  <c r="E4482" i="2" s="1"/>
  <c r="E4475" i="2" a="1"/>
  <c r="E4475" i="2" s="1"/>
  <c r="E4471" i="2" a="1"/>
  <c r="E4471" i="2" s="1"/>
  <c r="E4486" i="2" a="1"/>
  <c r="E4486" i="2" s="1"/>
  <c r="E4481" i="2" a="1"/>
  <c r="E4481" i="2" s="1"/>
  <c r="E4729" i="2" a="1"/>
  <c r="E4729" i="2" s="1"/>
  <c r="E4737" i="2" a="1"/>
  <c r="E4737" i="2" s="1"/>
  <c r="E4721" i="2" a="1"/>
  <c r="E4721" i="2" s="1"/>
  <c r="E4731" i="2" a="1"/>
  <c r="E4731" i="2" s="1"/>
  <c r="E4735" i="2" a="1"/>
  <c r="E4735" i="2" s="1"/>
  <c r="E4734" i="2" a="1"/>
  <c r="E4734" i="2" s="1"/>
  <c r="E4723" i="2" a="1"/>
  <c r="E4723" i="2" s="1"/>
  <c r="E4973" i="2" a="1"/>
  <c r="E4973" i="2" s="1"/>
  <c r="E4987" i="2" a="1"/>
  <c r="E4987" i="2" s="1"/>
  <c r="E4979" i="2" a="1"/>
  <c r="E4979" i="2" s="1"/>
  <c r="E4969" i="2" a="1"/>
  <c r="E4969" i="2" s="1"/>
  <c r="E4983" i="2" a="1"/>
  <c r="E4983" i="2" s="1"/>
  <c r="E4972" i="2" a="1"/>
  <c r="E4972" i="2" s="1"/>
  <c r="E4967" i="2" a="1"/>
  <c r="E4967" i="2" s="1"/>
  <c r="E5231" i="2" a="1"/>
  <c r="E5231" i="2" s="1"/>
  <c r="E5234" i="2" a="1"/>
  <c r="E5234" i="2" s="1"/>
  <c r="E5221" i="2" a="1"/>
  <c r="E5221" i="2" s="1"/>
  <c r="E5226" i="2" a="1"/>
  <c r="E5226" i="2" s="1"/>
  <c r="E5220" i="2" a="1"/>
  <c r="E5220" i="2" s="1"/>
  <c r="E5481" i="2" a="1"/>
  <c r="E5481" i="2" s="1"/>
  <c r="E5468" i="2" a="1"/>
  <c r="E5468" i="2" s="1"/>
  <c r="E5482" i="2" a="1"/>
  <c r="E5482" i="2" s="1"/>
  <c r="E5469" i="2" a="1"/>
  <c r="E5469" i="2" s="1"/>
  <c r="E267" i="2" a="1"/>
  <c r="E267" i="2" s="1"/>
  <c r="E13" i="2" a="1"/>
  <c r="E13" i="2" s="1"/>
  <c r="E320" i="2" a="1"/>
  <c r="E320" i="2" s="1"/>
  <c r="E317" i="2" a="1"/>
  <c r="E317" i="2" s="1"/>
  <c r="E305" i="2" a="1"/>
  <c r="E305" i="2" s="1"/>
  <c r="E319" i="2" a="1"/>
  <c r="E319" i="2" s="1"/>
  <c r="E316" i="2" a="1"/>
  <c r="E316" i="2" s="1"/>
  <c r="E313" i="2" a="1"/>
  <c r="E313" i="2" s="1"/>
  <c r="E307" i="2" a="1"/>
  <c r="E307" i="2" s="1"/>
  <c r="E304" i="2" a="1"/>
  <c r="E304" i="2" s="1"/>
  <c r="E315" i="2" a="1"/>
  <c r="E315" i="2" s="1"/>
  <c r="E306" i="2" a="1"/>
  <c r="E306" i="2" s="1"/>
  <c r="E303" i="2" a="1"/>
  <c r="E303" i="2" s="1"/>
  <c r="E425" i="2" a="1"/>
  <c r="E425" i="2" s="1"/>
  <c r="E419" i="2" a="1"/>
  <c r="E419" i="2" s="1"/>
  <c r="E416" i="2" a="1"/>
  <c r="E416" i="2" s="1"/>
  <c r="E22" i="2" a="1"/>
  <c r="E22" i="2" s="1"/>
  <c r="E421" i="2" a="1"/>
  <c r="E421" i="2" s="1"/>
  <c r="E418" i="2" a="1"/>
  <c r="E418" i="2" s="1"/>
  <c r="E415" i="2" a="1"/>
  <c r="E415" i="2" s="1"/>
  <c r="E409" i="2" a="1"/>
  <c r="E409" i="2" s="1"/>
  <c r="E426" i="2" a="1"/>
  <c r="E426" i="2" s="1"/>
  <c r="E414" i="2" a="1"/>
  <c r="E414" i="2" s="1"/>
  <c r="E709" i="2" a="1"/>
  <c r="E709" i="2" s="1"/>
  <c r="E712" i="2" a="1"/>
  <c r="E712" i="2" s="1"/>
  <c r="E715" i="2" a="1"/>
  <c r="E715" i="2" s="1"/>
  <c r="E718" i="2" a="1"/>
  <c r="E718" i="2" s="1"/>
  <c r="E700" i="2" a="1"/>
  <c r="E700" i="2" s="1"/>
  <c r="E706" i="2" a="1"/>
  <c r="E706" i="2" s="1"/>
  <c r="E705" i="2" a="1"/>
  <c r="E705" i="2" s="1"/>
  <c r="E710" i="2" a="1"/>
  <c r="E710" i="2" s="1"/>
  <c r="E699" i="2" a="1"/>
  <c r="E699" i="2" s="1"/>
  <c r="E714" i="2" a="1"/>
  <c r="E714" i="2" s="1"/>
  <c r="E698" i="2" a="1"/>
  <c r="E698" i="2" s="1"/>
  <c r="E707" i="2" a="1"/>
  <c r="E707" i="2" s="1"/>
  <c r="E961" i="2" a="1"/>
  <c r="E961" i="2" s="1"/>
  <c r="E964" i="2" a="1"/>
  <c r="E964" i="2" s="1"/>
  <c r="E946" i="2" a="1"/>
  <c r="E946" i="2" s="1"/>
  <c r="E963" i="2" a="1"/>
  <c r="E963" i="2" s="1"/>
  <c r="E956" i="2" a="1"/>
  <c r="E956" i="2" s="1"/>
  <c r="E962" i="2" a="1"/>
  <c r="E962" i="2" s="1"/>
  <c r="E960" i="2" a="1"/>
  <c r="E960" i="2" s="1"/>
  <c r="E966" i="2" a="1"/>
  <c r="E966" i="2" s="1"/>
  <c r="E954" i="2" a="1"/>
  <c r="E954" i="2" s="1"/>
  <c r="E959" i="2" a="1"/>
  <c r="E959" i="2" s="1"/>
  <c r="E953" i="2" a="1"/>
  <c r="E953" i="2" s="1"/>
  <c r="E957" i="2" a="1"/>
  <c r="E957" i="2" s="1"/>
  <c r="E1199" i="2" a="1"/>
  <c r="E1199" i="2" s="1"/>
  <c r="E1195" i="2" a="1"/>
  <c r="E1195" i="2" s="1"/>
  <c r="E1209" i="2" a="1"/>
  <c r="E1209" i="2" s="1"/>
  <c r="E1198" i="2" a="1"/>
  <c r="E1198" i="2" s="1"/>
  <c r="E1212" i="2" a="1"/>
  <c r="E1212" i="2" s="1"/>
  <c r="E1208" i="2" a="1"/>
  <c r="E1208" i="2" s="1"/>
  <c r="E1211" i="2" a="1"/>
  <c r="E1211" i="2" s="1"/>
  <c r="E1200" i="2" a="1"/>
  <c r="E1200" i="2" s="1"/>
  <c r="E1193" i="2" a="1"/>
  <c r="E1193" i="2" s="1"/>
  <c r="E1203" i="2" a="1"/>
  <c r="E1203" i="2" s="1"/>
  <c r="E1196" i="2" a="1"/>
  <c r="E1196" i="2" s="1"/>
  <c r="E1451" i="2" a="1"/>
  <c r="E1451" i="2" s="1"/>
  <c r="E1454" i="2" a="1"/>
  <c r="E1454" i="2" s="1"/>
  <c r="E1443" i="2" a="1"/>
  <c r="E1443" i="2" s="1"/>
  <c r="E1450" i="2" a="1"/>
  <c r="E1450" i="2" s="1"/>
  <c r="E1446" i="2" a="1"/>
  <c r="E1446" i="2" s="1"/>
  <c r="E1453" i="2" a="1"/>
  <c r="E1453" i="2" s="1"/>
  <c r="E1456" i="2" a="1"/>
  <c r="E1456" i="2" s="1"/>
  <c r="E1459" i="2" a="1"/>
  <c r="E1459" i="2" s="1"/>
  <c r="E1441" i="2" a="1"/>
  <c r="E1441" i="2" s="1"/>
  <c r="E1455" i="2" a="1"/>
  <c r="E1455" i="2" s="1"/>
  <c r="E1444" i="2" a="1"/>
  <c r="E1444" i="2" s="1"/>
  <c r="E72" i="2" a="1"/>
  <c r="E72" i="2" s="1"/>
  <c r="E1699" i="2" a="1"/>
  <c r="E1699" i="2" s="1"/>
  <c r="E1702" i="2" a="1"/>
  <c r="E1702" i="2" s="1"/>
  <c r="E1684" i="2" a="1"/>
  <c r="E1684" i="2" s="1"/>
  <c r="E1698" i="2" a="1"/>
  <c r="E1698" i="2" s="1"/>
  <c r="E1687" i="2" a="1"/>
  <c r="E1687" i="2" s="1"/>
  <c r="E1701" i="2" a="1"/>
  <c r="E1701" i="2" s="1"/>
  <c r="E1704" i="2" a="1"/>
  <c r="E1704" i="2" s="1"/>
  <c r="E1693" i="2" a="1"/>
  <c r="E1693" i="2" s="1"/>
  <c r="E1700" i="2" a="1"/>
  <c r="E1700" i="2" s="1"/>
  <c r="E1689" i="2" a="1"/>
  <c r="E1689" i="2" s="1"/>
  <c r="E1696" i="2" a="1"/>
  <c r="E1696" i="2" s="1"/>
  <c r="E84" i="2" a="1"/>
  <c r="E84" i="2" s="1"/>
  <c r="E1933" i="2" a="1"/>
  <c r="E1933" i="2" s="1"/>
  <c r="E1936" i="2" a="1"/>
  <c r="E1936" i="2" s="1"/>
  <c r="E1943" i="2" a="1"/>
  <c r="E1943" i="2" s="1"/>
  <c r="E1932" i="2" a="1"/>
  <c r="E1932" i="2" s="1"/>
  <c r="E1939" i="2" a="1"/>
  <c r="E1939" i="2" s="1"/>
  <c r="E1935" i="2" a="1"/>
  <c r="E1935" i="2" s="1"/>
  <c r="E1931" i="2" a="1"/>
  <c r="E1931" i="2" s="1"/>
  <c r="E1941" i="2" a="1"/>
  <c r="E1941" i="2" s="1"/>
  <c r="E1934" i="2" a="1"/>
  <c r="E1934" i="2" s="1"/>
  <c r="E1930" i="2" a="1"/>
  <c r="E1930" i="2" s="1"/>
  <c r="E2196" i="2" a="1"/>
  <c r="E2196" i="2" s="1"/>
  <c r="E2189" i="2" a="1"/>
  <c r="E2189" i="2" s="1"/>
  <c r="E2181" i="2" a="1"/>
  <c r="E2181" i="2" s="1"/>
  <c r="E2184" i="2" a="1"/>
  <c r="E2184" i="2" s="1"/>
  <c r="E2177" i="2" a="1"/>
  <c r="E2177" i="2" s="1"/>
  <c r="E2191" i="2" a="1"/>
  <c r="E2191" i="2" s="1"/>
  <c r="E2180" i="2" a="1"/>
  <c r="E2180" i="2" s="1"/>
  <c r="E2194" i="2" a="1"/>
  <c r="E2194" i="2" s="1"/>
  <c r="E2179" i="2" a="1"/>
  <c r="E2179" i="2" s="1"/>
  <c r="E2175" i="2" a="1"/>
  <c r="E2175" i="2" s="1"/>
  <c r="E2182" i="2" a="1"/>
  <c r="E2182" i="2" s="1"/>
  <c r="E108" i="2" a="1"/>
  <c r="E108" i="2" s="1"/>
  <c r="E2422" i="2" a="1"/>
  <c r="E2422" i="2" s="1"/>
  <c r="E2438" i="2" a="1"/>
  <c r="E2438" i="2" s="1"/>
  <c r="E2431" i="2" a="1"/>
  <c r="E2431" i="2" s="1"/>
  <c r="E2437" i="2" a="1"/>
  <c r="E2437" i="2" s="1"/>
  <c r="E2427" i="2" a="1"/>
  <c r="E2427" i="2" s="1"/>
  <c r="E2436" i="2" a="1"/>
  <c r="E2436" i="2" s="1"/>
  <c r="E2439" i="2" a="1"/>
  <c r="E2439" i="2" s="1"/>
  <c r="E2426" i="2" a="1"/>
  <c r="E2426" i="2" s="1"/>
  <c r="E2440" i="2" a="1"/>
  <c r="E2440" i="2" s="1"/>
  <c r="E2936" i="2" a="1"/>
  <c r="E2936" i="2" s="1"/>
  <c r="E2926" i="2" a="1"/>
  <c r="E2926" i="2" s="1"/>
  <c r="E2932" i="2" a="1"/>
  <c r="E2932" i="2" s="1"/>
  <c r="E2938" i="2" a="1"/>
  <c r="E2938" i="2" s="1"/>
  <c r="E2925" i="2" a="1"/>
  <c r="E2925" i="2" s="1"/>
  <c r="E2930" i="2" a="1"/>
  <c r="E2930" i="2" s="1"/>
  <c r="E2939" i="2" a="1"/>
  <c r="E2939" i="2" s="1"/>
  <c r="E2929" i="2" a="1"/>
  <c r="E2929" i="2" s="1"/>
  <c r="E2924" i="2" a="1"/>
  <c r="E2924" i="2" s="1"/>
  <c r="E2927" i="2" a="1"/>
  <c r="E2927" i="2" s="1"/>
  <c r="E2922" i="2" a="1"/>
  <c r="E2922" i="2" s="1"/>
  <c r="E2923" i="2" a="1"/>
  <c r="E2923" i="2" s="1"/>
  <c r="E3165" i="2" a="1"/>
  <c r="E3165" i="2" s="1"/>
  <c r="E3181" i="2" a="1"/>
  <c r="E3181" i="2" s="1"/>
  <c r="E3168" i="2" a="1"/>
  <c r="E3168" i="2" s="1"/>
  <c r="E3171" i="2" a="1"/>
  <c r="E3171" i="2" s="1"/>
  <c r="E3177" i="2" a="1"/>
  <c r="E3177" i="2" s="1"/>
  <c r="E3183" i="2" a="1"/>
  <c r="E3183" i="2" s="1"/>
  <c r="E3176" i="2" a="1"/>
  <c r="E3176" i="2" s="1"/>
  <c r="E3166" i="2" a="1"/>
  <c r="E3166" i="2" s="1"/>
  <c r="E3179" i="2" a="1"/>
  <c r="E3179" i="2" s="1"/>
  <c r="E3182" i="2" a="1"/>
  <c r="E3182" i="2" s="1"/>
  <c r="E3172" i="2" a="1"/>
  <c r="E3172" i="2" s="1"/>
  <c r="E156" i="2" a="1"/>
  <c r="E156" i="2" s="1"/>
  <c r="E3432" i="2" a="1"/>
  <c r="E3432" i="2" s="1"/>
  <c r="E3419" i="2" a="1"/>
  <c r="E3419" i="2" s="1"/>
  <c r="E3425" i="2" a="1"/>
  <c r="E3425" i="2" s="1"/>
  <c r="E3428" i="2" a="1"/>
  <c r="E3428" i="2" s="1"/>
  <c r="E3417" i="2" a="1"/>
  <c r="E3417" i="2" s="1"/>
  <c r="E3430" i="2" a="1"/>
  <c r="E3430" i="2" s="1"/>
  <c r="E3437" i="2" a="1"/>
  <c r="E3437" i="2" s="1"/>
  <c r="E3426" i="2" a="1"/>
  <c r="E3426" i="2" s="1"/>
  <c r="E3433" i="2" a="1"/>
  <c r="E3433" i="2" s="1"/>
  <c r="E3418" i="2" a="1"/>
  <c r="E3418" i="2" s="1"/>
  <c r="E3429" i="2" a="1"/>
  <c r="E3429" i="2" s="1"/>
  <c r="E168" i="2" a="1"/>
  <c r="E168" i="2" s="1"/>
  <c r="E3679" i="2" a="1"/>
  <c r="E3679" i="2" s="1"/>
  <c r="E3666" i="2" a="1"/>
  <c r="E3666" i="2" s="1"/>
  <c r="E3672" i="2" a="1"/>
  <c r="E3672" i="2" s="1"/>
  <c r="E3662" i="2" a="1"/>
  <c r="E3662" i="2" s="1"/>
  <c r="E3681" i="2" a="1"/>
  <c r="E3681" i="2" s="1"/>
  <c r="E3670" i="2" a="1"/>
  <c r="E3670" i="2" s="1"/>
  <c r="E3678" i="2" a="1"/>
  <c r="E3678" i="2" s="1"/>
  <c r="E3682" i="2" a="1"/>
  <c r="E3682" i="2" s="1"/>
  <c r="E3677" i="2" a="1"/>
  <c r="E3677" i="2" s="1"/>
  <c r="E3669" i="2" a="1"/>
  <c r="E3669" i="2" s="1"/>
  <c r="E3664" i="2" a="1"/>
  <c r="E3664" i="2" s="1"/>
  <c r="E3915" i="2" a="1"/>
  <c r="E3915" i="2" s="1"/>
  <c r="E3924" i="2" a="1"/>
  <c r="E3924" i="2" s="1"/>
  <c r="E3911" i="2" a="1"/>
  <c r="E3911" i="2" s="1"/>
  <c r="E3927" i="2" a="1"/>
  <c r="E3927" i="2" s="1"/>
  <c r="E3917" i="2" a="1"/>
  <c r="E3917" i="2" s="1"/>
  <c r="E3920" i="2" a="1"/>
  <c r="E3920" i="2" s="1"/>
  <c r="E3919" i="2" a="1"/>
  <c r="E3919" i="2" s="1"/>
  <c r="E3912" i="2" a="1"/>
  <c r="E3912" i="2" s="1"/>
  <c r="E3926" i="2" a="1"/>
  <c r="E3926" i="2" s="1"/>
  <c r="E3916" i="2" a="1"/>
  <c r="E3916" i="2" s="1"/>
  <c r="E4173" i="2" a="1"/>
  <c r="E4173" i="2" s="1"/>
  <c r="E4160" i="2" a="1"/>
  <c r="E4160" i="2" s="1"/>
  <c r="E4171" i="2" a="1"/>
  <c r="E4171" i="2" s="1"/>
  <c r="E4174" i="2" a="1"/>
  <c r="E4174" i="2" s="1"/>
  <c r="E4167" i="2" a="1"/>
  <c r="E4167" i="2" s="1"/>
  <c r="E4177" i="2" a="1"/>
  <c r="E4177" i="2" s="1"/>
  <c r="E4163" i="2" a="1"/>
  <c r="E4163" i="2" s="1"/>
  <c r="E4159" i="2" a="1"/>
  <c r="E4159" i="2" s="1"/>
  <c r="E4162" i="2" a="1"/>
  <c r="E4162" i="2" s="1"/>
  <c r="E4158" i="2" a="1"/>
  <c r="E4158" i="2" s="1"/>
  <c r="E4168" i="2" a="1"/>
  <c r="E4168" i="2" s="1"/>
  <c r="E204" i="2" a="1"/>
  <c r="E204" i="2" s="1"/>
  <c r="E4412" i="2" a="1"/>
  <c r="E4412" i="2" s="1"/>
  <c r="E4421" i="2" a="1"/>
  <c r="E4421" i="2" s="1"/>
  <c r="E4424" i="2" a="1"/>
  <c r="E4424" i="2" s="1"/>
  <c r="E4416" i="2" a="1"/>
  <c r="E4416" i="2" s="1"/>
  <c r="E4415" i="2" a="1"/>
  <c r="E4415" i="2" s="1"/>
  <c r="E4404" i="2" a="1"/>
  <c r="E4404" i="2" s="1"/>
  <c r="E4410" i="2" a="1"/>
  <c r="E4410" i="2" s="1"/>
  <c r="E4414" i="2" a="1"/>
  <c r="E4414" i="2" s="1"/>
  <c r="E4408" i="2" a="1"/>
  <c r="E4408" i="2" s="1"/>
  <c r="E4422" i="2" a="1"/>
  <c r="E4422" i="2" s="1"/>
  <c r="E4426" i="2" a="1"/>
  <c r="E4426" i="2" s="1"/>
  <c r="E216" i="2" a="1"/>
  <c r="E216" i="2" s="1"/>
  <c r="E4674" i="2" a="1"/>
  <c r="E4674" i="2" s="1"/>
  <c r="E4660" i="2" a="1"/>
  <c r="E4660" i="2" s="1"/>
  <c r="E4658" i="2" a="1"/>
  <c r="E4658" i="2" s="1"/>
  <c r="E4672" i="2" a="1"/>
  <c r="E4672" i="2" s="1"/>
  <c r="E4668" i="2" a="1"/>
  <c r="E4668" i="2" s="1"/>
  <c r="E4664" i="2" a="1"/>
  <c r="E4664" i="2" s="1"/>
  <c r="E4667" i="2" a="1"/>
  <c r="E4667" i="2" s="1"/>
  <c r="E4663" i="2" a="1"/>
  <c r="E4663" i="2" s="1"/>
  <c r="E4659" i="2" a="1"/>
  <c r="E4659" i="2" s="1"/>
  <c r="E4657" i="2" a="1"/>
  <c r="E4657" i="2" s="1"/>
  <c r="E228" i="2" a="1"/>
  <c r="E228" i="2" s="1"/>
  <c r="E4918" i="2" a="1"/>
  <c r="E4918" i="2" s="1"/>
  <c r="E4925" i="2" a="1"/>
  <c r="E4925" i="2" s="1"/>
  <c r="E4911" i="2" a="1"/>
  <c r="E4911" i="2" s="1"/>
  <c r="E4926" i="2" a="1"/>
  <c r="E4926" i="2" s="1"/>
  <c r="E4910" i="2" a="1"/>
  <c r="E4910" i="2" s="1"/>
  <c r="E4906" i="2" a="1"/>
  <c r="E4906" i="2" s="1"/>
  <c r="E4913" i="2" a="1"/>
  <c r="E4913" i="2" s="1"/>
  <c r="E4920" i="2" a="1"/>
  <c r="E4920" i="2" s="1"/>
  <c r="E4916" i="2" a="1"/>
  <c r="E4916" i="2" s="1"/>
  <c r="E4923" i="2" a="1"/>
  <c r="E4923" i="2" s="1"/>
  <c r="E4915" i="2" a="1"/>
  <c r="E4915" i="2" s="1"/>
  <c r="E240" i="2" a="1"/>
  <c r="E240" i="2" s="1"/>
  <c r="E5170" i="2" a="1"/>
  <c r="E5170" i="2" s="1"/>
  <c r="E5162" i="2" a="1"/>
  <c r="E5162" i="2" s="1"/>
  <c r="E5168" i="2" a="1"/>
  <c r="E5168" i="2" s="1"/>
  <c r="E5163" i="2" a="1"/>
  <c r="E5163" i="2" s="1"/>
  <c r="E5171" i="2" a="1"/>
  <c r="E5171" i="2" s="1"/>
  <c r="E5166" i="2" a="1"/>
  <c r="E5166" i="2" s="1"/>
  <c r="E5165" i="2" a="1"/>
  <c r="E5165" i="2" s="1"/>
  <c r="E5160" i="2" a="1"/>
  <c r="E5160" i="2" s="1"/>
  <c r="E5153" i="2" a="1"/>
  <c r="E5153" i="2" s="1"/>
  <c r="E5156" i="2" a="1"/>
  <c r="E5156" i="2" s="1"/>
  <c r="E5422" i="2" a="1"/>
  <c r="E5422" i="2" s="1"/>
  <c r="E5415" i="2" a="1"/>
  <c r="E5415" i="2" s="1"/>
  <c r="E5405" i="2" a="1"/>
  <c r="E5405" i="2" s="1"/>
  <c r="E5414" i="2" a="1"/>
  <c r="E5414" i="2" s="1"/>
  <c r="E5406" i="2" a="1"/>
  <c r="E5406" i="2" s="1"/>
  <c r="E5420" i="2" a="1"/>
  <c r="E5420" i="2" s="1"/>
  <c r="E5412" i="2" a="1"/>
  <c r="E5412" i="2" s="1"/>
  <c r="E5407" i="2" a="1"/>
  <c r="E5407" i="2" s="1"/>
  <c r="E5423" i="2" a="1"/>
  <c r="E5423" i="2" s="1"/>
  <c r="E5416" i="2" a="1"/>
  <c r="E5416" i="2" s="1"/>
  <c r="E5421" i="2" a="1"/>
  <c r="E5421" i="2" s="1"/>
  <c r="E5666" i="2" a="1"/>
  <c r="E5666" i="2" s="1"/>
  <c r="E5673" i="2" a="1"/>
  <c r="E5673" i="2" s="1"/>
  <c r="E5669" i="2" a="1"/>
  <c r="E5669" i="2" s="1"/>
  <c r="E5662" i="2" a="1"/>
  <c r="E5662" i="2" s="1"/>
  <c r="E5667" i="2" a="1"/>
  <c r="E5667" i="2" s="1"/>
  <c r="E5655" i="2" a="1"/>
  <c r="E5655" i="2" s="1"/>
  <c r="E5665" i="2" a="1"/>
  <c r="E5665" i="2" s="1"/>
  <c r="E5663" i="2" a="1"/>
  <c r="E5663" i="2" s="1"/>
  <c r="E5668" i="2" a="1"/>
  <c r="E5668" i="2" s="1"/>
  <c r="E5656" i="2" a="1"/>
  <c r="E5656" i="2" s="1"/>
  <c r="E5654" i="2" a="1"/>
  <c r="E5654" i="2" s="1"/>
  <c r="E276" i="2" a="1"/>
  <c r="E276" i="2" s="1"/>
  <c r="N4" i="2" a="1"/>
  <c r="N4" i="2" s="1"/>
  <c r="E569" i="2" a="1"/>
  <c r="E569" i="2" s="1"/>
  <c r="E573" i="2" a="1"/>
  <c r="E573" i="2" s="1"/>
  <c r="E566" i="2" a="1"/>
  <c r="E566" i="2" s="1"/>
  <c r="E563" i="2" a="1"/>
  <c r="E563" i="2" s="1"/>
  <c r="E557" i="2" a="1"/>
  <c r="E557" i="2" s="1"/>
  <c r="E554" i="2" a="1"/>
  <c r="E554" i="2" s="1"/>
  <c r="E29" i="2" a="1"/>
  <c r="E29" i="2" s="1"/>
  <c r="E562" i="2" a="1"/>
  <c r="E562" i="2" s="1"/>
  <c r="E553" i="2" a="1"/>
  <c r="E553" i="2" s="1"/>
  <c r="E567" i="2" a="1"/>
  <c r="E567" i="2" s="1"/>
  <c r="E564" i="2" a="1"/>
  <c r="E564" i="2" s="1"/>
  <c r="E558" i="2" a="1"/>
  <c r="E558" i="2" s="1"/>
  <c r="E555" i="2" a="1"/>
  <c r="E555" i="2" s="1"/>
  <c r="E552" i="2" a="1"/>
  <c r="E552" i="2" s="1"/>
  <c r="E781" i="2" a="1"/>
  <c r="E781" i="2" s="1"/>
  <c r="E801" i="2" a="1"/>
  <c r="E801" i="2" s="1"/>
  <c r="E794" i="2" a="1"/>
  <c r="E794" i="2" s="1"/>
  <c r="E783" i="2" a="1"/>
  <c r="E783" i="2" s="1"/>
  <c r="E793" i="2" a="1"/>
  <c r="E793" i="2" s="1"/>
  <c r="E800" i="2" a="1"/>
  <c r="E800" i="2" s="1"/>
  <c r="E789" i="2" a="1"/>
  <c r="E789" i="2" s="1"/>
  <c r="E798" i="2" a="1"/>
  <c r="E798" i="2" s="1"/>
  <c r="E797" i="2" a="1"/>
  <c r="E797" i="2" s="1"/>
  <c r="E791" i="2" a="1"/>
  <c r="E791" i="2" s="1"/>
  <c r="E40" i="2" a="1"/>
  <c r="E40" i="2" s="1"/>
  <c r="E796" i="2" a="1"/>
  <c r="E796" i="2" s="1"/>
  <c r="E795" i="2" a="1"/>
  <c r="E795" i="2" s="1"/>
  <c r="E1033" i="2" a="1"/>
  <c r="E1033" i="2" s="1"/>
  <c r="E1046" i="2" a="1"/>
  <c r="E1046" i="2" s="1"/>
  <c r="E1045" i="2" a="1"/>
  <c r="E1045" i="2" s="1"/>
  <c r="E1041" i="2" a="1"/>
  <c r="E1041" i="2" s="1"/>
  <c r="E1034" i="2" a="1"/>
  <c r="E1034" i="2" s="1"/>
  <c r="E1032" i="2" a="1"/>
  <c r="E1032" i="2" s="1"/>
  <c r="E1044" i="2" a="1"/>
  <c r="E1044" i="2" s="1"/>
  <c r="E1038" i="2" a="1"/>
  <c r="E1038" i="2" s="1"/>
  <c r="E1043" i="2" a="1"/>
  <c r="E1043" i="2" s="1"/>
  <c r="E1048" i="2" a="1"/>
  <c r="E1048" i="2" s="1"/>
  <c r="E1030" i="2" a="1"/>
  <c r="E1030" i="2" s="1"/>
  <c r="E1047" i="2" a="1"/>
  <c r="E1047" i="2" s="1"/>
  <c r="E1296" i="2" a="1"/>
  <c r="E1296" i="2" s="1"/>
  <c r="E1289" i="2" a="1"/>
  <c r="E1289" i="2" s="1"/>
  <c r="E1278" i="2" a="1"/>
  <c r="E1278" i="2" s="1"/>
  <c r="E1281" i="2" a="1"/>
  <c r="E1281" i="2" s="1"/>
  <c r="E1284" i="2" a="1"/>
  <c r="E1284" i="2" s="1"/>
  <c r="E1277" i="2" a="1"/>
  <c r="E1277" i="2" s="1"/>
  <c r="E1291" i="2" a="1"/>
  <c r="E1291" i="2" s="1"/>
  <c r="E1280" i="2" a="1"/>
  <c r="E1280" i="2" s="1"/>
  <c r="E1294" i="2" a="1"/>
  <c r="E1294" i="2" s="1"/>
  <c r="E1276" i="2" a="1"/>
  <c r="E1276" i="2" s="1"/>
  <c r="E1279" i="2" a="1"/>
  <c r="E1279" i="2" s="1"/>
  <c r="E1275" i="2" a="1"/>
  <c r="E1275" i="2" s="1"/>
  <c r="E1282" i="2" a="1"/>
  <c r="E1282" i="2" s="1"/>
  <c r="E64" i="2" a="1"/>
  <c r="E64" i="2" s="1"/>
  <c r="E1523" i="2" a="1"/>
  <c r="E1523" i="2" s="1"/>
  <c r="E1537" i="2" a="1"/>
  <c r="E1537" i="2" s="1"/>
  <c r="E1519" i="2" a="1"/>
  <c r="E1519" i="2" s="1"/>
  <c r="E1540" i="2" a="1"/>
  <c r="E1540" i="2" s="1"/>
  <c r="E1529" i="2" a="1"/>
  <c r="E1529" i="2" s="1"/>
  <c r="E1525" i="2" a="1"/>
  <c r="E1525" i="2" s="1"/>
  <c r="E1539" i="2" a="1"/>
  <c r="E1539" i="2" s="1"/>
  <c r="E1521" i="2" a="1"/>
  <c r="E1521" i="2" s="1"/>
  <c r="E1528" i="2" a="1"/>
  <c r="E1528" i="2" s="1"/>
  <c r="E1535" i="2" a="1"/>
  <c r="E1535" i="2" s="1"/>
  <c r="E1538" i="2" a="1"/>
  <c r="E1538" i="2" s="1"/>
  <c r="E1534" i="2" a="1"/>
  <c r="E1534" i="2" s="1"/>
  <c r="E76" i="2" a="1"/>
  <c r="E76" i="2" s="1"/>
  <c r="E1782" i="2" a="1"/>
  <c r="E1782" i="2" s="1"/>
  <c r="E1771" i="2" a="1"/>
  <c r="E1771" i="2" s="1"/>
  <c r="E1785" i="2" a="1"/>
  <c r="E1785" i="2" s="1"/>
  <c r="E1778" i="2" a="1"/>
  <c r="E1778" i="2" s="1"/>
  <c r="E1781" i="2" a="1"/>
  <c r="E1781" i="2" s="1"/>
  <c r="E1784" i="2" a="1"/>
  <c r="E1784" i="2" s="1"/>
  <c r="E1773" i="2" a="1"/>
  <c r="E1773" i="2" s="1"/>
  <c r="E1780" i="2" a="1"/>
  <c r="E1780" i="2" s="1"/>
  <c r="E1769" i="2" a="1"/>
  <c r="E1769" i="2" s="1"/>
  <c r="E1783" i="2" a="1"/>
  <c r="E1783" i="2" s="1"/>
  <c r="E1779" i="2" a="1"/>
  <c r="E1779" i="2" s="1"/>
  <c r="E1768" i="2" a="1"/>
  <c r="E1768" i="2" s="1"/>
  <c r="E2016" i="2" a="1"/>
  <c r="E2016" i="2" s="1"/>
  <c r="E2009" i="2" a="1"/>
  <c r="E2009" i="2" s="1"/>
  <c r="E2023" i="2" a="1"/>
  <c r="E2023" i="2" s="1"/>
  <c r="E2012" i="2" a="1"/>
  <c r="E2012" i="2" s="1"/>
  <c r="E2026" i="2" a="1"/>
  <c r="E2026" i="2" s="1"/>
  <c r="E2008" i="2" a="1"/>
  <c r="E2008" i="2" s="1"/>
  <c r="E2011" i="2" a="1"/>
  <c r="E2011" i="2" s="1"/>
  <c r="E2014" i="2" a="1"/>
  <c r="E2014" i="2" s="1"/>
  <c r="E2028" i="2" a="1"/>
  <c r="E2028" i="2" s="1"/>
  <c r="E2021" i="2" a="1"/>
  <c r="E2021" i="2" s="1"/>
  <c r="E2017" i="2" a="1"/>
  <c r="E2017" i="2" s="1"/>
  <c r="E2024" i="2" a="1"/>
  <c r="E2024" i="2" s="1"/>
  <c r="E2013" i="2" a="1"/>
  <c r="E2013" i="2" s="1"/>
  <c r="E2278" i="2" a="1"/>
  <c r="E2278" i="2" s="1"/>
  <c r="E2264" i="2" a="1"/>
  <c r="E2264" i="2" s="1"/>
  <c r="E2267" i="2" a="1"/>
  <c r="E2267" i="2" s="1"/>
  <c r="E2270" i="2" a="1"/>
  <c r="E2270" i="2" s="1"/>
  <c r="E2279" i="2" a="1"/>
  <c r="E2279" i="2" s="1"/>
  <c r="E2275" i="2" a="1"/>
  <c r="E2275" i="2" s="1"/>
  <c r="E2271" i="2" a="1"/>
  <c r="E2271" i="2" s="1"/>
  <c r="E2274" i="2" a="1"/>
  <c r="E2274" i="2" s="1"/>
  <c r="E2273" i="2" a="1"/>
  <c r="E2273" i="2" s="1"/>
  <c r="E2269" i="2" a="1"/>
  <c r="E2269" i="2" s="1"/>
  <c r="E2276" i="2" a="1"/>
  <c r="E2276" i="2" s="1"/>
  <c r="E2272" i="2" a="1"/>
  <c r="E2272" i="2" s="1"/>
  <c r="E2263" i="2" a="1"/>
  <c r="E2263" i="2" s="1"/>
  <c r="E112" i="2" a="1"/>
  <c r="E112" i="2" s="1"/>
  <c r="E2523" i="2" a="1"/>
  <c r="E2523" i="2" s="1"/>
  <c r="E2513" i="2" a="1"/>
  <c r="E2513" i="2" s="1"/>
  <c r="E2516" i="2" a="1"/>
  <c r="E2516" i="2" s="1"/>
  <c r="E2519" i="2" a="1"/>
  <c r="E2519" i="2" s="1"/>
  <c r="E2522" i="2" a="1"/>
  <c r="E2522" i="2" s="1"/>
  <c r="E2509" i="2" a="1"/>
  <c r="E2509" i="2" s="1"/>
  <c r="E2518" i="2" a="1"/>
  <c r="E2518" i="2" s="1"/>
  <c r="E2511" i="2" a="1"/>
  <c r="E2511" i="2" s="1"/>
  <c r="E2517" i="2" a="1"/>
  <c r="E2517" i="2" s="1"/>
  <c r="E2512" i="2" a="1"/>
  <c r="E2512" i="2" s="1"/>
  <c r="E2505" i="2" a="1"/>
  <c r="E2505" i="2" s="1"/>
  <c r="E2525" i="2" a="1"/>
  <c r="E2525" i="2" s="1"/>
  <c r="E124" i="2" a="1"/>
  <c r="E124" i="2" s="1"/>
  <c r="E2772" i="2" a="1"/>
  <c r="E2772" i="2" s="1"/>
  <c r="E2765" i="2" a="1"/>
  <c r="E2765" i="2" s="1"/>
  <c r="E2755" i="2" a="1"/>
  <c r="E2755" i="2" s="1"/>
  <c r="E2771" i="2" a="1"/>
  <c r="E2771" i="2" s="1"/>
  <c r="E2758" i="2" a="1"/>
  <c r="E2758" i="2" s="1"/>
  <c r="E2770" i="2" a="1"/>
  <c r="E2770" i="2" s="1"/>
  <c r="E2760" i="2" a="1"/>
  <c r="E2760" i="2" s="1"/>
  <c r="E2773" i="2" a="1"/>
  <c r="E2773" i="2" s="1"/>
  <c r="E2753" i="2" a="1"/>
  <c r="E2753" i="2" s="1"/>
  <c r="E2767" i="2" a="1"/>
  <c r="E2767" i="2" s="1"/>
  <c r="E2754" i="2" a="1"/>
  <c r="E2754" i="2" s="1"/>
  <c r="E2764" i="2" a="1"/>
  <c r="E2764" i="2" s="1"/>
  <c r="E136" i="2" a="1"/>
  <c r="E136" i="2" s="1"/>
  <c r="E3021" i="2" a="1"/>
  <c r="E3021" i="2" s="1"/>
  <c r="E3008" i="2" a="1"/>
  <c r="E3008" i="2" s="1"/>
  <c r="E3014" i="2" a="1"/>
  <c r="E3014" i="2" s="1"/>
  <c r="E3010" i="2" a="1"/>
  <c r="E3010" i="2" s="1"/>
  <c r="E3013" i="2" a="1"/>
  <c r="E3013" i="2" s="1"/>
  <c r="E3016" i="2" a="1"/>
  <c r="E3016" i="2" s="1"/>
  <c r="E3019" i="2" a="1"/>
  <c r="E3019" i="2" s="1"/>
  <c r="E3006" i="2" a="1"/>
  <c r="E3006" i="2" s="1"/>
  <c r="E3015" i="2" a="1"/>
  <c r="E3015" i="2" s="1"/>
  <c r="E3005" i="2" a="1"/>
  <c r="E3005" i="2" s="1"/>
  <c r="E3017" i="2" a="1"/>
  <c r="E3017" i="2" s="1"/>
  <c r="E3022" i="2" a="1"/>
  <c r="E3022" i="2" s="1"/>
  <c r="E3007" i="2" a="1"/>
  <c r="E3007" i="2" s="1"/>
  <c r="E3260" i="2" a="1"/>
  <c r="E3260" i="2" s="1"/>
  <c r="E3250" i="2" a="1"/>
  <c r="E3250" i="2" s="1"/>
  <c r="E3263" i="2" a="1"/>
  <c r="E3263" i="2" s="1"/>
  <c r="E3256" i="2" a="1"/>
  <c r="E3256" i="2" s="1"/>
  <c r="E3265" i="2" a="1"/>
  <c r="E3265" i="2" s="1"/>
  <c r="E3252" i="2" a="1"/>
  <c r="E3252" i="2" s="1"/>
  <c r="E3268" i="2" a="1"/>
  <c r="E3268" i="2" s="1"/>
  <c r="E3258" i="2" a="1"/>
  <c r="E3258" i="2" s="1"/>
  <c r="E3261" i="2" a="1"/>
  <c r="E3261" i="2" s="1"/>
  <c r="E3264" i="2" a="1"/>
  <c r="E3264" i="2" s="1"/>
  <c r="E3254" i="2" a="1"/>
  <c r="E3254" i="2" s="1"/>
  <c r="E3269" i="2" a="1"/>
  <c r="E3269" i="2" s="1"/>
  <c r="E160" i="2" a="1"/>
  <c r="E160" i="2" s="1"/>
  <c r="E3519" i="2" a="1"/>
  <c r="E3519" i="2" s="1"/>
  <c r="E3515" i="2" a="1"/>
  <c r="E3515" i="2" s="1"/>
  <c r="E3505" i="2" a="1"/>
  <c r="E3505" i="2" s="1"/>
  <c r="E3518" i="2" a="1"/>
  <c r="E3518" i="2" s="1"/>
  <c r="E3510" i="2" a="1"/>
  <c r="E3510" i="2" s="1"/>
  <c r="E3516" i="2" a="1"/>
  <c r="E3516" i="2" s="1"/>
  <c r="E3512" i="2" a="1"/>
  <c r="E3512" i="2" s="1"/>
  <c r="E3508" i="2" a="1"/>
  <c r="E3508" i="2" s="1"/>
  <c r="E3511" i="2" a="1"/>
  <c r="E3511" i="2" s="1"/>
  <c r="E3499" i="2" a="1"/>
  <c r="E3499" i="2" s="1"/>
  <c r="E3507" i="2" a="1"/>
  <c r="E3507" i="2" s="1"/>
  <c r="E3509" i="2" a="1"/>
  <c r="E3509" i="2" s="1"/>
  <c r="E3758" i="2" a="1"/>
  <c r="E3758" i="2" s="1"/>
  <c r="E3748" i="2" a="1"/>
  <c r="E3748" i="2" s="1"/>
  <c r="E3761" i="2" a="1"/>
  <c r="E3761" i="2" s="1"/>
  <c r="E3757" i="2" a="1"/>
  <c r="E3757" i="2" s="1"/>
  <c r="E3760" i="2" a="1"/>
  <c r="E3760" i="2" s="1"/>
  <c r="E3747" i="2" a="1"/>
  <c r="E3747" i="2" s="1"/>
  <c r="E3766" i="2" a="1"/>
  <c r="E3766" i="2" s="1"/>
  <c r="E3765" i="2" a="1"/>
  <c r="E3765" i="2" s="1"/>
  <c r="E3752" i="2" a="1"/>
  <c r="E3752" i="2" s="1"/>
  <c r="E3755" i="2" a="1"/>
  <c r="E3755" i="2" s="1"/>
  <c r="E3749" i="2" a="1"/>
  <c r="E3749" i="2" s="1"/>
  <c r="E3754" i="2" a="1"/>
  <c r="E3754" i="2" s="1"/>
  <c r="E3759" i="2" a="1"/>
  <c r="E3759" i="2" s="1"/>
  <c r="E184" i="2" a="1"/>
  <c r="E184" i="2" s="1"/>
  <c r="E4003" i="2" a="1"/>
  <c r="E4003" i="2" s="1"/>
  <c r="E4006" i="2" a="1"/>
  <c r="E4006" i="2" s="1"/>
  <c r="E3993" i="2" a="1"/>
  <c r="E3993" i="2" s="1"/>
  <c r="E3996" i="2" a="1"/>
  <c r="E3996" i="2" s="1"/>
  <c r="E4012" i="2" a="1"/>
  <c r="E4012" i="2" s="1"/>
  <c r="E3999" i="2" a="1"/>
  <c r="E3999" i="2" s="1"/>
  <c r="E3992" i="2" a="1"/>
  <c r="E3992" i="2" s="1"/>
  <c r="E4011" i="2" a="1"/>
  <c r="E4011" i="2" s="1"/>
  <c r="E3998" i="2" a="1"/>
  <c r="E3998" i="2" s="1"/>
  <c r="E4001" i="2" a="1"/>
  <c r="E4001" i="2" s="1"/>
  <c r="E4004" i="2" a="1"/>
  <c r="E4004" i="2" s="1"/>
  <c r="E3994" i="2" a="1"/>
  <c r="E3994" i="2" s="1"/>
  <c r="E4007" i="2" a="1"/>
  <c r="E4007" i="2" s="1"/>
  <c r="E4255" i="2" a="1"/>
  <c r="E4255" i="2" s="1"/>
  <c r="E4245" i="2" a="1"/>
  <c r="E4245" i="2" s="1"/>
  <c r="E4260" i="2" a="1"/>
  <c r="E4260" i="2" s="1"/>
  <c r="E4247" i="2" a="1"/>
  <c r="E4247" i="2" s="1"/>
  <c r="E4251" i="2" a="1"/>
  <c r="E4251" i="2" s="1"/>
  <c r="E4243" i="2" a="1"/>
  <c r="E4243" i="2" s="1"/>
  <c r="E4254" i="2" a="1"/>
  <c r="E4254" i="2" s="1"/>
  <c r="E4246" i="2" a="1"/>
  <c r="E4246" i="2" s="1"/>
  <c r="E4253" i="2" a="1"/>
  <c r="E4253" i="2" s="1"/>
  <c r="E4249" i="2" a="1"/>
  <c r="E4249" i="2" s="1"/>
  <c r="E4241" i="2" a="1"/>
  <c r="E4241" i="2" s="1"/>
  <c r="E4252" i="2" a="1"/>
  <c r="E4252" i="2" s="1"/>
  <c r="E4248" i="2" a="1"/>
  <c r="E4248" i="2" s="1"/>
  <c r="E4240" i="2" a="1"/>
  <c r="E4240" i="2" s="1"/>
  <c r="E4497" i="2" a="1"/>
  <c r="E4497" i="2" s="1"/>
  <c r="E4503" i="2" a="1"/>
  <c r="E4503" i="2" s="1"/>
  <c r="E4499" i="2" a="1"/>
  <c r="E4499" i="2" s="1"/>
  <c r="E4495" i="2" a="1"/>
  <c r="E4495" i="2" s="1"/>
  <c r="E4509" i="2" a="1"/>
  <c r="E4509" i="2" s="1"/>
  <c r="E4498" i="2" a="1"/>
  <c r="E4498" i="2" s="1"/>
  <c r="E4508" i="2" a="1"/>
  <c r="E4508" i="2" s="1"/>
  <c r="E4496" i="2" a="1"/>
  <c r="E4496" i="2" s="1"/>
  <c r="E4505" i="2" a="1"/>
  <c r="E4505" i="2" s="1"/>
  <c r="E4500" i="2" a="1"/>
  <c r="E4500" i="2" s="1"/>
  <c r="E4494" i="2" a="1"/>
  <c r="E4494" i="2" s="1"/>
  <c r="E4504" i="2" a="1"/>
  <c r="E4504" i="2" s="1"/>
  <c r="E4492" i="2" a="1"/>
  <c r="E4492" i="2" s="1"/>
  <c r="E220" i="2" a="1"/>
  <c r="E220" i="2" s="1"/>
  <c r="E4747" i="2" a="1"/>
  <c r="E4747" i="2" s="1"/>
  <c r="E4745" i="2" a="1"/>
  <c r="E4745" i="2" s="1"/>
  <c r="E4756" i="2" a="1"/>
  <c r="E4756" i="2" s="1"/>
  <c r="E4740" i="2" a="1"/>
  <c r="E4740" i="2" s="1"/>
  <c r="E4757" i="2" a="1"/>
  <c r="E4757" i="2" s="1"/>
  <c r="E4752" i="2" a="1"/>
  <c r="E4752" i="2" s="1"/>
  <c r="E4751" i="2" a="1"/>
  <c r="E4751" i="2" s="1"/>
  <c r="E4755" i="2" a="1"/>
  <c r="E4755" i="2" s="1"/>
  <c r="E4754" i="2" a="1"/>
  <c r="E4754" i="2" s="1"/>
  <c r="E4744" i="2" a="1"/>
  <c r="E4744" i="2" s="1"/>
  <c r="E4739" i="2" a="1"/>
  <c r="E4739" i="2" s="1"/>
  <c r="E232" i="2" a="1"/>
  <c r="E232" i="2" s="1"/>
  <c r="E5000" i="2" a="1"/>
  <c r="E5000" i="2" s="1"/>
  <c r="E4990" i="2" a="1"/>
  <c r="E4990" i="2" s="1"/>
  <c r="E4994" i="2" a="1"/>
  <c r="E4994" i="2" s="1"/>
  <c r="E4997" i="2" a="1"/>
  <c r="E4997" i="2" s="1"/>
  <c r="E5001" i="2" a="1"/>
  <c r="E5001" i="2" s="1"/>
  <c r="E5004" i="2" a="1"/>
  <c r="E5004" i="2" s="1"/>
  <c r="E4992" i="2" a="1"/>
  <c r="E4992" i="2" s="1"/>
  <c r="E4988" i="2" a="1"/>
  <c r="E4988" i="2" s="1"/>
  <c r="E5007" i="2" a="1"/>
  <c r="E5007" i="2" s="1"/>
  <c r="E4991" i="2" a="1"/>
  <c r="E4991" i="2" s="1"/>
  <c r="E5006" i="2" a="1"/>
  <c r="E5006" i="2" s="1"/>
  <c r="E4995" i="2" a="1"/>
  <c r="E4995" i="2" s="1"/>
  <c r="E244" i="2" a="1"/>
  <c r="E244" i="2" s="1"/>
  <c r="E5245" i="2" a="1"/>
  <c r="E5245" i="2" s="1"/>
  <c r="E5254" i="2" a="1"/>
  <c r="E5254" i="2" s="1"/>
  <c r="E5247" i="2" a="1"/>
  <c r="E5247" i="2" s="1"/>
  <c r="E5250" i="2" a="1"/>
  <c r="E5250" i="2" s="1"/>
  <c r="E5241" i="2" a="1"/>
  <c r="E5241" i="2" s="1"/>
  <c r="E5257" i="2" a="1"/>
  <c r="E5257" i="2" s="1"/>
  <c r="E5249" i="2" a="1"/>
  <c r="E5249" i="2" s="1"/>
  <c r="E5243" i="2" a="1"/>
  <c r="E5243" i="2" s="1"/>
  <c r="E5248" i="2" a="1"/>
  <c r="E5248" i="2" s="1"/>
  <c r="E5242" i="2" a="1"/>
  <c r="E5242" i="2" s="1"/>
  <c r="E5256" i="2" a="1"/>
  <c r="E5256" i="2" s="1"/>
  <c r="E5238" i="2" a="1"/>
  <c r="E5238" i="2" s="1"/>
  <c r="E5255" i="2" a="1"/>
  <c r="E5255" i="2" s="1"/>
  <c r="E256" i="2" a="1"/>
  <c r="E256" i="2" s="1"/>
  <c r="E5491" i="2" a="1"/>
  <c r="E5491" i="2" s="1"/>
  <c r="E5502" i="2" a="1"/>
  <c r="E5502" i="2" s="1"/>
  <c r="E5485" i="2" a="1"/>
  <c r="E5485" i="2" s="1"/>
  <c r="E5498" i="2" a="1"/>
  <c r="E5498" i="2" s="1"/>
  <c r="E5501" i="2" a="1"/>
  <c r="E5501" i="2" s="1"/>
  <c r="E5493" i="2" a="1"/>
  <c r="E5493" i="2" s="1"/>
  <c r="E5489" i="2" a="1"/>
  <c r="E5489" i="2" s="1"/>
  <c r="E5500" i="2" a="1"/>
  <c r="E5500" i="2" s="1"/>
  <c r="E5499" i="2" a="1"/>
  <c r="E5499" i="2" s="1"/>
  <c r="E5495" i="2" a="1"/>
  <c r="E5495" i="2" s="1"/>
  <c r="E5492" i="2" a="1"/>
  <c r="E5492" i="2" s="1"/>
  <c r="E5507" i="2" a="1"/>
  <c r="E5507" i="2" s="1"/>
  <c r="E5488" i="2" a="1"/>
  <c r="E5488" i="2" s="1"/>
  <c r="E268" i="2" a="1"/>
  <c r="E268" i="2" s="1"/>
  <c r="E5718" i="2" a="1"/>
  <c r="E5718" i="2" s="1"/>
  <c r="E5721" i="2" a="1"/>
  <c r="E5721" i="2" s="1"/>
  <c r="E5723" i="2" a="1"/>
  <c r="E5723" i="2" s="1"/>
  <c r="E5716" i="2" a="1"/>
  <c r="E5716" i="2" s="1"/>
  <c r="E5717" i="2" a="1"/>
  <c r="E5717" i="2" s="1"/>
  <c r="E5722" i="2" a="1"/>
  <c r="E5722" i="2" s="1"/>
  <c r="N7" i="2" a="1"/>
  <c r="N7" i="2" s="1"/>
  <c r="E2687" i="2" a="1"/>
  <c r="E2687" i="2" s="1"/>
  <c r="E2677" i="2" a="1"/>
  <c r="E2677" i="2" s="1"/>
  <c r="E2680" i="2" a="1"/>
  <c r="E2680" i="2" s="1"/>
  <c r="E2683" i="2" a="1"/>
  <c r="E2683" i="2" s="1"/>
  <c r="E2686" i="2" a="1"/>
  <c r="E2686" i="2" s="1"/>
  <c r="E2676" i="2" a="1"/>
  <c r="E2676" i="2" s="1"/>
  <c r="E2689" i="2" a="1"/>
  <c r="E2689" i="2" s="1"/>
  <c r="E2679" i="2" a="1"/>
  <c r="E2679" i="2" s="1"/>
  <c r="E2675" i="2" a="1"/>
  <c r="E2675" i="2" s="1"/>
  <c r="E2681" i="2" a="1"/>
  <c r="E2681" i="2" s="1"/>
  <c r="E2684" i="2" a="1"/>
  <c r="E2684" i="2" s="1"/>
  <c r="E2685" i="2" a="1"/>
  <c r="E2685" i="2" s="1"/>
  <c r="E132" i="2" a="1"/>
  <c r="E132" i="2" s="1"/>
  <c r="E14" i="2" a="1"/>
  <c r="E14" i="2" s="1"/>
  <c r="E467" i="2" a="1"/>
  <c r="E467" i="2" s="1"/>
  <c r="E464" i="2" a="1"/>
  <c r="E464" i="2" s="1"/>
  <c r="E458" i="2" a="1"/>
  <c r="E458" i="2" s="1"/>
  <c r="E449" i="2" a="1"/>
  <c r="E449" i="2" s="1"/>
  <c r="E446" i="2" a="1"/>
  <c r="E446" i="2" s="1"/>
  <c r="E24" i="2" a="1"/>
  <c r="E24" i="2" s="1"/>
  <c r="E463" i="2" a="1"/>
  <c r="E463" i="2" s="1"/>
  <c r="E460" i="2" a="1"/>
  <c r="E460" i="2" s="1"/>
  <c r="E457" i="2" a="1"/>
  <c r="E457" i="2" s="1"/>
  <c r="E454" i="2" a="1"/>
  <c r="E454" i="2" s="1"/>
  <c r="E448" i="2" a="1"/>
  <c r="E448" i="2" s="1"/>
  <c r="E459" i="2" a="1"/>
  <c r="E459" i="2" s="1"/>
  <c r="E456" i="2" a="1"/>
  <c r="E456" i="2" s="1"/>
  <c r="E453" i="2" a="1"/>
  <c r="E453" i="2" s="1"/>
  <c r="E447" i="2" a="1"/>
  <c r="E447" i="2" s="1"/>
  <c r="E817" i="2" a="1"/>
  <c r="E817" i="2" s="1"/>
  <c r="E820" i="2" a="1"/>
  <c r="E820" i="2" s="1"/>
  <c r="E802" i="2" a="1"/>
  <c r="E802" i="2" s="1"/>
  <c r="E805" i="2" a="1"/>
  <c r="E805" i="2" s="1"/>
  <c r="E808" i="2" a="1"/>
  <c r="E808" i="2" s="1"/>
  <c r="E811" i="2" a="1"/>
  <c r="E811" i="2" s="1"/>
  <c r="E818" i="2" a="1"/>
  <c r="E818" i="2" s="1"/>
  <c r="E824" i="2" a="1"/>
  <c r="E824" i="2" s="1"/>
  <c r="E806" i="2" a="1"/>
  <c r="E806" i="2" s="1"/>
  <c r="E41" i="2" a="1"/>
  <c r="E41" i="2" s="1"/>
  <c r="E816" i="2" a="1"/>
  <c r="E816" i="2" s="1"/>
  <c r="E810" i="2" a="1"/>
  <c r="E810" i="2" s="1"/>
  <c r="E809" i="2" a="1"/>
  <c r="E809" i="2" s="1"/>
  <c r="E821" i="2" a="1"/>
  <c r="E821" i="2" s="1"/>
  <c r="E803" i="2" a="1"/>
  <c r="E803" i="2" s="1"/>
  <c r="E813" i="2" a="1"/>
  <c r="E813" i="2" s="1"/>
  <c r="E1069" i="2" a="1"/>
  <c r="E1069" i="2" s="1"/>
  <c r="E1051" i="2" a="1"/>
  <c r="E1051" i="2" s="1"/>
  <c r="E1072" i="2" a="1"/>
  <c r="E1072" i="2" s="1"/>
  <c r="E1057" i="2" a="1"/>
  <c r="E1057" i="2" s="1"/>
  <c r="E1053" i="2" a="1"/>
  <c r="E1053" i="2" s="1"/>
  <c r="E1060" i="2" a="1"/>
  <c r="E1060" i="2" s="1"/>
  <c r="E1063" i="2" a="1"/>
  <c r="E1063" i="2" s="1"/>
  <c r="E1059" i="2" a="1"/>
  <c r="E1059" i="2" s="1"/>
  <c r="E1052" i="2" a="1"/>
  <c r="E1052" i="2" s="1"/>
  <c r="E1058" i="2" a="1"/>
  <c r="E1058" i="2" s="1"/>
  <c r="E53" i="2" a="1"/>
  <c r="E53" i="2" s="1"/>
  <c r="E1050" i="2" a="1"/>
  <c r="E1050" i="2" s="1"/>
  <c r="E1067" i="2" a="1"/>
  <c r="E1067" i="2" s="1"/>
  <c r="E1061" i="2" a="1"/>
  <c r="E1061" i="2" s="1"/>
  <c r="E1055" i="2" a="1"/>
  <c r="E1055" i="2" s="1"/>
  <c r="E1065" i="2" a="1"/>
  <c r="E1065" i="2" s="1"/>
  <c r="E1314" i="2" a="1"/>
  <c r="E1314" i="2" s="1"/>
  <c r="E1307" i="2" a="1"/>
  <c r="E1307" i="2" s="1"/>
  <c r="E1303" i="2" a="1"/>
  <c r="E1303" i="2" s="1"/>
  <c r="E1310" i="2" a="1"/>
  <c r="E1310" i="2" s="1"/>
  <c r="E1313" i="2" a="1"/>
  <c r="E1313" i="2" s="1"/>
  <c r="E1302" i="2" a="1"/>
  <c r="E1302" i="2" s="1"/>
  <c r="E1309" i="2" a="1"/>
  <c r="E1309" i="2" s="1"/>
  <c r="E1305" i="2" a="1"/>
  <c r="E1305" i="2" s="1"/>
  <c r="E1298" i="2" a="1"/>
  <c r="E1298" i="2" s="1"/>
  <c r="E1312" i="2" a="1"/>
  <c r="E1312" i="2" s="1"/>
  <c r="E1308" i="2" a="1"/>
  <c r="E1308" i="2" s="1"/>
  <c r="E1315" i="2" a="1"/>
  <c r="E1315" i="2" s="1"/>
  <c r="E1304" i="2" a="1"/>
  <c r="E1304" i="2" s="1"/>
  <c r="E65" i="2" a="1"/>
  <c r="E65" i="2" s="1"/>
  <c r="E1300" i="2" a="1"/>
  <c r="E1300" i="2" s="1"/>
  <c r="E1548" i="2" a="1"/>
  <c r="E1548" i="2" s="1"/>
  <c r="E1541" i="2" a="1"/>
  <c r="E1541" i="2" s="1"/>
  <c r="E1555" i="2" a="1"/>
  <c r="E1555" i="2" s="1"/>
  <c r="E1551" i="2" a="1"/>
  <c r="E1551" i="2" s="1"/>
  <c r="E1558" i="2" a="1"/>
  <c r="E1558" i="2" s="1"/>
  <c r="E1561" i="2" a="1"/>
  <c r="E1561" i="2" s="1"/>
  <c r="E1543" i="2" a="1"/>
  <c r="E1543" i="2" s="1"/>
  <c r="E1557" i="2" a="1"/>
  <c r="E1557" i="2" s="1"/>
  <c r="E1546" i="2" a="1"/>
  <c r="E1546" i="2" s="1"/>
  <c r="E1560" i="2" a="1"/>
  <c r="E1560" i="2" s="1"/>
  <c r="E1553" i="2" a="1"/>
  <c r="E1553" i="2" s="1"/>
  <c r="E1542" i="2" a="1"/>
  <c r="E1542" i="2" s="1"/>
  <c r="E1556" i="2" a="1"/>
  <c r="E1556" i="2" s="1"/>
  <c r="E77" i="2" a="1"/>
  <c r="E77" i="2" s="1"/>
  <c r="E1800" i="2" a="1"/>
  <c r="E1800" i="2" s="1"/>
  <c r="E1793" i="2" a="1"/>
  <c r="E1793" i="2" s="1"/>
  <c r="E1803" i="2" a="1"/>
  <c r="E1803" i="2" s="1"/>
  <c r="E1796" i="2" a="1"/>
  <c r="E1796" i="2" s="1"/>
  <c r="E1792" i="2" a="1"/>
  <c r="E1792" i="2" s="1"/>
  <c r="E1806" i="2" a="1"/>
  <c r="E1806" i="2" s="1"/>
  <c r="E1788" i="2" a="1"/>
  <c r="E1788" i="2" s="1"/>
  <c r="E1791" i="2" a="1"/>
  <c r="E1791" i="2" s="1"/>
  <c r="E1798" i="2" a="1"/>
  <c r="E1798" i="2" s="1"/>
  <c r="E1805" i="2" a="1"/>
  <c r="E1805" i="2" s="1"/>
  <c r="E1787" i="2" a="1"/>
  <c r="E1787" i="2" s="1"/>
  <c r="E1801" i="2" a="1"/>
  <c r="E1801" i="2" s="1"/>
  <c r="E1797" i="2" a="1"/>
  <c r="E1797" i="2" s="1"/>
  <c r="E1790" i="2" a="1"/>
  <c r="E1790" i="2" s="1"/>
  <c r="E89" i="2" a="1"/>
  <c r="E89" i="2" s="1"/>
  <c r="E2041" i="2" a="1"/>
  <c r="E2041" i="2" s="1"/>
  <c r="E2048" i="2" a="1"/>
  <c r="E2048" i="2" s="1"/>
  <c r="E2037" i="2" a="1"/>
  <c r="E2037" i="2" s="1"/>
  <c r="E2044" i="2" a="1"/>
  <c r="E2044" i="2" s="1"/>
  <c r="E2051" i="2" a="1"/>
  <c r="E2051" i="2" s="1"/>
  <c r="E2040" i="2" a="1"/>
  <c r="E2040" i="2" s="1"/>
  <c r="E2033" i="2" a="1"/>
  <c r="E2033" i="2" s="1"/>
  <c r="E2029" i="2" a="1"/>
  <c r="E2029" i="2" s="1"/>
  <c r="E2050" i="2" a="1"/>
  <c r="E2050" i="2" s="1"/>
  <c r="E2032" i="2" a="1"/>
  <c r="E2032" i="2" s="1"/>
  <c r="E2046" i="2" a="1"/>
  <c r="E2046" i="2" s="1"/>
  <c r="E2035" i="2" a="1"/>
  <c r="E2035" i="2" s="1"/>
  <c r="E2049" i="2" a="1"/>
  <c r="E2049" i="2" s="1"/>
  <c r="E2042" i="2" a="1"/>
  <c r="E2042" i="2" s="1"/>
  <c r="E2031" i="2" a="1"/>
  <c r="E2031" i="2" s="1"/>
  <c r="E101" i="2" a="1"/>
  <c r="E101" i="2" s="1"/>
  <c r="E2287" i="2" a="1"/>
  <c r="E2287" i="2" s="1"/>
  <c r="E2290" i="2" a="1"/>
  <c r="E2290" i="2" s="1"/>
  <c r="E2280" i="2" a="1"/>
  <c r="E2280" i="2" s="1"/>
  <c r="E2283" i="2" a="1"/>
  <c r="E2283" i="2" s="1"/>
  <c r="E2302" i="2" a="1"/>
  <c r="E2302" i="2" s="1"/>
  <c r="E2292" i="2" a="1"/>
  <c r="E2292" i="2" s="1"/>
  <c r="E2296" i="2" a="1"/>
  <c r="E2296" i="2" s="1"/>
  <c r="E2295" i="2" a="1"/>
  <c r="E2295" i="2" s="1"/>
  <c r="E2282" i="2" a="1"/>
  <c r="E2282" i="2" s="1"/>
  <c r="E2294" i="2" a="1"/>
  <c r="E2294" i="2" s="1"/>
  <c r="E2289" i="2" a="1"/>
  <c r="E2289" i="2" s="1"/>
  <c r="E2281" i="2" a="1"/>
  <c r="E2281" i="2" s="1"/>
  <c r="E2301" i="2" a="1"/>
  <c r="E2301" i="2" s="1"/>
  <c r="E2297" i="2" a="1"/>
  <c r="E2297" i="2" s="1"/>
  <c r="E2288" i="2" a="1"/>
  <c r="E2288" i="2" s="1"/>
  <c r="E113" i="2" a="1"/>
  <c r="E113" i="2" s="1"/>
  <c r="E2546" i="2" a="1"/>
  <c r="E2546" i="2" s="1"/>
  <c r="E2533" i="2" a="1"/>
  <c r="E2533" i="2" s="1"/>
  <c r="E2536" i="2" a="1"/>
  <c r="E2536" i="2" s="1"/>
  <c r="E2529" i="2" a="1"/>
  <c r="E2529" i="2" s="1"/>
  <c r="E2542" i="2" a="1"/>
  <c r="E2542" i="2" s="1"/>
  <c r="E2532" i="2" a="1"/>
  <c r="E2532" i="2" s="1"/>
  <c r="E2545" i="2" a="1"/>
  <c r="E2545" i="2" s="1"/>
  <c r="E2544" i="2" a="1"/>
  <c r="E2544" i="2" s="1"/>
  <c r="E2534" i="2" a="1"/>
  <c r="E2534" i="2" s="1"/>
  <c r="E2537" i="2" a="1"/>
  <c r="E2537" i="2" s="1"/>
  <c r="E2540" i="2" a="1"/>
  <c r="E2540" i="2" s="1"/>
  <c r="E2528" i="2" a="1"/>
  <c r="E2528" i="2" s="1"/>
  <c r="E2538" i="2" a="1"/>
  <c r="E2538" i="2" s="1"/>
  <c r="E2548" i="2" a="1"/>
  <c r="E2548" i="2" s="1"/>
  <c r="E2541" i="2" a="1"/>
  <c r="E2541" i="2" s="1"/>
  <c r="E2794" i="2" a="1"/>
  <c r="E2794" i="2" s="1"/>
  <c r="E2785" i="2" a="1"/>
  <c r="E2785" i="2" s="1"/>
  <c r="E2775" i="2" a="1"/>
  <c r="E2775" i="2" s="1"/>
  <c r="E2788" i="2" a="1"/>
  <c r="E2788" i="2" s="1"/>
  <c r="E2791" i="2" a="1"/>
  <c r="E2791" i="2" s="1"/>
  <c r="E2781" i="2" a="1"/>
  <c r="E2781" i="2" s="1"/>
  <c r="E2784" i="2" a="1"/>
  <c r="E2784" i="2" s="1"/>
  <c r="E2787" i="2" a="1"/>
  <c r="E2787" i="2" s="1"/>
  <c r="E2793" i="2" a="1"/>
  <c r="E2793" i="2" s="1"/>
  <c r="E2789" i="2" a="1"/>
  <c r="E2789" i="2" s="1"/>
  <c r="E2776" i="2" a="1"/>
  <c r="E2776" i="2" s="1"/>
  <c r="E2779" i="2" a="1"/>
  <c r="E2779" i="2" s="1"/>
  <c r="E2790" i="2" a="1"/>
  <c r="E2790" i="2" s="1"/>
  <c r="E2777" i="2" a="1"/>
  <c r="E2777" i="2" s="1"/>
  <c r="E137" i="2" a="1"/>
  <c r="E137" i="2" s="1"/>
  <c r="E3034" i="2" a="1"/>
  <c r="E3034" i="2" s="1"/>
  <c r="E3024" i="2" a="1"/>
  <c r="E3024" i="2" s="1"/>
  <c r="E3033" i="2" a="1"/>
  <c r="E3033" i="2" s="1"/>
  <c r="E3036" i="2" a="1"/>
  <c r="E3036" i="2" s="1"/>
  <c r="E3023" i="2" a="1"/>
  <c r="E3023" i="2" s="1"/>
  <c r="E3026" i="2" a="1"/>
  <c r="E3026" i="2" s="1"/>
  <c r="E3042" i="2" a="1"/>
  <c r="E3042" i="2" s="1"/>
  <c r="E3029" i="2" a="1"/>
  <c r="E3029" i="2" s="1"/>
  <c r="E3038" i="2" a="1"/>
  <c r="E3038" i="2" s="1"/>
  <c r="E3041" i="2" a="1"/>
  <c r="E3041" i="2" s="1"/>
  <c r="E3043" i="2" a="1"/>
  <c r="E3043" i="2" s="1"/>
  <c r="E3035" i="2" a="1"/>
  <c r="E3035" i="2" s="1"/>
  <c r="E3030" i="2" a="1"/>
  <c r="E3030" i="2" s="1"/>
  <c r="E149" i="2" a="1"/>
  <c r="E149" i="2" s="1"/>
  <c r="E3286" i="2" a="1"/>
  <c r="E3286" i="2" s="1"/>
  <c r="E3273" i="2" a="1"/>
  <c r="E3273" i="2" s="1"/>
  <c r="E3289" i="2" a="1"/>
  <c r="E3289" i="2" s="1"/>
  <c r="E3292" i="2" a="1"/>
  <c r="E3292" i="2" s="1"/>
  <c r="E3272" i="2" a="1"/>
  <c r="E3272" i="2" s="1"/>
  <c r="E3288" i="2" a="1"/>
  <c r="E3288" i="2" s="1"/>
  <c r="E3275" i="2" a="1"/>
  <c r="E3275" i="2" s="1"/>
  <c r="E3278" i="2" a="1"/>
  <c r="E3278" i="2" s="1"/>
  <c r="E3281" i="2" a="1"/>
  <c r="E3281" i="2" s="1"/>
  <c r="E3271" i="2" a="1"/>
  <c r="E3271" i="2" s="1"/>
  <c r="E3284" i="2" a="1"/>
  <c r="E3284" i="2" s="1"/>
  <c r="E3287" i="2" a="1"/>
  <c r="E3287" i="2" s="1"/>
  <c r="E3280" i="2" a="1"/>
  <c r="E3280" i="2" s="1"/>
  <c r="E3283" i="2" a="1"/>
  <c r="E3283" i="2" s="1"/>
  <c r="E3270" i="2" a="1"/>
  <c r="E3270" i="2" s="1"/>
  <c r="E161" i="2" a="1"/>
  <c r="E161" i="2" s="1"/>
  <c r="E3542" i="2" a="1"/>
  <c r="E3542" i="2" s="1"/>
  <c r="E3532" i="2" a="1"/>
  <c r="E3532" i="2" s="1"/>
  <c r="E3535" i="2" a="1"/>
  <c r="E3535" i="2" s="1"/>
  <c r="E3541" i="2" a="1"/>
  <c r="E3541" i="2" s="1"/>
  <c r="E3540" i="2" a="1"/>
  <c r="E3540" i="2" s="1"/>
  <c r="E3527" i="2" a="1"/>
  <c r="E3527" i="2" s="1"/>
  <c r="E3536" i="2" a="1"/>
  <c r="E3536" i="2" s="1"/>
  <c r="E3539" i="2" a="1"/>
  <c r="E3539" i="2" s="1"/>
  <c r="E3525" i="2" a="1"/>
  <c r="E3525" i="2" s="1"/>
  <c r="E3521" i="2" a="1"/>
  <c r="E3521" i="2" s="1"/>
  <c r="E3534" i="2" a="1"/>
  <c r="E3534" i="2" s="1"/>
  <c r="E3529" i="2" a="1"/>
  <c r="E3529" i="2" s="1"/>
  <c r="E3537" i="2" a="1"/>
  <c r="E3537" i="2" s="1"/>
  <c r="E3533" i="2" a="1"/>
  <c r="E3533" i="2" s="1"/>
  <c r="E3523" i="2" a="1"/>
  <c r="E3523" i="2" s="1"/>
  <c r="E173" i="2" a="1"/>
  <c r="E173" i="2" s="1"/>
  <c r="E3784" i="2" a="1"/>
  <c r="E3784" i="2" s="1"/>
  <c r="E3771" i="2" a="1"/>
  <c r="E3771" i="2" s="1"/>
  <c r="E3787" i="2" a="1"/>
  <c r="E3787" i="2" s="1"/>
  <c r="E3780" i="2" a="1"/>
  <c r="E3780" i="2" s="1"/>
  <c r="E3770" i="2" a="1"/>
  <c r="E3770" i="2" s="1"/>
  <c r="E3786" i="2" a="1"/>
  <c r="E3786" i="2" s="1"/>
  <c r="E3773" i="2" a="1"/>
  <c r="E3773" i="2" s="1"/>
  <c r="E3776" i="2" a="1"/>
  <c r="E3776" i="2" s="1"/>
  <c r="E3779" i="2" a="1"/>
  <c r="E3779" i="2" s="1"/>
  <c r="E3769" i="2" a="1"/>
  <c r="E3769" i="2" s="1"/>
  <c r="E3788" i="2" a="1"/>
  <c r="E3788" i="2" s="1"/>
  <c r="E3781" i="2" a="1"/>
  <c r="E3781" i="2" s="1"/>
  <c r="E3772" i="2" a="1"/>
  <c r="E3772" i="2" s="1"/>
  <c r="E3777" i="2" a="1"/>
  <c r="E3777" i="2" s="1"/>
  <c r="E3782" i="2" a="1"/>
  <c r="E3782" i="2" s="1"/>
  <c r="E185" i="2" a="1"/>
  <c r="E185" i="2" s="1"/>
  <c r="E4023" i="2" a="1"/>
  <c r="E4023" i="2" s="1"/>
  <c r="E4026" i="2" a="1"/>
  <c r="E4026" i="2" s="1"/>
  <c r="E4013" i="2" a="1"/>
  <c r="E4013" i="2" s="1"/>
  <c r="E4016" i="2" a="1"/>
  <c r="E4016" i="2" s="1"/>
  <c r="E4022" i="2" a="1"/>
  <c r="E4022" i="2" s="1"/>
  <c r="E4025" i="2" a="1"/>
  <c r="E4025" i="2" s="1"/>
  <c r="E4015" i="2" a="1"/>
  <c r="E4015" i="2" s="1"/>
  <c r="E4018" i="2" a="1"/>
  <c r="E4018" i="2" s="1"/>
  <c r="E4031" i="2" a="1"/>
  <c r="E4031" i="2" s="1"/>
  <c r="E4021" i="2" a="1"/>
  <c r="E4021" i="2" s="1"/>
  <c r="E4034" i="2" a="1"/>
  <c r="E4034" i="2" s="1"/>
  <c r="E4027" i="2" a="1"/>
  <c r="E4027" i="2" s="1"/>
  <c r="E4017" i="2" a="1"/>
  <c r="E4017" i="2" s="1"/>
  <c r="E4033" i="2" a="1"/>
  <c r="E4033" i="2" s="1"/>
  <c r="E4020" i="2" a="1"/>
  <c r="E4020" i="2" s="1"/>
  <c r="E4278" i="2" a="1"/>
  <c r="E4278" i="2" s="1"/>
  <c r="E4265" i="2" a="1"/>
  <c r="E4265" i="2" s="1"/>
  <c r="E4281" i="2" a="1"/>
  <c r="E4281" i="2" s="1"/>
  <c r="E4268" i="2" a="1"/>
  <c r="E4268" i="2" s="1"/>
  <c r="E4273" i="2" a="1"/>
  <c r="E4273" i="2" s="1"/>
  <c r="E4270" i="2" a="1"/>
  <c r="E4270" i="2" s="1"/>
  <c r="E4266" i="2" a="1"/>
  <c r="E4266" i="2" s="1"/>
  <c r="E4277" i="2" a="1"/>
  <c r="E4277" i="2" s="1"/>
  <c r="E4276" i="2" a="1"/>
  <c r="E4276" i="2" s="1"/>
  <c r="E4264" i="2" a="1"/>
  <c r="E4264" i="2" s="1"/>
  <c r="E4280" i="2" a="1"/>
  <c r="E4280" i="2" s="1"/>
  <c r="E4272" i="2" a="1"/>
  <c r="E4272" i="2" s="1"/>
  <c r="E4267" i="2" a="1"/>
  <c r="E4267" i="2" s="1"/>
  <c r="E4263" i="2" a="1"/>
  <c r="E4263" i="2" s="1"/>
  <c r="E209" i="2" a="1"/>
  <c r="E209" i="2" s="1"/>
  <c r="E4520" i="2" a="1"/>
  <c r="E4520" i="2" s="1"/>
  <c r="E4529" i="2" a="1"/>
  <c r="E4529" i="2" s="1"/>
  <c r="E4519" i="2" a="1"/>
  <c r="E4519" i="2" s="1"/>
  <c r="E4525" i="2" a="1"/>
  <c r="E4525" i="2" s="1"/>
  <c r="E4514" i="2" a="1"/>
  <c r="E4514" i="2" s="1"/>
  <c r="E4521" i="2" a="1"/>
  <c r="E4521" i="2" s="1"/>
  <c r="E4512" i="2" a="1"/>
  <c r="E4512" i="2" s="1"/>
  <c r="E4513" i="2" a="1"/>
  <c r="E4513" i="2" s="1"/>
  <c r="E4518" i="2" a="1"/>
  <c r="E4518" i="2" s="1"/>
  <c r="E4527" i="2" a="1"/>
  <c r="E4527" i="2" s="1"/>
  <c r="E4517" i="2" a="1"/>
  <c r="E4517" i="2" s="1"/>
  <c r="E4531" i="2" a="1"/>
  <c r="E4531" i="2" s="1"/>
  <c r="E4516" i="2" a="1"/>
  <c r="E4516" i="2" s="1"/>
  <c r="E4511" i="2" a="1"/>
  <c r="E4511" i="2" s="1"/>
  <c r="E221" i="2" a="1"/>
  <c r="E221" i="2" s="1"/>
  <c r="E4774" i="2" a="1"/>
  <c r="E4774" i="2" s="1"/>
  <c r="E4761" i="2" a="1"/>
  <c r="E4761" i="2" s="1"/>
  <c r="E4778" i="2" a="1"/>
  <c r="E4778" i="2" s="1"/>
  <c r="E4780" i="2" a="1"/>
  <c r="E4780" i="2" s="1"/>
  <c r="E4776" i="2" a="1"/>
  <c r="E4776" i="2" s="1"/>
  <c r="E4772" i="2" a="1"/>
  <c r="E4772" i="2" s="1"/>
  <c r="E4764" i="2" a="1"/>
  <c r="E4764" i="2" s="1"/>
  <c r="E4763" i="2" a="1"/>
  <c r="E4763" i="2" s="1"/>
  <c r="E4762" i="2" a="1"/>
  <c r="E4762" i="2" s="1"/>
  <c r="E4773" i="2" a="1"/>
  <c r="E4773" i="2" s="1"/>
  <c r="E4777" i="2" a="1"/>
  <c r="E4777" i="2" s="1"/>
  <c r="E4771" i="2" a="1"/>
  <c r="E4771" i="2" s="1"/>
  <c r="E4766" i="2" a="1"/>
  <c r="E4766" i="2" s="1"/>
  <c r="E4781" i="2" a="1"/>
  <c r="E4781" i="2" s="1"/>
  <c r="E4759" i="2" a="1"/>
  <c r="E4759" i="2" s="1"/>
  <c r="E233" i="2" a="1"/>
  <c r="E233" i="2" s="1"/>
  <c r="E5026" i="2" a="1"/>
  <c r="E5026" i="2" s="1"/>
  <c r="E5013" i="2" a="1"/>
  <c r="E5013" i="2" s="1"/>
  <c r="E5012" i="2" a="1"/>
  <c r="E5012" i="2" s="1"/>
  <c r="E5025" i="2" a="1"/>
  <c r="E5025" i="2" s="1"/>
  <c r="E5011" i="2" a="1"/>
  <c r="E5011" i="2" s="1"/>
  <c r="E5021" i="2" a="1"/>
  <c r="E5021" i="2" s="1"/>
  <c r="E5009" i="2" a="1"/>
  <c r="E5009" i="2" s="1"/>
  <c r="E5030" i="2" a="1"/>
  <c r="E5030" i="2" s="1"/>
  <c r="E5014" i="2" a="1"/>
  <c r="E5014" i="2" s="1"/>
  <c r="E5024" i="2" a="1"/>
  <c r="E5024" i="2" s="1"/>
  <c r="E5018" i="2" a="1"/>
  <c r="E5018" i="2" s="1"/>
  <c r="E5023" i="2" a="1"/>
  <c r="E5023" i="2" s="1"/>
  <c r="E5028" i="2" a="1"/>
  <c r="E5028" i="2" s="1"/>
  <c r="E5022" i="2" a="1"/>
  <c r="E5022" i="2" s="1"/>
  <c r="E5031" i="2" a="1"/>
  <c r="E5031" i="2" s="1"/>
  <c r="E245" i="2" a="1"/>
  <c r="E245" i="2" s="1"/>
  <c r="E5271" i="2" a="1"/>
  <c r="E5271" i="2" s="1"/>
  <c r="E5268" i="2" a="1"/>
  <c r="E5268" i="2" s="1"/>
  <c r="E5262" i="2" a="1"/>
  <c r="E5262" i="2" s="1"/>
  <c r="E5279" i="2" a="1"/>
  <c r="E5279" i="2" s="1"/>
  <c r="E5272" i="2" a="1"/>
  <c r="E5272" i="2" s="1"/>
  <c r="E5266" i="2" a="1"/>
  <c r="E5266" i="2" s="1"/>
  <c r="E5270" i="2" a="1"/>
  <c r="E5270" i="2" s="1"/>
  <c r="E5269" i="2" a="1"/>
  <c r="E5269" i="2" s="1"/>
  <c r="E5264" i="2" a="1"/>
  <c r="E5264" i="2" s="1"/>
  <c r="E5280" i="2" a="1"/>
  <c r="E5280" i="2" s="1"/>
  <c r="E5263" i="2" a="1"/>
  <c r="E5263" i="2" s="1"/>
  <c r="E5275" i="2" a="1"/>
  <c r="E5275" i="2" s="1"/>
  <c r="E5267" i="2" a="1"/>
  <c r="E5267" i="2" s="1"/>
  <c r="E5273" i="2" a="1"/>
  <c r="E5273" i="2" s="1"/>
  <c r="E5259" i="2" a="1"/>
  <c r="E5259" i="2" s="1"/>
  <c r="E5527" i="2" a="1"/>
  <c r="E5527" i="2" s="1"/>
  <c r="E5517" i="2" a="1"/>
  <c r="E5517" i="2" s="1"/>
  <c r="E5523" i="2" a="1"/>
  <c r="E5523" i="2" s="1"/>
  <c r="E5525" i="2" a="1"/>
  <c r="E5525" i="2" s="1"/>
  <c r="E5518" i="2" a="1"/>
  <c r="E5518" i="2" s="1"/>
  <c r="E5514" i="2" a="1"/>
  <c r="E5514" i="2" s="1"/>
  <c r="E5510" i="2" a="1"/>
  <c r="E5510" i="2" s="1"/>
  <c r="E5522" i="2" a="1"/>
  <c r="E5522" i="2" s="1"/>
  <c r="E5520" i="2" a="1"/>
  <c r="E5520" i="2" s="1"/>
  <c r="E5512" i="2" a="1"/>
  <c r="E5512" i="2" s="1"/>
  <c r="E5519" i="2" a="1"/>
  <c r="E5519" i="2" s="1"/>
  <c r="E5508" i="2" a="1"/>
  <c r="E5508" i="2" s="1"/>
  <c r="E5528" i="2" a="1"/>
  <c r="E5528" i="2" s="1"/>
  <c r="E5521" i="2" a="1"/>
  <c r="E5521" i="2" s="1"/>
  <c r="E5511" i="2" a="1"/>
  <c r="E5511" i="2" s="1"/>
  <c r="E5515" i="2" a="1"/>
  <c r="E5515" i="2" s="1"/>
  <c r="E269" i="2" a="1"/>
  <c r="E269" i="2" s="1"/>
  <c r="H19" i="1"/>
  <c r="H31" i="1"/>
  <c r="H43" i="1"/>
  <c r="A227" i="36"/>
  <c r="A83" i="47"/>
  <c r="A49" i="56"/>
  <c r="A96" i="44"/>
  <c r="A95" i="47"/>
  <c r="A45" i="46"/>
  <c r="A99" i="45"/>
  <c r="A239" i="36"/>
  <c r="A98" i="42"/>
  <c r="A133" i="7"/>
  <c r="A61" i="56"/>
  <c r="A107" i="47"/>
  <c r="A57" i="46"/>
  <c r="A111" i="45"/>
  <c r="A108" i="44"/>
  <c r="A251" i="36"/>
  <c r="A107" i="43"/>
  <c r="A110" i="42"/>
  <c r="A145" i="7"/>
  <c r="A68" i="80"/>
  <c r="A68" i="78"/>
  <c r="A68" i="79"/>
  <c r="A68" i="75"/>
  <c r="A68" i="76"/>
  <c r="A68" i="81"/>
  <c r="A68" i="77"/>
  <c r="A68" i="69"/>
  <c r="A68" i="70"/>
  <c r="A68" i="71"/>
  <c r="A68" i="73"/>
  <c r="A68" i="66"/>
  <c r="A68" i="72"/>
  <c r="A68" i="74"/>
  <c r="A68" i="67"/>
  <c r="A68" i="64"/>
  <c r="A68" i="68"/>
  <c r="A68" i="61"/>
  <c r="A68" i="62"/>
  <c r="A68" i="63"/>
  <c r="A68" i="59"/>
  <c r="A73" i="56"/>
  <c r="A68" i="57"/>
  <c r="A68" i="60"/>
  <c r="A68" i="65"/>
  <c r="A68" i="58"/>
  <c r="A69" i="46"/>
  <c r="A123" i="45"/>
  <c r="A119" i="43"/>
  <c r="A263" i="36"/>
  <c r="A119" i="47"/>
  <c r="A120" i="44"/>
  <c r="A122" i="42"/>
  <c r="A90" i="24"/>
  <c r="A90" i="23"/>
  <c r="A90" i="22"/>
  <c r="A68" i="35"/>
  <c r="A93" i="21"/>
  <c r="A90" i="20"/>
  <c r="A157" i="7"/>
  <c r="A151" i="13"/>
  <c r="A449" i="9"/>
  <c r="A80" i="80"/>
  <c r="A80" i="78"/>
  <c r="A80" i="79"/>
  <c r="A80" i="75"/>
  <c r="A80" i="76"/>
  <c r="A80" i="81"/>
  <c r="A80" i="70"/>
  <c r="A80" i="71"/>
  <c r="A80" i="77"/>
  <c r="A80" i="72"/>
  <c r="A80" i="74"/>
  <c r="A80" i="69"/>
  <c r="A80" i="73"/>
  <c r="A80" i="64"/>
  <c r="A80" i="66"/>
  <c r="A80" i="68"/>
  <c r="A80" i="62"/>
  <c r="A80" i="60"/>
  <c r="A80" i="58"/>
  <c r="A80" i="65"/>
  <c r="A104" i="55"/>
  <c r="A80" i="67"/>
  <c r="A80" i="57"/>
  <c r="A80" i="63"/>
  <c r="A80" i="61"/>
  <c r="A80" i="59"/>
  <c r="A131" i="47"/>
  <c r="A85" i="56"/>
  <c r="A102" i="24"/>
  <c r="A102" i="23"/>
  <c r="A102" i="22"/>
  <c r="A105" i="21"/>
  <c r="A80" i="35"/>
  <c r="A169" i="7"/>
  <c r="A102" i="20"/>
  <c r="A461" i="9"/>
  <c r="A97" i="56"/>
  <c r="A116" i="55"/>
  <c r="A143" i="47"/>
  <c r="A181" i="7"/>
  <c r="A473" i="9"/>
  <c r="A109" i="56"/>
  <c r="A128" i="55"/>
  <c r="A126" i="50"/>
  <c r="A126" i="51"/>
  <c r="A155" i="47"/>
  <c r="A126" i="52"/>
  <c r="A164" i="15"/>
  <c r="A193" i="7"/>
  <c r="A485" i="9"/>
  <c r="A164" i="16"/>
  <c r="A121" i="56"/>
  <c r="A138" i="52"/>
  <c r="A138" i="50"/>
  <c r="A140" i="55"/>
  <c r="A138" i="51"/>
  <c r="A167" i="47"/>
  <c r="A176" i="16"/>
  <c r="A205" i="7"/>
  <c r="A497" i="9"/>
  <c r="A176" i="15"/>
  <c r="A217" i="7"/>
  <c r="A509" i="9"/>
  <c r="A229" i="7"/>
  <c r="A521" i="9"/>
  <c r="A241" i="7"/>
  <c r="A533" i="9"/>
  <c r="A253" i="7"/>
  <c r="A545" i="9"/>
  <c r="A259" i="7"/>
  <c r="A551" i="9"/>
  <c r="A271" i="7"/>
  <c r="A563" i="9"/>
  <c r="A68" i="47"/>
  <c r="A212" i="36"/>
  <c r="A131" i="12"/>
  <c r="A74" i="47"/>
  <c r="A218" i="36"/>
  <c r="A137" i="12"/>
  <c r="A80" i="47"/>
  <c r="A224" i="36"/>
  <c r="A86" i="47"/>
  <c r="A124" i="7"/>
  <c r="A230" i="36"/>
  <c r="A46" i="56"/>
  <c r="A92" i="47"/>
  <c r="A96" i="45"/>
  <c r="A42" i="46"/>
  <c r="A236" i="36"/>
  <c r="A130" i="7"/>
  <c r="A52" i="56"/>
  <c r="A102" i="45"/>
  <c r="A48" i="46"/>
  <c r="A101" i="42"/>
  <c r="A98" i="47"/>
  <c r="A99" i="44"/>
  <c r="A98" i="43"/>
  <c r="A242" i="36"/>
  <c r="A136" i="7"/>
  <c r="A108" i="45"/>
  <c r="A58" i="56"/>
  <c r="A104" i="47"/>
  <c r="A104" i="43"/>
  <c r="A107" i="42"/>
  <c r="A54" i="46"/>
  <c r="A105" i="44"/>
  <c r="A248" i="36"/>
  <c r="A142" i="7"/>
  <c r="A59" i="80"/>
  <c r="A59" i="76"/>
  <c r="A59" i="81"/>
  <c r="A59" i="77"/>
  <c r="A59" i="74"/>
  <c r="A59" i="78"/>
  <c r="A59" i="69"/>
  <c r="A59" i="73"/>
  <c r="A59" i="79"/>
  <c r="A59" i="70"/>
  <c r="A59" i="66"/>
  <c r="A59" i="72"/>
  <c r="A59" i="68"/>
  <c r="A59" i="67"/>
  <c r="A59" i="64"/>
  <c r="A59" i="65"/>
  <c r="A59" i="60"/>
  <c r="A59" i="71"/>
  <c r="A59" i="63"/>
  <c r="A59" i="75"/>
  <c r="A59" i="62"/>
  <c r="A59" i="57"/>
  <c r="A59" i="59"/>
  <c r="A59" i="58"/>
  <c r="A59" i="61"/>
  <c r="A64" i="56"/>
  <c r="A114" i="45"/>
  <c r="A111" i="44"/>
  <c r="A60" i="46"/>
  <c r="A113" i="42"/>
  <c r="A110" i="43"/>
  <c r="A110" i="47"/>
  <c r="A84" i="21"/>
  <c r="A254" i="36"/>
  <c r="A148" i="7"/>
  <c r="A440" i="9"/>
  <c r="A65" i="80"/>
  <c r="A65" i="76"/>
  <c r="A65" i="81"/>
  <c r="A65" i="77"/>
  <c r="A65" i="78"/>
  <c r="A65" i="74"/>
  <c r="A65" i="79"/>
  <c r="A65" i="75"/>
  <c r="A65" i="72"/>
  <c r="A65" i="73"/>
  <c r="A65" i="69"/>
  <c r="A65" i="66"/>
  <c r="A65" i="67"/>
  <c r="A65" i="64"/>
  <c r="A65" i="68"/>
  <c r="A65" i="60"/>
  <c r="A65" i="65"/>
  <c r="A65" i="71"/>
  <c r="A65" i="63"/>
  <c r="A65" i="58"/>
  <c r="A65" i="70"/>
  <c r="A65" i="61"/>
  <c r="A65" i="57"/>
  <c r="A70" i="56"/>
  <c r="A65" i="59"/>
  <c r="A65" i="62"/>
  <c r="A120" i="45"/>
  <c r="A66" i="46"/>
  <c r="A116" i="47"/>
  <c r="A119" i="42"/>
  <c r="A116" i="43"/>
  <c r="A117" i="44"/>
  <c r="A260" i="36"/>
  <c r="A65" i="35"/>
  <c r="A87" i="24"/>
  <c r="A87" i="23"/>
  <c r="A90" i="21"/>
  <c r="A87" i="22"/>
  <c r="A446" i="9"/>
  <c r="A148" i="13"/>
  <c r="A154" i="7"/>
  <c r="A71" i="80"/>
  <c r="A71" i="76"/>
  <c r="A71" i="81"/>
  <c r="A71" i="77"/>
  <c r="A71" i="74"/>
  <c r="A71" i="78"/>
  <c r="A71" i="79"/>
  <c r="A71" i="72"/>
  <c r="A71" i="68"/>
  <c r="A71" i="75"/>
  <c r="A71" i="71"/>
  <c r="A71" i="69"/>
  <c r="A71" i="73"/>
  <c r="A71" i="70"/>
  <c r="A71" i="64"/>
  <c r="A71" i="67"/>
  <c r="A71" i="66"/>
  <c r="A71" i="65"/>
  <c r="A71" i="61"/>
  <c r="A71" i="59"/>
  <c r="A76" i="56"/>
  <c r="A71" i="62"/>
  <c r="A71" i="63"/>
  <c r="A71" i="58"/>
  <c r="A71" i="60"/>
  <c r="A71" i="57"/>
  <c r="A126" i="45"/>
  <c r="A122" i="47"/>
  <c r="A123" i="44"/>
  <c r="A72" i="46"/>
  <c r="A125" i="42"/>
  <c r="A122" i="43"/>
  <c r="A71" i="35"/>
  <c r="A93" i="20"/>
  <c r="A266" i="36"/>
  <c r="A93" i="22"/>
  <c r="A96" i="21"/>
  <c r="A93" i="23"/>
  <c r="A93" i="24"/>
  <c r="A154" i="13"/>
  <c r="A160" i="7"/>
  <c r="A452" i="9"/>
  <c r="A77" i="80"/>
  <c r="A77" i="76"/>
  <c r="A77" i="81"/>
  <c r="A77" i="77"/>
  <c r="A77" i="79"/>
  <c r="A77" i="74"/>
  <c r="A77" i="75"/>
  <c r="A77" i="78"/>
  <c r="A77" i="73"/>
  <c r="A77" i="67"/>
  <c r="A77" i="70"/>
  <c r="A77" i="64"/>
  <c r="A77" i="72"/>
  <c r="A77" i="66"/>
  <c r="A77" i="65"/>
  <c r="A77" i="68"/>
  <c r="A77" i="63"/>
  <c r="A77" i="71"/>
  <c r="A77" i="62"/>
  <c r="A77" i="61"/>
  <c r="A82" i="56"/>
  <c r="A77" i="60"/>
  <c r="A77" i="69"/>
  <c r="A77" i="58"/>
  <c r="A77" i="59"/>
  <c r="A77" i="57"/>
  <c r="A101" i="55"/>
  <c r="A128" i="47"/>
  <c r="A77" i="35"/>
  <c r="A99" i="20"/>
  <c r="A99" i="24"/>
  <c r="A99" i="23"/>
  <c r="A99" i="22"/>
  <c r="A102" i="21"/>
  <c r="A166" i="7"/>
  <c r="A458" i="9"/>
  <c r="A83" i="80"/>
  <c r="A83" i="76"/>
  <c r="A83" i="81"/>
  <c r="A83" i="77"/>
  <c r="A83" i="74"/>
  <c r="A83" i="75"/>
  <c r="A83" i="78"/>
  <c r="A83" i="79"/>
  <c r="A83" i="72"/>
  <c r="A83" i="69"/>
  <c r="A83" i="70"/>
  <c r="A83" i="68"/>
  <c r="A83" i="73"/>
  <c r="A83" i="67"/>
  <c r="A83" i="64"/>
  <c r="A83" i="61"/>
  <c r="A83" i="59"/>
  <c r="A83" i="71"/>
  <c r="A83" i="65"/>
  <c r="A83" i="66"/>
  <c r="A83" i="57"/>
  <c r="A83" i="63"/>
  <c r="A83" i="58"/>
  <c r="A107" i="55"/>
  <c r="A83" i="60"/>
  <c r="A83" i="62"/>
  <c r="A88" i="56"/>
  <c r="A134" i="47"/>
  <c r="A83" i="35"/>
  <c r="A105" i="20"/>
  <c r="A108" i="21"/>
  <c r="A105" i="23"/>
  <c r="A105" i="24"/>
  <c r="A105" i="22"/>
  <c r="A172" i="7"/>
  <c r="A464" i="9"/>
  <c r="A166" i="14"/>
  <c r="A89" i="80"/>
  <c r="A89" i="76"/>
  <c r="A89" i="81"/>
  <c r="A89" i="77"/>
  <c r="A89" i="74"/>
  <c r="A89" i="79"/>
  <c r="A89" i="69"/>
  <c r="A89" i="67"/>
  <c r="A89" i="73"/>
  <c r="A89" i="75"/>
  <c r="A89" i="78"/>
  <c r="A89" i="66"/>
  <c r="A89" i="70"/>
  <c r="A89" i="72"/>
  <c r="A89" i="71"/>
  <c r="A89" i="64"/>
  <c r="A89" i="68"/>
  <c r="A89" i="65"/>
  <c r="A89" i="63"/>
  <c r="A89" i="57"/>
  <c r="A89" i="62"/>
  <c r="A89" i="59"/>
  <c r="A113" i="55"/>
  <c r="A89" i="60"/>
  <c r="A89" i="58"/>
  <c r="A89" i="61"/>
  <c r="A94" i="56"/>
  <c r="A140" i="47"/>
  <c r="A89" i="35"/>
  <c r="A111" i="20"/>
  <c r="A111" i="23"/>
  <c r="A111" i="22"/>
  <c r="A114" i="21"/>
  <c r="A111" i="24"/>
  <c r="A470" i="9"/>
  <c r="A178" i="7"/>
  <c r="A100" i="56"/>
  <c r="A119" i="55"/>
  <c r="A146" i="47"/>
  <c r="A184" i="7"/>
  <c r="A476" i="9"/>
  <c r="A106" i="56"/>
  <c r="A125" i="55"/>
  <c r="A152" i="47"/>
  <c r="A161" i="16"/>
  <c r="A190" i="7"/>
  <c r="A482" i="9"/>
  <c r="A112" i="56"/>
  <c r="A129" i="52"/>
  <c r="A129" i="51"/>
  <c r="A129" i="50"/>
  <c r="A131" i="55"/>
  <c r="A158" i="47"/>
  <c r="A167" i="15"/>
  <c r="A167" i="16"/>
  <c r="A196" i="7"/>
  <c r="A488" i="9"/>
  <c r="A137" i="55"/>
  <c r="A135" i="52"/>
  <c r="A118" i="56"/>
  <c r="A135" i="50"/>
  <c r="A135" i="51"/>
  <c r="A164" i="47"/>
  <c r="A173" i="15"/>
  <c r="A173" i="16"/>
  <c r="A202" i="7"/>
  <c r="A494" i="9"/>
  <c r="A143" i="55"/>
  <c r="A141" i="50"/>
  <c r="A141" i="51"/>
  <c r="A170" i="47"/>
  <c r="A141" i="52"/>
  <c r="A179" i="15"/>
  <c r="A179" i="16"/>
  <c r="A208" i="7"/>
  <c r="A500" i="9"/>
  <c r="A214" i="7"/>
  <c r="A506" i="9"/>
  <c r="A220" i="7"/>
  <c r="A512" i="9"/>
  <c r="A226" i="7"/>
  <c r="A518" i="9"/>
  <c r="A232" i="7"/>
  <c r="A524" i="9"/>
  <c r="A530" i="9"/>
  <c r="A238" i="7"/>
  <c r="A244" i="7"/>
  <c r="A536" i="9"/>
  <c r="A250" i="7"/>
  <c r="A542" i="9"/>
  <c r="A256" i="7"/>
  <c r="A548" i="9"/>
  <c r="A262" i="7"/>
  <c r="A554" i="9"/>
  <c r="A268" i="7"/>
  <c r="A560" i="9"/>
  <c r="A274" i="7"/>
  <c r="A566" i="9"/>
  <c r="A280" i="7"/>
  <c r="A572" i="9"/>
  <c r="E348" i="2" a="1"/>
  <c r="E348" i="2" s="1"/>
  <c r="E351" i="2" a="1"/>
  <c r="E351" i="2" s="1"/>
  <c r="E354" i="2" a="1"/>
  <c r="E354" i="2" s="1"/>
  <c r="E357" i="2" a="1"/>
  <c r="E357" i="2" s="1"/>
  <c r="E387" i="2" a="1"/>
  <c r="E387" i="2" s="1"/>
  <c r="E390" i="2" a="1"/>
  <c r="E390" i="2" s="1"/>
  <c r="E393" i="2" a="1"/>
  <c r="E393" i="2" s="1"/>
  <c r="E399" i="2" a="1"/>
  <c r="E399" i="2" s="1"/>
  <c r="E402" i="2" a="1"/>
  <c r="E402" i="2" s="1"/>
  <c r="E405" i="2" a="1"/>
  <c r="E405" i="2" s="1"/>
  <c r="E429" i="2" a="1"/>
  <c r="E429" i="2" s="1"/>
  <c r="E432" i="2" a="1"/>
  <c r="E432" i="2" s="1"/>
  <c r="E435" i="2" a="1"/>
  <c r="E435" i="2" s="1"/>
  <c r="E444" i="2" a="1"/>
  <c r="E444" i="2" s="1"/>
  <c r="E510" i="2" a="1"/>
  <c r="E510" i="2" s="1"/>
  <c r="E513" i="2" a="1"/>
  <c r="E513" i="2" s="1"/>
  <c r="E519" i="2" a="1"/>
  <c r="E519" i="2" s="1"/>
  <c r="E522" i="2" a="1"/>
  <c r="E522" i="2" s="1"/>
  <c r="E525" i="2" a="1"/>
  <c r="E525" i="2" s="1"/>
  <c r="A71" i="47"/>
  <c r="A215" i="36"/>
  <c r="A134" i="12"/>
  <c r="A77" i="47"/>
  <c r="A221" i="36"/>
  <c r="A43" i="56"/>
  <c r="A39" i="46"/>
  <c r="A233" i="36"/>
  <c r="A89" i="47"/>
  <c r="A127" i="7"/>
  <c r="A55" i="56"/>
  <c r="A51" i="46"/>
  <c r="A105" i="45"/>
  <c r="A101" i="43"/>
  <c r="A101" i="47"/>
  <c r="A102" i="44"/>
  <c r="A245" i="36"/>
  <c r="A104" i="42"/>
  <c r="A139" i="7"/>
  <c r="A62" i="80"/>
  <c r="A62" i="78"/>
  <c r="A62" i="79"/>
  <c r="A62" i="75"/>
  <c r="A62" i="77"/>
  <c r="A62" i="81"/>
  <c r="A62" i="71"/>
  <c r="A62" i="73"/>
  <c r="A62" i="69"/>
  <c r="A62" i="70"/>
  <c r="A62" i="68"/>
  <c r="A62" i="74"/>
  <c r="A62" i="67"/>
  <c r="A62" i="76"/>
  <c r="A62" i="64"/>
  <c r="A62" i="72"/>
  <c r="A62" i="63"/>
  <c r="A62" i="62"/>
  <c r="A62" i="66"/>
  <c r="A62" i="61"/>
  <c r="A62" i="59"/>
  <c r="A62" i="60"/>
  <c r="A62" i="58"/>
  <c r="A62" i="57"/>
  <c r="A62" i="65"/>
  <c r="A67" i="56"/>
  <c r="A113" i="47"/>
  <c r="A257" i="36"/>
  <c r="A117" i="45"/>
  <c r="A116" i="42"/>
  <c r="A63" i="46"/>
  <c r="A113" i="43"/>
  <c r="A114" i="44"/>
  <c r="A87" i="21"/>
  <c r="A151" i="7"/>
  <c r="A443" i="9"/>
  <c r="A145" i="13"/>
  <c r="A74" i="80"/>
  <c r="A74" i="78"/>
  <c r="A74" i="79"/>
  <c r="A74" i="75"/>
  <c r="A74" i="77"/>
  <c r="A74" i="74"/>
  <c r="A74" i="72"/>
  <c r="A74" i="81"/>
  <c r="A74" i="73"/>
  <c r="A74" i="69"/>
  <c r="A74" i="70"/>
  <c r="A74" i="68"/>
  <c r="A74" i="76"/>
  <c r="A74" i="71"/>
  <c r="A74" i="66"/>
  <c r="A74" i="64"/>
  <c r="A74" i="67"/>
  <c r="A74" i="65"/>
  <c r="A74" i="63"/>
  <c r="A74" i="59"/>
  <c r="A74" i="57"/>
  <c r="A74" i="62"/>
  <c r="A74" i="60"/>
  <c r="A98" i="55"/>
  <c r="A74" i="58"/>
  <c r="A74" i="61"/>
  <c r="A79" i="56"/>
  <c r="A269" i="36"/>
  <c r="A125" i="47"/>
  <c r="A96" i="24"/>
  <c r="A96" i="23"/>
  <c r="A96" i="22"/>
  <c r="A74" i="35"/>
  <c r="A96" i="20"/>
  <c r="A163" i="7"/>
  <c r="A455" i="9"/>
  <c r="A99" i="21"/>
  <c r="A157" i="13"/>
  <c r="A86" i="80"/>
  <c r="A86" i="78"/>
  <c r="A86" i="79"/>
  <c r="A86" i="75"/>
  <c r="A86" i="72"/>
  <c r="A86" i="74"/>
  <c r="A86" i="81"/>
  <c r="A86" i="77"/>
  <c r="A86" i="76"/>
  <c r="A86" i="71"/>
  <c r="A86" i="73"/>
  <c r="A86" i="69"/>
  <c r="A86" i="68"/>
  <c r="A86" i="64"/>
  <c r="A86" i="70"/>
  <c r="A86" i="66"/>
  <c r="A86" i="62"/>
  <c r="A86" i="63"/>
  <c r="A86" i="60"/>
  <c r="A86" i="65"/>
  <c r="A91" i="56"/>
  <c r="A86" i="67"/>
  <c r="A86" i="61"/>
  <c r="A86" i="59"/>
  <c r="A86" i="58"/>
  <c r="A110" i="55"/>
  <c r="A86" i="57"/>
  <c r="A137" i="47"/>
  <c r="A108" i="24"/>
  <c r="A108" i="23"/>
  <c r="A108" i="22"/>
  <c r="A86" i="35"/>
  <c r="A169" i="14"/>
  <c r="A111" i="21"/>
  <c r="A175" i="7"/>
  <c r="A467" i="9"/>
  <c r="A108" i="20"/>
  <c r="A103" i="56"/>
  <c r="A122" i="55"/>
  <c r="A149" i="47"/>
  <c r="A187" i="7"/>
  <c r="A479" i="9"/>
  <c r="A134" i="55"/>
  <c r="A115" i="56"/>
  <c r="A132" i="51"/>
  <c r="A132" i="52"/>
  <c r="A132" i="50"/>
  <c r="A161" i="47"/>
  <c r="A170" i="16"/>
  <c r="A199" i="7"/>
  <c r="A491" i="9"/>
  <c r="A170" i="15"/>
  <c r="A182" i="16"/>
  <c r="A182" i="15"/>
  <c r="A211" i="7"/>
  <c r="A503" i="9"/>
  <c r="A223" i="7"/>
  <c r="A515" i="9"/>
  <c r="A235" i="7"/>
  <c r="A527" i="9"/>
  <c r="A247" i="7"/>
  <c r="A539" i="9"/>
  <c r="A265" i="7"/>
  <c r="A557" i="9"/>
  <c r="A277" i="7"/>
  <c r="A569" i="9"/>
  <c r="E23" i="2" a="1"/>
  <c r="E23" i="2" s="1"/>
  <c r="A69" i="47"/>
  <c r="A213" i="36"/>
  <c r="A132" i="12"/>
  <c r="A75" i="47"/>
  <c r="A219" i="36"/>
  <c r="A81" i="47"/>
  <c r="A225" i="36"/>
  <c r="A41" i="56"/>
  <c r="A87" i="47"/>
  <c r="A231" i="36"/>
  <c r="A125" i="7"/>
  <c r="A47" i="56"/>
  <c r="A93" i="47"/>
  <c r="A43" i="46"/>
  <c r="A97" i="45"/>
  <c r="A96" i="42"/>
  <c r="A237" i="36"/>
  <c r="A131" i="7"/>
  <c r="A53" i="56"/>
  <c r="A99" i="47"/>
  <c r="A100" i="44"/>
  <c r="A49" i="46"/>
  <c r="A102" i="42"/>
  <c r="A243" i="36"/>
  <c r="A99" i="43"/>
  <c r="A103" i="45"/>
  <c r="A137" i="7"/>
  <c r="A105" i="47"/>
  <c r="A59" i="56"/>
  <c r="A109" i="45"/>
  <c r="A55" i="46"/>
  <c r="A106" i="44"/>
  <c r="A105" i="43"/>
  <c r="A249" i="36"/>
  <c r="A108" i="42"/>
  <c r="A143" i="7"/>
  <c r="A60" i="81"/>
  <c r="A60" i="77"/>
  <c r="A60" i="78"/>
  <c r="A60" i="76"/>
  <c r="A60" i="72"/>
  <c r="A60" i="79"/>
  <c r="A60" i="80"/>
  <c r="A60" i="74"/>
  <c r="A60" i="73"/>
  <c r="A60" i="71"/>
  <c r="A60" i="62"/>
  <c r="A60" i="66"/>
  <c r="A60" i="70"/>
  <c r="A60" i="69"/>
  <c r="A60" i="68"/>
  <c r="A60" i="67"/>
  <c r="A60" i="75"/>
  <c r="A60" i="63"/>
  <c r="A60" i="58"/>
  <c r="A60" i="65"/>
  <c r="A60" i="59"/>
  <c r="A65" i="56"/>
  <c r="A60" i="60"/>
  <c r="A60" i="64"/>
  <c r="A60" i="57"/>
  <c r="A60" i="61"/>
  <c r="A111" i="47"/>
  <c r="A61" i="46"/>
  <c r="A115" i="45"/>
  <c r="A114" i="42"/>
  <c r="A111" i="43"/>
  <c r="A112" i="44"/>
  <c r="A255" i="36"/>
  <c r="A85" i="21"/>
  <c r="A149" i="7"/>
  <c r="A441" i="9"/>
  <c r="A66" i="81"/>
  <c r="A66" i="77"/>
  <c r="A66" i="78"/>
  <c r="A66" i="79"/>
  <c r="A66" i="75"/>
  <c r="A66" i="80"/>
  <c r="A66" i="76"/>
  <c r="A66" i="72"/>
  <c r="A66" i="73"/>
  <c r="A66" i="74"/>
  <c r="A66" i="62"/>
  <c r="A66" i="66"/>
  <c r="A66" i="71"/>
  <c r="A66" i="67"/>
  <c r="A66" i="69"/>
  <c r="A66" i="60"/>
  <c r="A66" i="68"/>
  <c r="A66" i="58"/>
  <c r="A66" i="70"/>
  <c r="A66" i="64"/>
  <c r="A66" i="57"/>
  <c r="A66" i="63"/>
  <c r="A71" i="56"/>
  <c r="A66" i="61"/>
  <c r="A66" i="65"/>
  <c r="A66" i="59"/>
  <c r="A120" i="42"/>
  <c r="A117" i="47"/>
  <c r="A117" i="43"/>
  <c r="A121" i="45"/>
  <c r="A118" i="44"/>
  <c r="A261" i="36"/>
  <c r="A67" i="46"/>
  <c r="A66" i="35"/>
  <c r="A88" i="23"/>
  <c r="A91" i="21"/>
  <c r="A88" i="22"/>
  <c r="A88" i="20"/>
  <c r="A88" i="24"/>
  <c r="A447" i="9"/>
  <c r="A149" i="13"/>
  <c r="A155" i="7"/>
  <c r="A72" i="81"/>
  <c r="A72" i="77"/>
  <c r="A72" i="78"/>
  <c r="A72" i="79"/>
  <c r="A72" i="72"/>
  <c r="A72" i="69"/>
  <c r="A72" i="76"/>
  <c r="A72" i="68"/>
  <c r="A72" i="74"/>
  <c r="A72" i="71"/>
  <c r="A72" i="75"/>
  <c r="A72" i="62"/>
  <c r="A72" i="80"/>
  <c r="A72" i="73"/>
  <c r="A72" i="70"/>
  <c r="A72" i="66"/>
  <c r="A72" i="67"/>
  <c r="A72" i="64"/>
  <c r="A72" i="60"/>
  <c r="A72" i="58"/>
  <c r="A72" i="61"/>
  <c r="A72" i="65"/>
  <c r="A72" i="59"/>
  <c r="A72" i="57"/>
  <c r="A72" i="63"/>
  <c r="A77" i="56"/>
  <c r="A124" i="44"/>
  <c r="A123" i="47"/>
  <c r="A127" i="45"/>
  <c r="A126" i="42"/>
  <c r="A73" i="46"/>
  <c r="A72" i="35"/>
  <c r="A267" i="36"/>
  <c r="A123" i="43"/>
  <c r="A94" i="24"/>
  <c r="A94" i="23"/>
  <c r="A97" i="21"/>
  <c r="A94" i="22"/>
  <c r="A94" i="20"/>
  <c r="A161" i="7"/>
  <c r="A453" i="9"/>
  <c r="A155" i="13"/>
  <c r="A78" i="81"/>
  <c r="A78" i="77"/>
  <c r="A78" i="78"/>
  <c r="A78" i="76"/>
  <c r="A78" i="80"/>
  <c r="A78" i="72"/>
  <c r="A78" i="73"/>
  <c r="A78" i="75"/>
  <c r="A78" i="79"/>
  <c r="A78" i="69"/>
  <c r="A78" i="74"/>
  <c r="A78" i="70"/>
  <c r="A78" i="62"/>
  <c r="A78" i="63"/>
  <c r="A78" i="58"/>
  <c r="A78" i="61"/>
  <c r="A78" i="68"/>
  <c r="A78" i="67"/>
  <c r="A78" i="65"/>
  <c r="A78" i="64"/>
  <c r="A78" i="71"/>
  <c r="A78" i="60"/>
  <c r="A78" i="59"/>
  <c r="A83" i="56"/>
  <c r="A102" i="55"/>
  <c r="A78" i="66"/>
  <c r="A78" i="57"/>
  <c r="A129" i="47"/>
  <c r="A78" i="35"/>
  <c r="A100" i="20"/>
  <c r="A100" i="22"/>
  <c r="A100" i="24"/>
  <c r="A103" i="21"/>
  <c r="A459" i="9"/>
  <c r="A100" i="23"/>
  <c r="A167" i="7"/>
  <c r="A84" i="81"/>
  <c r="A84" i="77"/>
  <c r="A84" i="78"/>
  <c r="A84" i="75"/>
  <c r="A84" i="79"/>
  <c r="A84" i="72"/>
  <c r="A84" i="73"/>
  <c r="A84" i="68"/>
  <c r="A84" i="74"/>
  <c r="A84" i="80"/>
  <c r="A84" i="71"/>
  <c r="A84" i="62"/>
  <c r="A84" i="67"/>
  <c r="A84" i="69"/>
  <c r="A84" i="70"/>
  <c r="A84" i="63"/>
  <c r="A84" i="58"/>
  <c r="A84" i="76"/>
  <c r="A84" i="66"/>
  <c r="A84" i="61"/>
  <c r="A84" i="59"/>
  <c r="A84" i="65"/>
  <c r="A108" i="55"/>
  <c r="A89" i="56"/>
  <c r="A84" i="64"/>
  <c r="A84" i="60"/>
  <c r="A84" i="57"/>
  <c r="A135" i="47"/>
  <c r="A84" i="35"/>
  <c r="A106" i="20"/>
  <c r="A106" i="24"/>
  <c r="A106" i="23"/>
  <c r="A106" i="22"/>
  <c r="A173" i="7"/>
  <c r="A465" i="9"/>
  <c r="A109" i="21"/>
  <c r="A167" i="14"/>
  <c r="A90" i="81"/>
  <c r="A90" i="77"/>
  <c r="A90" i="78"/>
  <c r="A90" i="76"/>
  <c r="A90" i="80"/>
  <c r="A90" i="72"/>
  <c r="A90" i="79"/>
  <c r="A90" i="69"/>
  <c r="A90" i="73"/>
  <c r="A90" i="70"/>
  <c r="A90" i="75"/>
  <c r="A90" i="62"/>
  <c r="A90" i="71"/>
  <c r="A90" i="67"/>
  <c r="A90" i="68"/>
  <c r="A90" i="74"/>
  <c r="A90" i="61"/>
  <c r="A90" i="64"/>
  <c r="A90" i="58"/>
  <c r="A90" i="57"/>
  <c r="A90" i="66"/>
  <c r="A141" i="47"/>
  <c r="A90" i="63"/>
  <c r="A90" i="65"/>
  <c r="A90" i="60"/>
  <c r="A95" i="56"/>
  <c r="A90" i="59"/>
  <c r="A114" i="55"/>
  <c r="A90" i="35"/>
  <c r="A112" i="22"/>
  <c r="A112" i="24"/>
  <c r="A471" i="9"/>
  <c r="A112" i="20"/>
  <c r="A115" i="21"/>
  <c r="A112" i="23"/>
  <c r="A179" i="7"/>
  <c r="A120" i="55"/>
  <c r="A147" i="47"/>
  <c r="A101" i="56"/>
  <c r="A185" i="7"/>
  <c r="A477" i="9"/>
  <c r="A126" i="55"/>
  <c r="A153" i="47"/>
  <c r="A107" i="56"/>
  <c r="A124" i="51"/>
  <c r="A124" i="52"/>
  <c r="A124" i="50"/>
  <c r="A483" i="9"/>
  <c r="A191" i="7"/>
  <c r="A162" i="15"/>
  <c r="A162" i="16"/>
  <c r="A159" i="47"/>
  <c r="A113" i="56"/>
  <c r="A130" i="52"/>
  <c r="A130" i="50"/>
  <c r="A130" i="51"/>
  <c r="A132" i="55"/>
  <c r="A168" i="15"/>
  <c r="A168" i="16"/>
  <c r="A197" i="7"/>
  <c r="A489" i="9"/>
  <c r="A119" i="56"/>
  <c r="A165" i="47"/>
  <c r="A136" i="52"/>
  <c r="A136" i="51"/>
  <c r="A138" i="55"/>
  <c r="A136" i="50"/>
  <c r="A495" i="9"/>
  <c r="A174" i="15"/>
  <c r="A174" i="16"/>
  <c r="A203" i="7"/>
  <c r="A171" i="47"/>
  <c r="A144" i="55"/>
  <c r="A142" i="51"/>
  <c r="A142" i="50"/>
  <c r="A142" i="52"/>
  <c r="A180" i="15"/>
  <c r="A209" i="7"/>
  <c r="A501" i="9"/>
  <c r="A180" i="16"/>
  <c r="A507" i="9"/>
  <c r="A215" i="7"/>
  <c r="A221" i="7"/>
  <c r="A513" i="9"/>
  <c r="A519" i="9"/>
  <c r="A227" i="7"/>
  <c r="A233" i="7"/>
  <c r="A525" i="9"/>
  <c r="A531" i="9"/>
  <c r="A239" i="7"/>
  <c r="A245" i="7"/>
  <c r="A537" i="9"/>
  <c r="A543" i="9"/>
  <c r="A251" i="7"/>
  <c r="A257" i="7"/>
  <c r="A549" i="9"/>
  <c r="A555" i="9"/>
  <c r="A263" i="7"/>
  <c r="A269" i="7"/>
  <c r="A561" i="9"/>
  <c r="A567" i="9"/>
  <c r="A275" i="7"/>
  <c r="A281" i="7"/>
  <c r="A573" i="9"/>
  <c r="H15" i="1"/>
  <c r="H27" i="1"/>
  <c r="H39" i="1"/>
  <c r="E21" i="2" a="1"/>
  <c r="E21" i="2" s="1"/>
  <c r="A70" i="47"/>
  <c r="A214" i="36"/>
  <c r="A133" i="12"/>
  <c r="A220" i="36"/>
  <c r="A76" i="47"/>
  <c r="A226" i="36"/>
  <c r="A82" i="47"/>
  <c r="A42" i="56"/>
  <c r="A88" i="47"/>
  <c r="A232" i="36"/>
  <c r="A126" i="7"/>
  <c r="A48" i="56"/>
  <c r="A44" i="46"/>
  <c r="A98" i="45"/>
  <c r="A94" i="47"/>
  <c r="A238" i="36"/>
  <c r="A97" i="42"/>
  <c r="A132" i="7"/>
  <c r="A54" i="56"/>
  <c r="A100" i="47"/>
  <c r="A101" i="44"/>
  <c r="A244" i="36"/>
  <c r="A104" i="45"/>
  <c r="A100" i="43"/>
  <c r="A103" i="42"/>
  <c r="A50" i="46"/>
  <c r="A138" i="7"/>
  <c r="A60" i="56"/>
  <c r="A106" i="47"/>
  <c r="A56" i="46"/>
  <c r="A110" i="45"/>
  <c r="A106" i="43"/>
  <c r="A250" i="36"/>
  <c r="A109" i="42"/>
  <c r="A107" i="44"/>
  <c r="A144" i="7"/>
  <c r="A61" i="79"/>
  <c r="A61" i="81"/>
  <c r="A61" i="77"/>
  <c r="A61" i="72"/>
  <c r="A61" i="80"/>
  <c r="A61" i="76"/>
  <c r="A61" i="73"/>
  <c r="A61" i="70"/>
  <c r="A61" i="78"/>
  <c r="A61" i="68"/>
  <c r="A61" i="75"/>
  <c r="A61" i="69"/>
  <c r="A61" i="63"/>
  <c r="A61" i="59"/>
  <c r="A61" i="67"/>
  <c r="A61" i="74"/>
  <c r="A61" i="61"/>
  <c r="A61" i="58"/>
  <c r="A61" i="62"/>
  <c r="A61" i="71"/>
  <c r="A61" i="65"/>
  <c r="A61" i="64"/>
  <c r="A61" i="60"/>
  <c r="A61" i="66"/>
  <c r="A66" i="56"/>
  <c r="A61" i="57"/>
  <c r="A113" i="44"/>
  <c r="A256" i="36"/>
  <c r="A116" i="45"/>
  <c r="A62" i="46"/>
  <c r="A115" i="42"/>
  <c r="A112" i="43"/>
  <c r="A112" i="47"/>
  <c r="A86" i="21"/>
  <c r="A442" i="9"/>
  <c r="A150" i="7"/>
  <c r="A67" i="79"/>
  <c r="A67" i="78"/>
  <c r="A67" i="80"/>
  <c r="A67" i="76"/>
  <c r="A67" i="72"/>
  <c r="A67" i="70"/>
  <c r="A67" i="71"/>
  <c r="A67" i="77"/>
  <c r="A67" i="81"/>
  <c r="A67" i="69"/>
  <c r="A67" i="66"/>
  <c r="A67" i="63"/>
  <c r="A67" i="59"/>
  <c r="A67" i="74"/>
  <c r="A67" i="67"/>
  <c r="A67" i="73"/>
  <c r="A67" i="75"/>
  <c r="A67" i="68"/>
  <c r="A67" i="65"/>
  <c r="A67" i="58"/>
  <c r="A67" i="64"/>
  <c r="A67" i="62"/>
  <c r="A72" i="56"/>
  <c r="A67" i="61"/>
  <c r="A67" i="60"/>
  <c r="A67" i="57"/>
  <c r="A118" i="47"/>
  <c r="A118" i="43"/>
  <c r="A262" i="36"/>
  <c r="A122" i="45"/>
  <c r="A68" i="46"/>
  <c r="A119" i="44"/>
  <c r="A67" i="35"/>
  <c r="A121" i="42"/>
  <c r="A92" i="21"/>
  <c r="A89" i="20"/>
  <c r="A89" i="24"/>
  <c r="A89" i="22"/>
  <c r="A89" i="23"/>
  <c r="A156" i="7"/>
  <c r="A150" i="13"/>
  <c r="A448" i="9"/>
  <c r="A73" i="79"/>
  <c r="A73" i="81"/>
  <c r="A73" i="77"/>
  <c r="A73" i="75"/>
  <c r="A73" i="72"/>
  <c r="A73" i="76"/>
  <c r="A73" i="78"/>
  <c r="A73" i="73"/>
  <c r="A73" i="80"/>
  <c r="A73" i="74"/>
  <c r="A73" i="71"/>
  <c r="A73" i="63"/>
  <c r="A73" i="59"/>
  <c r="A73" i="69"/>
  <c r="A73" i="68"/>
  <c r="A73" i="70"/>
  <c r="A73" i="66"/>
  <c r="A73" i="67"/>
  <c r="A73" i="64"/>
  <c r="A73" i="60"/>
  <c r="A73" i="58"/>
  <c r="A78" i="56"/>
  <c r="A73" i="65"/>
  <c r="A73" i="62"/>
  <c r="A73" i="61"/>
  <c r="A73" i="57"/>
  <c r="A74" i="46"/>
  <c r="A128" i="45"/>
  <c r="A124" i="47"/>
  <c r="A125" i="44"/>
  <c r="A127" i="42"/>
  <c r="A268" i="36"/>
  <c r="A124" i="43"/>
  <c r="A73" i="35"/>
  <c r="A98" i="21"/>
  <c r="A95" i="23"/>
  <c r="A95" i="22"/>
  <c r="A95" i="20"/>
  <c r="A95" i="24"/>
  <c r="A454" i="9"/>
  <c r="A156" i="13"/>
  <c r="A162" i="7"/>
  <c r="A79" i="79"/>
  <c r="A79" i="76"/>
  <c r="A79" i="80"/>
  <c r="A79" i="72"/>
  <c r="A79" i="78"/>
  <c r="A79" i="75"/>
  <c r="A79" i="67"/>
  <c r="A79" i="81"/>
  <c r="A79" i="71"/>
  <c r="A79" i="74"/>
  <c r="A79" i="63"/>
  <c r="A79" i="59"/>
  <c r="A79" i="73"/>
  <c r="A79" i="66"/>
  <c r="A79" i="77"/>
  <c r="A79" i="68"/>
  <c r="A79" i="58"/>
  <c r="A79" i="70"/>
  <c r="A79" i="60"/>
  <c r="A79" i="69"/>
  <c r="A79" i="65"/>
  <c r="A79" i="57"/>
  <c r="A79" i="62"/>
  <c r="A79" i="64"/>
  <c r="A84" i="56"/>
  <c r="A79" i="61"/>
  <c r="A103" i="55"/>
  <c r="A130" i="47"/>
  <c r="A79" i="35"/>
  <c r="A104" i="21"/>
  <c r="A101" i="24"/>
  <c r="A101" i="23"/>
  <c r="A101" i="22"/>
  <c r="A101" i="20"/>
  <c r="A168" i="7"/>
  <c r="A460" i="9"/>
  <c r="A85" i="79"/>
  <c r="A85" i="77"/>
  <c r="A85" i="81"/>
  <c r="A85" i="78"/>
  <c r="A85" i="72"/>
  <c r="A85" i="73"/>
  <c r="A85" i="69"/>
  <c r="A85" i="67"/>
  <c r="A85" i="74"/>
  <c r="A85" i="80"/>
  <c r="A85" i="75"/>
  <c r="A85" i="68"/>
  <c r="A85" i="76"/>
  <c r="A85" i="71"/>
  <c r="A85" i="63"/>
  <c r="A85" i="59"/>
  <c r="A85" i="70"/>
  <c r="A85" i="62"/>
  <c r="A85" i="65"/>
  <c r="A85" i="58"/>
  <c r="A85" i="61"/>
  <c r="A85" i="64"/>
  <c r="A85" i="60"/>
  <c r="A85" i="66"/>
  <c r="A85" i="57"/>
  <c r="A109" i="55"/>
  <c r="A90" i="56"/>
  <c r="A136" i="47"/>
  <c r="A85" i="35"/>
  <c r="A110" i="21"/>
  <c r="A107" i="20"/>
  <c r="A107" i="22"/>
  <c r="A107" i="23"/>
  <c r="A466" i="9"/>
  <c r="A168" i="14"/>
  <c r="A107" i="24"/>
  <c r="A174" i="7"/>
  <c r="A96" i="56"/>
  <c r="A115" i="55"/>
  <c r="A142" i="47"/>
  <c r="A180" i="7"/>
  <c r="A472" i="9"/>
  <c r="A121" i="55"/>
  <c r="A102" i="56"/>
  <c r="A148" i="47"/>
  <c r="A478" i="9"/>
  <c r="A186" i="7"/>
  <c r="A108" i="56"/>
  <c r="A125" i="52"/>
  <c r="A127" i="55"/>
  <c r="A125" i="50"/>
  <c r="A125" i="51"/>
  <c r="A154" i="47"/>
  <c r="A163" i="16"/>
  <c r="A163" i="15"/>
  <c r="A192" i="7"/>
  <c r="A484" i="9"/>
  <c r="A131" i="52"/>
  <c r="A114" i="56"/>
  <c r="A133" i="55"/>
  <c r="A131" i="51"/>
  <c r="A131" i="50"/>
  <c r="A160" i="47"/>
  <c r="A490" i="9"/>
  <c r="A169" i="15"/>
  <c r="A198" i="7"/>
  <c r="A169" i="16"/>
  <c r="A139" i="55"/>
  <c r="A137" i="50"/>
  <c r="A120" i="56"/>
  <c r="A137" i="52"/>
  <c r="A137" i="51"/>
  <c r="A166" i="47"/>
  <c r="A175" i="15"/>
  <c r="A175" i="16"/>
  <c r="A204" i="7"/>
  <c r="A496" i="9"/>
  <c r="A181" i="15"/>
  <c r="A502" i="9"/>
  <c r="A181" i="16"/>
  <c r="A210" i="7"/>
  <c r="A216" i="7"/>
  <c r="A508" i="9"/>
  <c r="A514" i="9"/>
  <c r="A222" i="7"/>
  <c r="A228" i="7"/>
  <c r="A520" i="9"/>
  <c r="A526" i="9"/>
  <c r="A234" i="7"/>
  <c r="A240" i="7"/>
  <c r="A532" i="9"/>
  <c r="A538" i="9"/>
  <c r="A246" i="7"/>
  <c r="A252" i="7"/>
  <c r="A544" i="9"/>
  <c r="A550" i="9"/>
  <c r="A258" i="7"/>
  <c r="A264" i="7"/>
  <c r="A556" i="9"/>
  <c r="A562" i="9"/>
  <c r="A270" i="7"/>
  <c r="A276" i="7"/>
  <c r="A568" i="9"/>
  <c r="A574" i="9"/>
  <c r="A282" i="7"/>
  <c r="E346" i="2" a="1"/>
  <c r="E346" i="2" s="1"/>
  <c r="E349" i="2" a="1"/>
  <c r="E349" i="2" s="1"/>
  <c r="E352" i="2" a="1"/>
  <c r="E352" i="2" s="1"/>
  <c r="E358" i="2" a="1"/>
  <c r="E358" i="2" s="1"/>
  <c r="E361" i="2" a="1"/>
  <c r="E361" i="2" s="1"/>
  <c r="E364" i="2" a="1"/>
  <c r="E364" i="2" s="1"/>
  <c r="E388" i="2" a="1"/>
  <c r="E388" i="2" s="1"/>
  <c r="E391" i="2" a="1"/>
  <c r="E391" i="2" s="1"/>
  <c r="E394" i="2" a="1"/>
  <c r="E394" i="2" s="1"/>
  <c r="E403" i="2" a="1"/>
  <c r="E403" i="2" s="1"/>
  <c r="E406" i="2" a="1"/>
  <c r="E406" i="2" s="1"/>
  <c r="E430" i="2" a="1"/>
  <c r="E430" i="2" s="1"/>
  <c r="E436" i="2" a="1"/>
  <c r="E436" i="2" s="1"/>
  <c r="E439" i="2" a="1"/>
  <c r="E439" i="2" s="1"/>
  <c r="E442" i="2" a="1"/>
  <c r="E442" i="2" s="1"/>
  <c r="E445" i="2" a="1"/>
  <c r="E445" i="2" s="1"/>
  <c r="E511" i="2" a="1"/>
  <c r="E511" i="2" s="1"/>
  <c r="E514" i="2" a="1"/>
  <c r="E514" i="2" s="1"/>
  <c r="E523" i="2" a="1"/>
  <c r="E523" i="2" s="1"/>
  <c r="E526" i="2" a="1"/>
  <c r="E526" i="2" s="1"/>
  <c r="D344" i="4" a="1"/>
  <c r="D344" i="4" s="1"/>
  <c r="E19" i="2" a="1"/>
  <c r="E19" i="2" s="1"/>
  <c r="E5707" i="2" a="1"/>
  <c r="E5707" i="2" s="1"/>
  <c r="E5697" i="2" a="1"/>
  <c r="E5697" i="2" s="1"/>
  <c r="E5701" i="2" a="1"/>
  <c r="E5701" i="2" s="1"/>
  <c r="E5710" i="2" a="1"/>
  <c r="E5710" i="2" s="1"/>
  <c r="E5706" i="2" a="1"/>
  <c r="E5706" i="2" s="1"/>
  <c r="E5694" i="2" a="1"/>
  <c r="E5694" i="2" s="1"/>
  <c r="E5699" i="2" a="1"/>
  <c r="E5699" i="2" s="1"/>
  <c r="E5712" i="2" a="1"/>
  <c r="E5712" i="2" s="1"/>
  <c r="E5708" i="2" a="1"/>
  <c r="E5708" i="2" s="1"/>
  <c r="E5698" i="2" a="1"/>
  <c r="E5698" i="2" s="1"/>
  <c r="E5711" i="2" a="1"/>
  <c r="E5711" i="2" s="1"/>
  <c r="E5702" i="2" a="1"/>
  <c r="E5702" i="2" s="1"/>
  <c r="E5705" i="2" a="1"/>
  <c r="E5705" i="2" s="1"/>
  <c r="E5696" i="2" a="1"/>
  <c r="E5696" i="2" s="1"/>
  <c r="E5713" i="2" a="1"/>
  <c r="E5713" i="2" s="1"/>
  <c r="E5709" i="2" a="1"/>
  <c r="E5709" i="2" s="1"/>
  <c r="H23" i="1"/>
  <c r="H35" i="1"/>
  <c r="H47" i="1"/>
  <c r="A72" i="47"/>
  <c r="A216" i="36"/>
  <c r="A135" i="12"/>
  <c r="A78" i="47"/>
  <c r="A222" i="36"/>
  <c r="A84" i="47"/>
  <c r="A228" i="36"/>
  <c r="A44" i="56"/>
  <c r="A40" i="46"/>
  <c r="A90" i="47"/>
  <c r="A234" i="36"/>
  <c r="A128" i="7"/>
  <c r="A50" i="56"/>
  <c r="A97" i="44"/>
  <c r="A46" i="46"/>
  <c r="A100" i="45"/>
  <c r="A99" i="42"/>
  <c r="A96" i="47"/>
  <c r="A240" i="36"/>
  <c r="A134" i="7"/>
  <c r="A56" i="56"/>
  <c r="A103" i="44"/>
  <c r="A102" i="47"/>
  <c r="A52" i="46"/>
  <c r="A106" i="45"/>
  <c r="A102" i="43"/>
  <c r="A105" i="42"/>
  <c r="A246" i="36"/>
  <c r="A140" i="7"/>
  <c r="A62" i="56"/>
  <c r="A109" i="44"/>
  <c r="A108" i="47"/>
  <c r="A58" i="46"/>
  <c r="A112" i="45"/>
  <c r="A108" i="43"/>
  <c r="A252" i="36"/>
  <c r="A111" i="42"/>
  <c r="A146" i="7"/>
  <c r="A63" i="79"/>
  <c r="A63" i="75"/>
  <c r="A63" i="80"/>
  <c r="A63" i="76"/>
  <c r="A63" i="77"/>
  <c r="A63" i="73"/>
  <c r="A63" i="74"/>
  <c r="A63" i="70"/>
  <c r="A63" i="81"/>
  <c r="A63" i="71"/>
  <c r="A63" i="67"/>
  <c r="A63" i="72"/>
  <c r="A63" i="64"/>
  <c r="A63" i="60"/>
  <c r="A63" i="68"/>
  <c r="A63" i="78"/>
  <c r="A68" i="56"/>
  <c r="A63" i="61"/>
  <c r="A63" i="66"/>
  <c r="A63" i="69"/>
  <c r="A63" i="65"/>
  <c r="A63" i="57"/>
  <c r="A63" i="59"/>
  <c r="A63" i="58"/>
  <c r="A63" i="63"/>
  <c r="A63" i="62"/>
  <c r="A115" i="44"/>
  <c r="A64" i="46"/>
  <c r="A118" i="45"/>
  <c r="A114" i="43"/>
  <c r="A114" i="47"/>
  <c r="A117" i="42"/>
  <c r="A63" i="35"/>
  <c r="A85" i="23"/>
  <c r="A88" i="21"/>
  <c r="A258" i="36"/>
  <c r="A85" i="22"/>
  <c r="A146" i="13"/>
  <c r="A85" i="24"/>
  <c r="A444" i="9"/>
  <c r="A152" i="7"/>
  <c r="A69" i="79"/>
  <c r="A69" i="75"/>
  <c r="A69" i="80"/>
  <c r="A69" i="76"/>
  <c r="A69" i="81"/>
  <c r="A69" i="73"/>
  <c r="A69" i="74"/>
  <c r="A69" i="70"/>
  <c r="A69" i="77"/>
  <c r="A69" i="69"/>
  <c r="A69" i="72"/>
  <c r="A69" i="67"/>
  <c r="A69" i="68"/>
  <c r="A69" i="64"/>
  <c r="A69" i="60"/>
  <c r="A69" i="78"/>
  <c r="A69" i="71"/>
  <c r="A69" i="62"/>
  <c r="A74" i="56"/>
  <c r="A69" i="59"/>
  <c r="A69" i="65"/>
  <c r="A69" i="61"/>
  <c r="A69" i="66"/>
  <c r="A69" i="63"/>
  <c r="A69" i="58"/>
  <c r="A69" i="57"/>
  <c r="A121" i="44"/>
  <c r="A70" i="46"/>
  <c r="A124" i="45"/>
  <c r="A120" i="47"/>
  <c r="A123" i="42"/>
  <c r="A69" i="35"/>
  <c r="A120" i="43"/>
  <c r="A264" i="36"/>
  <c r="A91" i="24"/>
  <c r="A91" i="22"/>
  <c r="A94" i="21"/>
  <c r="A91" i="23"/>
  <c r="A91" i="20"/>
  <c r="A152" i="13"/>
  <c r="A450" i="9"/>
  <c r="A158" i="7"/>
  <c r="A75" i="79"/>
  <c r="A75" i="75"/>
  <c r="A75" i="80"/>
  <c r="A75" i="76"/>
  <c r="A75" i="78"/>
  <c r="A75" i="73"/>
  <c r="A75" i="74"/>
  <c r="A75" i="70"/>
  <c r="A75" i="77"/>
  <c r="A75" i="71"/>
  <c r="A75" i="72"/>
  <c r="A75" i="81"/>
  <c r="A75" i="69"/>
  <c r="A75" i="67"/>
  <c r="A75" i="68"/>
  <c r="A75" i="64"/>
  <c r="A75" i="60"/>
  <c r="A75" i="66"/>
  <c r="A75" i="61"/>
  <c r="A75" i="65"/>
  <c r="A80" i="56"/>
  <c r="A99" i="55"/>
  <c r="A75" i="62"/>
  <c r="A75" i="59"/>
  <c r="A75" i="58"/>
  <c r="A75" i="57"/>
  <c r="A75" i="63"/>
  <c r="A126" i="47"/>
  <c r="A75" i="35"/>
  <c r="A97" i="23"/>
  <c r="A97" i="20"/>
  <c r="A97" i="24"/>
  <c r="A100" i="21"/>
  <c r="A97" i="22"/>
  <c r="A164" i="7"/>
  <c r="A456" i="9"/>
  <c r="A81" i="79"/>
  <c r="A81" i="75"/>
  <c r="A81" i="80"/>
  <c r="A81" i="76"/>
  <c r="A81" i="81"/>
  <c r="A81" i="77"/>
  <c r="A81" i="73"/>
  <c r="A81" i="74"/>
  <c r="A81" i="70"/>
  <c r="A81" i="78"/>
  <c r="A81" i="71"/>
  <c r="A81" i="72"/>
  <c r="A81" i="69"/>
  <c r="A81" i="68"/>
  <c r="A81" i="64"/>
  <c r="A81" i="60"/>
  <c r="A81" i="66"/>
  <c r="A81" i="67"/>
  <c r="A86" i="56"/>
  <c r="A105" i="55"/>
  <c r="A81" i="63"/>
  <c r="A81" i="62"/>
  <c r="A81" i="59"/>
  <c r="A81" i="57"/>
  <c r="A81" i="65"/>
  <c r="A81" i="61"/>
  <c r="A81" i="58"/>
  <c r="A132" i="47"/>
  <c r="A81" i="35"/>
  <c r="A103" i="22"/>
  <c r="A103" i="24"/>
  <c r="A106" i="21"/>
  <c r="A103" i="20"/>
  <c r="A103" i="23"/>
  <c r="A462" i="9"/>
  <c r="A170" i="7"/>
  <c r="A87" i="79"/>
  <c r="A87" i="75"/>
  <c r="A87" i="80"/>
  <c r="A87" i="76"/>
  <c r="A87" i="78"/>
  <c r="A87" i="73"/>
  <c r="A87" i="74"/>
  <c r="A87" i="70"/>
  <c r="A87" i="77"/>
  <c r="A87" i="81"/>
  <c r="A87" i="71"/>
  <c r="A87" i="69"/>
  <c r="A87" i="64"/>
  <c r="A87" i="60"/>
  <c r="A87" i="66"/>
  <c r="A87" i="72"/>
  <c r="A87" i="67"/>
  <c r="A92" i="56"/>
  <c r="A111" i="55"/>
  <c r="A87" i="65"/>
  <c r="A87" i="58"/>
  <c r="A87" i="68"/>
  <c r="A87" i="59"/>
  <c r="A87" i="61"/>
  <c r="A87" i="63"/>
  <c r="A87" i="62"/>
  <c r="A87" i="57"/>
  <c r="A138" i="47"/>
  <c r="A87" i="35"/>
  <c r="A109" i="24"/>
  <c r="A109" i="23"/>
  <c r="A112" i="21"/>
  <c r="A109" i="22"/>
  <c r="A170" i="14"/>
  <c r="A109" i="20"/>
  <c r="A176" i="7"/>
  <c r="A468" i="9"/>
  <c r="A98" i="56"/>
  <c r="A117" i="55"/>
  <c r="A144" i="47"/>
  <c r="A474" i="9"/>
  <c r="A182" i="7"/>
  <c r="A104" i="56"/>
  <c r="A123" i="55"/>
  <c r="A150" i="47"/>
  <c r="A188" i="7"/>
  <c r="A480" i="9"/>
  <c r="A110" i="56"/>
  <c r="A129" i="55"/>
  <c r="A127" i="51"/>
  <c r="A127" i="50"/>
  <c r="A127" i="52"/>
  <c r="A156" i="47"/>
  <c r="A165" i="15"/>
  <c r="A165" i="16"/>
  <c r="A486" i="9"/>
  <c r="A194" i="7"/>
  <c r="A116" i="56"/>
  <c r="A135" i="55"/>
  <c r="A133" i="50"/>
  <c r="A133" i="51"/>
  <c r="A133" i="52"/>
  <c r="A162" i="47"/>
  <c r="A171" i="16"/>
  <c r="A171" i="15"/>
  <c r="A200" i="7"/>
  <c r="A492" i="9"/>
  <c r="A141" i="55"/>
  <c r="A139" i="50"/>
  <c r="A139" i="52"/>
  <c r="A139" i="51"/>
  <c r="A168" i="47"/>
  <c r="A177" i="16"/>
  <c r="A177" i="15"/>
  <c r="A498" i="9"/>
  <c r="A206" i="7"/>
  <c r="A183" i="16"/>
  <c r="A504" i="9"/>
  <c r="A183" i="15"/>
  <c r="A212" i="7"/>
  <c r="A510" i="9"/>
  <c r="A218" i="7"/>
  <c r="A224" i="7"/>
  <c r="A516" i="9"/>
  <c r="A522" i="9"/>
  <c r="A230" i="7"/>
  <c r="A528" i="9"/>
  <c r="A236" i="7"/>
  <c r="A534" i="9"/>
  <c r="A242" i="7"/>
  <c r="A248" i="7"/>
  <c r="A540" i="9"/>
  <c r="A546" i="9"/>
  <c r="A254" i="7"/>
  <c r="A260" i="7"/>
  <c r="A552" i="9"/>
  <c r="A558" i="9"/>
  <c r="A266" i="7"/>
  <c r="A272" i="7"/>
  <c r="A564" i="9"/>
  <c r="A570" i="9"/>
  <c r="A278" i="7"/>
  <c r="E347" i="2" a="1"/>
  <c r="E347" i="2" s="1"/>
  <c r="E350" i="2" a="1"/>
  <c r="E350" i="2" s="1"/>
  <c r="E353" i="2" a="1"/>
  <c r="E353" i="2" s="1"/>
  <c r="E356" i="2" a="1"/>
  <c r="E356" i="2" s="1"/>
  <c r="E359" i="2" a="1"/>
  <c r="E359" i="2" s="1"/>
  <c r="E362" i="2" a="1"/>
  <c r="E362" i="2" s="1"/>
  <c r="E386" i="2" a="1"/>
  <c r="E386" i="2" s="1"/>
  <c r="E389" i="2" a="1"/>
  <c r="E389" i="2" s="1"/>
  <c r="E392" i="2" a="1"/>
  <c r="E392" i="2" s="1"/>
  <c r="E395" i="2" a="1"/>
  <c r="E395" i="2" s="1"/>
  <c r="E428" i="2" a="1"/>
  <c r="E428" i="2" s="1"/>
  <c r="E431" i="2" a="1"/>
  <c r="E431" i="2" s="1"/>
  <c r="E434" i="2" a="1"/>
  <c r="E434" i="2" s="1"/>
  <c r="E437" i="2" a="1"/>
  <c r="E437" i="2" s="1"/>
  <c r="E440" i="2" a="1"/>
  <c r="E440" i="2" s="1"/>
  <c r="E509" i="2" a="1"/>
  <c r="E509" i="2" s="1"/>
  <c r="E512" i="2" a="1"/>
  <c r="E512" i="2" s="1"/>
  <c r="E515" i="2" a="1"/>
  <c r="E515" i="2" s="1"/>
  <c r="E518" i="2" a="1"/>
  <c r="E518" i="2" s="1"/>
  <c r="A67" i="47"/>
  <c r="A211" i="36"/>
  <c r="A130" i="12"/>
  <c r="A73" i="47"/>
  <c r="A217" i="36"/>
  <c r="A136" i="12"/>
  <c r="A79" i="47"/>
  <c r="A223" i="36"/>
  <c r="A85" i="47"/>
  <c r="A229" i="36"/>
  <c r="A123" i="7"/>
  <c r="A45" i="56"/>
  <c r="A91" i="47"/>
  <c r="A41" i="46"/>
  <c r="A235" i="36"/>
  <c r="A129" i="7"/>
  <c r="A97" i="47"/>
  <c r="A47" i="46"/>
  <c r="A51" i="56"/>
  <c r="A100" i="42"/>
  <c r="A98" i="44"/>
  <c r="A101" i="45"/>
  <c r="A97" i="43"/>
  <c r="A241" i="36"/>
  <c r="A135" i="7"/>
  <c r="A57" i="56"/>
  <c r="A103" i="47"/>
  <c r="A53" i="46"/>
  <c r="A103" i="43"/>
  <c r="A106" i="42"/>
  <c r="A107" i="45"/>
  <c r="A104" i="44"/>
  <c r="A247" i="36"/>
  <c r="A141" i="7"/>
  <c r="A58" i="81"/>
  <c r="A58" i="77"/>
  <c r="A58" i="79"/>
  <c r="A58" i="80"/>
  <c r="A58" i="75"/>
  <c r="A58" i="73"/>
  <c r="A58" i="76"/>
  <c r="A58" i="74"/>
  <c r="A58" i="72"/>
  <c r="A58" i="68"/>
  <c r="A58" i="67"/>
  <c r="A58" i="69"/>
  <c r="A58" i="65"/>
  <c r="A58" i="61"/>
  <c r="A58" i="70"/>
  <c r="A58" i="66"/>
  <c r="A58" i="78"/>
  <c r="A58" i="60"/>
  <c r="A58" i="64"/>
  <c r="A58" i="58"/>
  <c r="A58" i="59"/>
  <c r="A58" i="71"/>
  <c r="A63" i="56"/>
  <c r="A58" i="62"/>
  <c r="A58" i="63"/>
  <c r="A58" i="57"/>
  <c r="A109" i="47"/>
  <c r="A59" i="46"/>
  <c r="A110" i="44"/>
  <c r="A113" i="45"/>
  <c r="A109" i="43"/>
  <c r="A112" i="42"/>
  <c r="A253" i="36"/>
  <c r="A83" i="21"/>
  <c r="A147" i="7"/>
  <c r="A64" i="81"/>
  <c r="A64" i="77"/>
  <c r="A64" i="73"/>
  <c r="A64" i="78"/>
  <c r="A64" i="74"/>
  <c r="A64" i="79"/>
  <c r="A64" i="76"/>
  <c r="A64" i="80"/>
  <c r="A64" i="71"/>
  <c r="A64" i="67"/>
  <c r="A64" i="75"/>
  <c r="A64" i="69"/>
  <c r="A64" i="70"/>
  <c r="A64" i="68"/>
  <c r="A64" i="65"/>
  <c r="A64" i="61"/>
  <c r="A64" i="72"/>
  <c r="A64" i="66"/>
  <c r="A64" i="63"/>
  <c r="A64" i="62"/>
  <c r="A64" i="64"/>
  <c r="A64" i="58"/>
  <c r="A64" i="60"/>
  <c r="A64" i="59"/>
  <c r="A69" i="56"/>
  <c r="A115" i="47"/>
  <c r="A64" i="57"/>
  <c r="A65" i="46"/>
  <c r="A116" i="44"/>
  <c r="A119" i="45"/>
  <c r="A118" i="42"/>
  <c r="A259" i="36"/>
  <c r="A64" i="35"/>
  <c r="A86" i="24"/>
  <c r="A115" i="43"/>
  <c r="A86" i="22"/>
  <c r="A153" i="7"/>
  <c r="A445" i="9"/>
  <c r="A147" i="13"/>
  <c r="A86" i="23"/>
  <c r="A89" i="21"/>
  <c r="A70" i="81"/>
  <c r="A70" i="77"/>
  <c r="A70" i="80"/>
  <c r="A70" i="76"/>
  <c r="A70" i="73"/>
  <c r="A70" i="74"/>
  <c r="A70" i="78"/>
  <c r="A70" i="72"/>
  <c r="A70" i="67"/>
  <c r="A70" i="68"/>
  <c r="A70" i="79"/>
  <c r="A70" i="65"/>
  <c r="A70" i="61"/>
  <c r="A70" i="71"/>
  <c r="A70" i="69"/>
  <c r="A70" i="75"/>
  <c r="A70" i="63"/>
  <c r="A70" i="59"/>
  <c r="A70" i="66"/>
  <c r="A70" i="70"/>
  <c r="A70" i="57"/>
  <c r="A70" i="64"/>
  <c r="A70" i="60"/>
  <c r="A70" i="62"/>
  <c r="A70" i="58"/>
  <c r="A121" i="47"/>
  <c r="A71" i="46"/>
  <c r="A75" i="56"/>
  <c r="A125" i="45"/>
  <c r="A122" i="44"/>
  <c r="A124" i="42"/>
  <c r="A121" i="43"/>
  <c r="A265" i="36"/>
  <c r="A92" i="23"/>
  <c r="A70" i="35"/>
  <c r="A92" i="24"/>
  <c r="A95" i="21"/>
  <c r="A92" i="20"/>
  <c r="A159" i="7"/>
  <c r="A451" i="9"/>
  <c r="A92" i="22"/>
  <c r="A153" i="13"/>
  <c r="A76" i="81"/>
  <c r="A76" i="77"/>
  <c r="A76" i="78"/>
  <c r="A76" i="75"/>
  <c r="A76" i="73"/>
  <c r="A76" i="79"/>
  <c r="A76" i="74"/>
  <c r="A76" i="76"/>
  <c r="A76" i="72"/>
  <c r="A76" i="69"/>
  <c r="A76" i="67"/>
  <c r="A76" i="70"/>
  <c r="A76" i="80"/>
  <c r="A76" i="71"/>
  <c r="A76" i="65"/>
  <c r="A76" i="61"/>
  <c r="A76" i="62"/>
  <c r="A76" i="66"/>
  <c r="A76" i="63"/>
  <c r="A76" i="64"/>
  <c r="A76" i="60"/>
  <c r="A76" i="59"/>
  <c r="A76" i="57"/>
  <c r="A100" i="55"/>
  <c r="A76" i="68"/>
  <c r="A81" i="56"/>
  <c r="A76" i="58"/>
  <c r="A127" i="47"/>
  <c r="A76" i="35"/>
  <c r="A98" i="24"/>
  <c r="A101" i="21"/>
  <c r="A165" i="7"/>
  <c r="A98" i="20"/>
  <c r="A457" i="9"/>
  <c r="A98" i="23"/>
  <c r="A98" i="22"/>
  <c r="A82" i="81"/>
  <c r="A82" i="77"/>
  <c r="A82" i="80"/>
  <c r="A82" i="73"/>
  <c r="A82" i="74"/>
  <c r="A82" i="78"/>
  <c r="A82" i="79"/>
  <c r="A82" i="75"/>
  <c r="A82" i="69"/>
  <c r="A82" i="68"/>
  <c r="A82" i="76"/>
  <c r="A82" i="66"/>
  <c r="A82" i="65"/>
  <c r="A82" i="61"/>
  <c r="A82" i="67"/>
  <c r="A82" i="72"/>
  <c r="A82" i="71"/>
  <c r="A82" i="70"/>
  <c r="A82" i="59"/>
  <c r="A82" i="62"/>
  <c r="A82" i="57"/>
  <c r="A82" i="58"/>
  <c r="A82" i="64"/>
  <c r="A82" i="63"/>
  <c r="A82" i="60"/>
  <c r="A87" i="56"/>
  <c r="A106" i="55"/>
  <c r="A133" i="47"/>
  <c r="A82" i="35"/>
  <c r="A104" i="24"/>
  <c r="A107" i="21"/>
  <c r="A104" i="20"/>
  <c r="A104" i="22"/>
  <c r="A171" i="7"/>
  <c r="A463" i="9"/>
  <c r="A104" i="23"/>
  <c r="A165" i="14"/>
  <c r="A88" i="81"/>
  <c r="A88" i="77"/>
  <c r="A88" i="79"/>
  <c r="A88" i="73"/>
  <c r="A88" i="76"/>
  <c r="A88" i="74"/>
  <c r="A88" i="71"/>
  <c r="A88" i="80"/>
  <c r="A88" i="78"/>
  <c r="A88" i="69"/>
  <c r="A88" i="67"/>
  <c r="A88" i="72"/>
  <c r="A88" i="65"/>
  <c r="A88" i="61"/>
  <c r="A88" i="70"/>
  <c r="A88" i="66"/>
  <c r="A88" i="75"/>
  <c r="A88" i="60"/>
  <c r="A93" i="56"/>
  <c r="A88" i="68"/>
  <c r="A88" i="64"/>
  <c r="A88" i="59"/>
  <c r="A88" i="63"/>
  <c r="A88" i="57"/>
  <c r="A112" i="55"/>
  <c r="A88" i="62"/>
  <c r="A139" i="47"/>
  <c r="A88" i="58"/>
  <c r="A88" i="35"/>
  <c r="A110" i="22"/>
  <c r="A113" i="21"/>
  <c r="A110" i="23"/>
  <c r="A177" i="7"/>
  <c r="A469" i="9"/>
  <c r="A110" i="20"/>
  <c r="A171" i="14"/>
  <c r="A110" i="24"/>
  <c r="A118" i="55"/>
  <c r="A99" i="56"/>
  <c r="A145" i="47"/>
  <c r="A183" i="7"/>
  <c r="A475" i="9"/>
  <c r="A124" i="55"/>
  <c r="A105" i="56"/>
  <c r="A151" i="47"/>
  <c r="A189" i="7"/>
  <c r="A481" i="9"/>
  <c r="A111" i="56"/>
  <c r="A128" i="51"/>
  <c r="A128" i="52"/>
  <c r="A128" i="50"/>
  <c r="A130" i="55"/>
  <c r="A157" i="47"/>
  <c r="A166" i="15"/>
  <c r="A195" i="7"/>
  <c r="A487" i="9"/>
  <c r="A166" i="16"/>
  <c r="A134" i="51"/>
  <c r="A117" i="56"/>
  <c r="A134" i="50"/>
  <c r="A136" i="55"/>
  <c r="A134" i="52"/>
  <c r="A163" i="47"/>
  <c r="A172" i="15"/>
  <c r="A201" i="7"/>
  <c r="A493" i="9"/>
  <c r="A172" i="16"/>
  <c r="A140" i="51"/>
  <c r="A142" i="55"/>
  <c r="A140" i="52"/>
  <c r="A140" i="50"/>
  <c r="A169" i="47"/>
  <c r="A178" i="15"/>
  <c r="A178" i="16"/>
  <c r="A207" i="7"/>
  <c r="A499" i="9"/>
  <c r="A213" i="7"/>
  <c r="A505" i="9"/>
  <c r="A219" i="7"/>
  <c r="A511" i="9"/>
  <c r="A225" i="7"/>
  <c r="A517" i="9"/>
  <c r="A231" i="7"/>
  <c r="A523" i="9"/>
  <c r="A237" i="7"/>
  <c r="A529" i="9"/>
  <c r="A243" i="7"/>
  <c r="A535" i="9"/>
  <c r="A249" i="7"/>
  <c r="A541" i="9"/>
  <c r="A255" i="7"/>
  <c r="A547" i="9"/>
  <c r="A261" i="7"/>
  <c r="A553" i="9"/>
  <c r="A267" i="7"/>
  <c r="A559" i="9"/>
  <c r="A273" i="7"/>
  <c r="A565" i="9"/>
  <c r="A279" i="7"/>
  <c r="A571" i="9"/>
  <c r="M12" i="3"/>
  <c r="M8" i="3"/>
  <c r="M5" i="3"/>
  <c r="E6" i="3" a="1"/>
  <c r="E6" i="3" s="1"/>
  <c r="E7" i="3" a="1"/>
  <c r="E7" i="3" s="1"/>
  <c r="E3" i="3" a="1"/>
  <c r="E3" i="3" s="1"/>
  <c r="O5" i="3" a="1"/>
  <c r="O5" i="3" s="1"/>
  <c r="E42" i="3" s="1" a="1"/>
  <c r="E42" i="3" s="1"/>
  <c r="P11" i="3" a="1"/>
  <c r="P11" i="3" s="1"/>
  <c r="P5" i="3" a="1"/>
  <c r="P5" i="3" s="1"/>
  <c r="P13" i="3" a="1"/>
  <c r="P13" i="3" s="1"/>
  <c r="P12" i="3" a="1"/>
  <c r="P12" i="3" s="1"/>
  <c r="O12" i="3" a="1"/>
  <c r="O12" i="3" s="1"/>
  <c r="E1199" i="3" s="1" a="1"/>
  <c r="E1199" i="3" s="1"/>
  <c r="P10" i="3" a="1"/>
  <c r="P10" i="3" s="1"/>
  <c r="O11" i="3" a="1"/>
  <c r="O11" i="3" s="1"/>
  <c r="O7" i="3" a="1"/>
  <c r="O7" i="3" s="1"/>
  <c r="E863" i="3" s="1" a="1"/>
  <c r="E863" i="3" s="1"/>
  <c r="O10" i="3" a="1"/>
  <c r="O10" i="3" s="1"/>
  <c r="E565" i="3" s="1" a="1"/>
  <c r="E565" i="3" s="1"/>
  <c r="O2" i="3" a="1"/>
  <c r="O2" i="3" s="1"/>
  <c r="P6" i="3" a="1"/>
  <c r="P6" i="3" s="1"/>
  <c r="O13" i="3" a="1"/>
  <c r="O13" i="3" s="1"/>
  <c r="E26" i="3" s="1" a="1"/>
  <c r="E26" i="3" s="1"/>
  <c r="P9" i="3" a="1"/>
  <c r="P9" i="3" s="1"/>
  <c r="O8" i="3" a="1"/>
  <c r="O8" i="3" s="1"/>
  <c r="P3" i="3" a="1"/>
  <c r="P3" i="3" s="1"/>
  <c r="O3" i="3" a="1"/>
  <c r="O3" i="3" s="1"/>
  <c r="E428" i="3" s="1" a="1"/>
  <c r="E428" i="3" s="1"/>
  <c r="P7" i="3" a="1"/>
  <c r="P7" i="3" s="1"/>
  <c r="P8" i="3" a="1"/>
  <c r="P8" i="3" s="1"/>
  <c r="O6" i="3" a="1"/>
  <c r="O6" i="3" s="1"/>
  <c r="O9" i="3" a="1"/>
  <c r="O9" i="3" s="1"/>
  <c r="O4" i="3" a="1"/>
  <c r="O4" i="3" s="1"/>
  <c r="E53" i="3" s="1" a="1"/>
  <c r="E53" i="3" s="1"/>
  <c r="P4" i="3" a="1"/>
  <c r="P4" i="3" s="1"/>
  <c r="P2" i="3" a="1"/>
  <c r="P2" i="3" s="1"/>
  <c r="M4" i="3"/>
  <c r="E11" i="3" a="1"/>
  <c r="E11" i="3" s="1"/>
  <c r="M10" i="3"/>
  <c r="M9" i="3"/>
  <c r="E15" i="3" a="1"/>
  <c r="E15" i="3" s="1"/>
  <c r="E22" i="3" a="1"/>
  <c r="E22" i="3" s="1"/>
  <c r="E21" i="3" a="1"/>
  <c r="E21" i="3" s="1"/>
  <c r="M13" i="3"/>
  <c r="E9" i="3" a="1"/>
  <c r="E9" i="3" s="1"/>
  <c r="L8" i="3" s="1" a="1"/>
  <c r="L8" i="3" s="1"/>
  <c r="E31" i="3" a="1"/>
  <c r="E31" i="3" s="1"/>
  <c r="E24" i="3" a="1"/>
  <c r="E24" i="3" s="1"/>
  <c r="E19" i="3" a="1"/>
  <c r="E19" i="3" s="1"/>
  <c r="E44" i="3" a="1"/>
  <c r="E44" i="3" s="1"/>
  <c r="E1174" i="3" a="1"/>
  <c r="E1174" i="3" s="1"/>
  <c r="E25" i="3" a="1"/>
  <c r="E25" i="3" s="1"/>
  <c r="E32" i="3" a="1"/>
  <c r="E32" i="3" s="1"/>
  <c r="E55" i="3" a="1"/>
  <c r="E55" i="3" s="1"/>
  <c r="E339" i="3" a="1"/>
  <c r="E339" i="3" s="1"/>
  <c r="E12" i="3" a="1"/>
  <c r="E12" i="3" s="1"/>
  <c r="E33" i="3" a="1"/>
  <c r="E33" i="3" s="1"/>
  <c r="M11" i="3"/>
  <c r="E317" i="3" a="1"/>
  <c r="E317" i="3" s="1"/>
  <c r="E316" i="3" a="1"/>
  <c r="E316" i="3" s="1"/>
  <c r="E318" i="3" a="1"/>
  <c r="E318" i="3" s="1"/>
  <c r="E286" i="3" a="1"/>
  <c r="E286" i="3" s="1"/>
  <c r="E285" i="3" a="1"/>
  <c r="E285" i="3" s="1"/>
  <c r="E288" i="3" a="1"/>
  <c r="E288" i="3" s="1"/>
  <c r="E287" i="3" a="1"/>
  <c r="E287" i="3" s="1"/>
  <c r="E41" i="3" a="1"/>
  <c r="E41" i="3" s="1"/>
  <c r="E47" i="3" a="1"/>
  <c r="E47" i="3" s="1"/>
  <c r="E307" i="3" a="1"/>
  <c r="E307" i="3" s="1"/>
  <c r="E310" i="3" a="1"/>
  <c r="E310" i="3" s="1"/>
  <c r="E306" i="3" a="1"/>
  <c r="E306" i="3" s="1"/>
  <c r="E309" i="3" a="1"/>
  <c r="E309" i="3" s="1"/>
  <c r="E734" i="3" a="1"/>
  <c r="E734" i="3" s="1"/>
  <c r="E170" i="3" a="1"/>
  <c r="E170" i="3" s="1"/>
  <c r="E805" i="3" a="1"/>
  <c r="E805" i="3" s="1"/>
  <c r="E804" i="3" a="1"/>
  <c r="E804" i="3" s="1"/>
  <c r="E186" i="3" a="1"/>
  <c r="E186" i="3" s="1"/>
  <c r="E803" i="3" a="1"/>
  <c r="E803" i="3" s="1"/>
  <c r="E335" i="3" a="1"/>
  <c r="E335" i="3" s="1"/>
  <c r="E334" i="3" a="1"/>
  <c r="E334" i="3" s="1"/>
  <c r="E336" i="3" a="1"/>
  <c r="E336" i="3" s="1"/>
  <c r="E394" i="3" a="1"/>
  <c r="E394" i="3" s="1"/>
  <c r="E393" i="3" a="1"/>
  <c r="E393" i="3" s="1"/>
  <c r="E396" i="3" a="1"/>
  <c r="E396" i="3" s="1"/>
  <c r="E92" i="3" a="1"/>
  <c r="E92" i="3" s="1"/>
  <c r="E492" i="3" a="1"/>
  <c r="E492" i="3" s="1"/>
  <c r="E114" i="3" a="1"/>
  <c r="E114" i="3" s="1"/>
  <c r="E558" i="3" a="1"/>
  <c r="E558" i="3" s="1"/>
  <c r="E628" i="3" a="1"/>
  <c r="E628" i="3" s="1"/>
  <c r="E631" i="3" a="1"/>
  <c r="E631" i="3" s="1"/>
  <c r="E1122" i="3" a="1"/>
  <c r="E1122" i="3" s="1"/>
  <c r="E1229" i="3" a="1"/>
  <c r="E1229" i="3" s="1"/>
  <c r="E48" i="3" a="1"/>
  <c r="E48" i="3" s="1"/>
  <c r="E338" i="3" a="1"/>
  <c r="E338" i="3" s="1"/>
  <c r="E337" i="3" a="1"/>
  <c r="E337" i="3" s="1"/>
  <c r="E340" i="3" a="1"/>
  <c r="E340" i="3" s="1"/>
  <c r="E79" i="3" a="1"/>
  <c r="E79" i="3" s="1"/>
  <c r="E398" i="3" a="1"/>
  <c r="E398" i="3" s="1"/>
  <c r="E401" i="3" a="1"/>
  <c r="E401" i="3" s="1"/>
  <c r="E93" i="3" a="1"/>
  <c r="E93" i="3" s="1"/>
  <c r="E399" i="3" a="1"/>
  <c r="E399" i="3" s="1"/>
  <c r="E464" i="3" a="1"/>
  <c r="E464" i="3" s="1"/>
  <c r="E463" i="3" a="1"/>
  <c r="E463" i="3" s="1"/>
  <c r="E465" i="3" a="1"/>
  <c r="E465" i="3" s="1"/>
  <c r="E108" i="3" a="1"/>
  <c r="E108" i="3" s="1"/>
  <c r="E495" i="3" a="1"/>
  <c r="E495" i="3" s="1"/>
  <c r="E494" i="3" a="1"/>
  <c r="E494" i="3" s="1"/>
  <c r="E493" i="3" a="1"/>
  <c r="E493" i="3" s="1"/>
  <c r="E496" i="3" a="1"/>
  <c r="E496" i="3" s="1"/>
  <c r="E528" i="3" a="1"/>
  <c r="E528" i="3" s="1"/>
  <c r="E531" i="3" a="1"/>
  <c r="E531" i="3" s="1"/>
  <c r="E123" i="3" a="1"/>
  <c r="E123" i="3" s="1"/>
  <c r="E530" i="3" a="1"/>
  <c r="E530" i="3" s="1"/>
  <c r="E125" i="3" a="1"/>
  <c r="E125" i="3" s="1"/>
  <c r="E632" i="3" a="1"/>
  <c r="E632" i="3" s="1"/>
  <c r="E633" i="3" a="1"/>
  <c r="E633" i="3" s="1"/>
  <c r="E636" i="3" a="1"/>
  <c r="E636" i="3" s="1"/>
  <c r="E147" i="3" a="1"/>
  <c r="E147" i="3" s="1"/>
  <c r="E635" i="3" a="1"/>
  <c r="E635" i="3" s="1"/>
  <c r="E153" i="3" a="1"/>
  <c r="E153" i="3" s="1"/>
  <c r="E634" i="3" a="1"/>
  <c r="E634" i="3" s="1"/>
  <c r="E152" i="3" a="1"/>
  <c r="E152" i="3" s="1"/>
  <c r="E704" i="3" a="1"/>
  <c r="E704" i="3" s="1"/>
  <c r="E202" i="3" a="1"/>
  <c r="E202" i="3" s="1"/>
  <c r="E247" i="3" a="1"/>
  <c r="E247" i="3" s="1"/>
  <c r="E1156" i="3" a="1"/>
  <c r="E1156" i="3" s="1"/>
  <c r="E1155" i="3" a="1"/>
  <c r="E1155" i="3" s="1"/>
  <c r="E1154" i="3" a="1"/>
  <c r="E1154" i="3" s="1"/>
  <c r="E1183" i="3" a="1"/>
  <c r="E1183" i="3" s="1"/>
  <c r="E1157" i="3" a="1"/>
  <c r="E1157" i="3" s="1"/>
  <c r="E267" i="3" a="1"/>
  <c r="E267" i="3" s="1"/>
  <c r="E1182" i="3" a="1"/>
  <c r="E1182" i="3" s="1"/>
  <c r="E1190" i="3" a="1"/>
  <c r="E1190" i="3" s="1"/>
  <c r="E273" i="3" a="1"/>
  <c r="E273" i="3" s="1"/>
  <c r="E342" i="3" a="1"/>
  <c r="E342" i="3" s="1"/>
  <c r="E341" i="3" a="1"/>
  <c r="E341" i="3" s="1"/>
  <c r="E434" i="3" a="1"/>
  <c r="E434" i="3" s="1"/>
  <c r="E534" i="3" a="1"/>
  <c r="E534" i="3" s="1"/>
  <c r="E563" i="3" a="1"/>
  <c r="E563" i="3" s="1"/>
  <c r="E566" i="3" a="1"/>
  <c r="E566" i="3" s="1"/>
  <c r="E671" i="3" a="1"/>
  <c r="E671" i="3" s="1"/>
  <c r="E673" i="3" a="1"/>
  <c r="E673" i="3" s="1"/>
  <c r="E674" i="3" a="1"/>
  <c r="E674" i="3" s="1"/>
  <c r="E156" i="3" a="1"/>
  <c r="E156" i="3" s="1"/>
  <c r="E672" i="3" a="1"/>
  <c r="E672" i="3" s="1"/>
  <c r="E746" i="3" a="1"/>
  <c r="E746" i="3" s="1"/>
  <c r="E745" i="3" a="1"/>
  <c r="E745" i="3" s="1"/>
  <c r="E43" i="3" a="1"/>
  <c r="E43" i="3" s="1"/>
  <c r="E80" i="3" a="1"/>
  <c r="E80" i="3" s="1"/>
  <c r="E436" i="3" a="1"/>
  <c r="E436" i="3" s="1"/>
  <c r="E848" i="3" a="1"/>
  <c r="E848" i="3" s="1"/>
  <c r="E847" i="3" a="1"/>
  <c r="E847" i="3" s="1"/>
  <c r="E346" i="3" a="1"/>
  <c r="E346" i="3" s="1"/>
  <c r="E373" i="3" a="1"/>
  <c r="E373" i="3" s="1"/>
  <c r="E372" i="3" a="1"/>
  <c r="E372" i="3" s="1"/>
  <c r="E375" i="3" a="1"/>
  <c r="E375" i="3" s="1"/>
  <c r="E374" i="3" a="1"/>
  <c r="E374" i="3" s="1"/>
  <c r="E87" i="3" a="1"/>
  <c r="E87" i="3" s="1"/>
  <c r="E406" i="3" a="1"/>
  <c r="E406" i="3" s="1"/>
  <c r="E409" i="3" a="1"/>
  <c r="E409" i="3" s="1"/>
  <c r="E95" i="3" a="1"/>
  <c r="E95" i="3" s="1"/>
  <c r="E504" i="3" a="1"/>
  <c r="E504" i="3" s="1"/>
  <c r="E1200" i="3" a="1"/>
  <c r="E1200" i="3" s="1"/>
  <c r="E412" i="3" a="1"/>
  <c r="E412" i="3" s="1"/>
  <c r="E411" i="3" a="1"/>
  <c r="E411" i="3" s="1"/>
  <c r="E410" i="3" a="1"/>
  <c r="E410" i="3" s="1"/>
  <c r="E443" i="3" a="1"/>
  <c r="E443" i="3" s="1"/>
  <c r="E442" i="3" a="1"/>
  <c r="E442" i="3" s="1"/>
  <c r="E441" i="3" a="1"/>
  <c r="E441" i="3" s="1"/>
  <c r="E103" i="3" a="1"/>
  <c r="E103" i="3" s="1"/>
  <c r="E444" i="3" a="1"/>
  <c r="E444" i="3" s="1"/>
  <c r="E471" i="3" a="1"/>
  <c r="E471" i="3" s="1"/>
  <c r="E110" i="3" a="1"/>
  <c r="E110" i="3" s="1"/>
  <c r="E575" i="3" a="1"/>
  <c r="E575" i="3" s="1"/>
  <c r="E648" i="3" a="1"/>
  <c r="E648" i="3" s="1"/>
  <c r="E647" i="3" a="1"/>
  <c r="E647" i="3" s="1"/>
  <c r="E993" i="3" a="1"/>
  <c r="E993" i="3" s="1"/>
  <c r="E1098" i="3" a="1"/>
  <c r="E1098" i="3" s="1"/>
  <c r="E1100" i="3" a="1"/>
  <c r="E1100" i="3" s="1"/>
  <c r="E1099" i="3" a="1"/>
  <c r="E1099" i="3" s="1"/>
  <c r="E1170" i="3" a="1"/>
  <c r="E1170" i="3" s="1"/>
  <c r="E294" i="3" a="1"/>
  <c r="E294" i="3" s="1"/>
  <c r="E293" i="3" a="1"/>
  <c r="E293" i="3" s="1"/>
  <c r="E296" i="3" a="1"/>
  <c r="E296" i="3" s="1"/>
  <c r="E295" i="3" a="1"/>
  <c r="E295" i="3" s="1"/>
  <c r="E69" i="3" a="1"/>
  <c r="E69" i="3" s="1"/>
  <c r="E352" i="3" a="1"/>
  <c r="E352" i="3" s="1"/>
  <c r="E351" i="3" a="1"/>
  <c r="E351" i="3" s="1"/>
  <c r="E350" i="3" a="1"/>
  <c r="E350" i="3" s="1"/>
  <c r="E353" i="3" a="1"/>
  <c r="E353" i="3" s="1"/>
  <c r="E82" i="3" a="1"/>
  <c r="E82" i="3" s="1"/>
  <c r="E510" i="3" a="1"/>
  <c r="E510" i="3" s="1"/>
  <c r="E506" i="3" a="1"/>
  <c r="E506" i="3" s="1"/>
  <c r="E509" i="3" a="1"/>
  <c r="E509" i="3" s="1"/>
  <c r="E508" i="3" a="1"/>
  <c r="E508" i="3" s="1"/>
  <c r="E118" i="3" a="1"/>
  <c r="E118" i="3" s="1"/>
  <c r="E507" i="3" a="1"/>
  <c r="E507" i="3" s="1"/>
  <c r="E542" i="3" a="1"/>
  <c r="E542" i="3" s="1"/>
  <c r="E577" i="3" a="1"/>
  <c r="E577" i="3" s="1"/>
  <c r="E613" i="3" a="1"/>
  <c r="E613" i="3" s="1"/>
  <c r="E150" i="3" a="1"/>
  <c r="E150" i="3" s="1"/>
  <c r="E964" i="3" a="1"/>
  <c r="E964" i="3" s="1"/>
  <c r="E237" i="3" a="1"/>
  <c r="E237" i="3" s="1"/>
  <c r="E1139" i="3" a="1"/>
  <c r="E1139" i="3" s="1"/>
  <c r="E270" i="3" a="1"/>
  <c r="E270" i="3" s="1"/>
  <c r="E466" i="3" a="1"/>
  <c r="E466" i="3" s="1"/>
  <c r="E562" i="3" a="1"/>
  <c r="E562" i="3" s="1"/>
  <c r="E39" i="3" a="1"/>
  <c r="E39" i="3" s="1"/>
  <c r="E57" i="3" a="1"/>
  <c r="E57" i="3" s="1"/>
  <c r="E298" i="3" a="1"/>
  <c r="E298" i="3" s="1"/>
  <c r="E301" i="3" a="1"/>
  <c r="E301" i="3" s="1"/>
  <c r="E70" i="3" a="1"/>
  <c r="E70" i="3" s="1"/>
  <c r="E297" i="3" a="1"/>
  <c r="E297" i="3" s="1"/>
  <c r="E324" i="3" a="1"/>
  <c r="E324" i="3" s="1"/>
  <c r="E327" i="3" a="1"/>
  <c r="E327" i="3" s="1"/>
  <c r="E357" i="3" a="1"/>
  <c r="E357" i="3" s="1"/>
  <c r="E83" i="3" a="1"/>
  <c r="E83" i="3" s="1"/>
  <c r="E416" i="3" a="1"/>
  <c r="E416" i="3" s="1"/>
  <c r="E513" i="3" a="1"/>
  <c r="E513" i="3" s="1"/>
  <c r="E514" i="3" a="1"/>
  <c r="E514" i="3" s="1"/>
  <c r="E512" i="3" a="1"/>
  <c r="E512" i="3" s="1"/>
  <c r="E547" i="3" a="1"/>
  <c r="E547" i="3" s="1"/>
  <c r="E545" i="3" a="1"/>
  <c r="E545" i="3" s="1"/>
  <c r="E548" i="3" a="1"/>
  <c r="E548" i="3" s="1"/>
  <c r="E127" i="3" a="1"/>
  <c r="E127" i="3" s="1"/>
  <c r="E139" i="3" a="1"/>
  <c r="E139" i="3" s="1"/>
  <c r="E650" i="3" a="1"/>
  <c r="E650" i="3" s="1"/>
  <c r="E688" i="3" a="1"/>
  <c r="E688" i="3" s="1"/>
  <c r="E685" i="3" a="1"/>
  <c r="E685" i="3" s="1"/>
  <c r="E687" i="3" a="1"/>
  <c r="E687" i="3" s="1"/>
  <c r="E686" i="3" a="1"/>
  <c r="E686" i="3" s="1"/>
  <c r="E165" i="3" a="1"/>
  <c r="E165" i="3" s="1"/>
  <c r="E721" i="3" a="1"/>
  <c r="E721" i="3" s="1"/>
  <c r="E893" i="3" a="1"/>
  <c r="E893" i="3" s="1"/>
  <c r="E1207" i="3" a="1"/>
  <c r="E1207" i="3" s="1"/>
  <c r="E34" i="3" a="1"/>
  <c r="E34" i="3" s="1"/>
  <c r="E45" i="3" a="1"/>
  <c r="E45" i="3" s="1"/>
  <c r="E58" i="3" a="1"/>
  <c r="E58" i="3" s="1"/>
  <c r="E64" i="3" a="1"/>
  <c r="E64" i="3" s="1"/>
  <c r="E384" i="3" a="1"/>
  <c r="E384" i="3" s="1"/>
  <c r="E385" i="3" a="1"/>
  <c r="E385" i="3" s="1"/>
  <c r="E388" i="3" a="1"/>
  <c r="E388" i="3" s="1"/>
  <c r="E90" i="3" a="1"/>
  <c r="E90" i="3" s="1"/>
  <c r="E451" i="3" a="1"/>
  <c r="E451" i="3" s="1"/>
  <c r="E450" i="3" a="1"/>
  <c r="E450" i="3" s="1"/>
  <c r="E453" i="3" a="1"/>
  <c r="E453" i="3" s="1"/>
  <c r="E449" i="3" a="1"/>
  <c r="E449" i="3" s="1"/>
  <c r="E452" i="3" a="1"/>
  <c r="E452" i="3" s="1"/>
  <c r="E105" i="3" a="1"/>
  <c r="E105" i="3" s="1"/>
  <c r="E119" i="3" a="1"/>
  <c r="E119" i="3" s="1"/>
  <c r="E587" i="3" a="1"/>
  <c r="E587" i="3" s="1"/>
  <c r="E585" i="3" a="1"/>
  <c r="E585" i="3" s="1"/>
  <c r="E136" i="3" a="1"/>
  <c r="E136" i="3" s="1"/>
  <c r="E759" i="3" a="1"/>
  <c r="E759" i="3" s="1"/>
  <c r="E865" i="3" a="1"/>
  <c r="E865" i="3" s="1"/>
  <c r="E1178" i="3" a="1"/>
  <c r="E1178" i="3" s="1"/>
  <c r="E51" i="3" a="1"/>
  <c r="E51" i="3" s="1"/>
  <c r="E303" i="3" a="1"/>
  <c r="E303" i="3" s="1"/>
  <c r="E302" i="3" a="1"/>
  <c r="E302" i="3" s="1"/>
  <c r="E305" i="3" a="1"/>
  <c r="E305" i="3" s="1"/>
  <c r="E304" i="3" a="1"/>
  <c r="E304" i="3" s="1"/>
  <c r="E71" i="3" a="1"/>
  <c r="E71" i="3" s="1"/>
  <c r="E362" i="3" a="1"/>
  <c r="E362" i="3" s="1"/>
  <c r="E358" i="3" a="1"/>
  <c r="E358" i="3" s="1"/>
  <c r="E361" i="3" a="1"/>
  <c r="E361" i="3" s="1"/>
  <c r="E84" i="3" a="1"/>
  <c r="E84" i="3" s="1"/>
  <c r="E360" i="3" a="1"/>
  <c r="E360" i="3" s="1"/>
  <c r="E454" i="3" a="1"/>
  <c r="E454" i="3" s="1"/>
  <c r="E457" i="3" a="1"/>
  <c r="E457" i="3" s="1"/>
  <c r="E456" i="3" a="1"/>
  <c r="E456" i="3" s="1"/>
  <c r="E106" i="3" a="1"/>
  <c r="E106" i="3" s="1"/>
  <c r="E455" i="3" a="1"/>
  <c r="E455" i="3" s="1"/>
  <c r="E516" i="3" a="1"/>
  <c r="E516" i="3" s="1"/>
  <c r="E120" i="3" a="1"/>
  <c r="E120" i="3" s="1"/>
  <c r="E515" i="3" a="1"/>
  <c r="E515" i="3" s="1"/>
  <c r="E621" i="3" a="1"/>
  <c r="E621" i="3" s="1"/>
  <c r="E765" i="3" a="1"/>
  <c r="E765" i="3" s="1"/>
  <c r="E763" i="3" a="1"/>
  <c r="E763" i="3" s="1"/>
  <c r="E766" i="3" a="1"/>
  <c r="E766" i="3" s="1"/>
  <c r="E177" i="3" a="1"/>
  <c r="E177" i="3" s="1"/>
  <c r="E764" i="3" a="1"/>
  <c r="E764" i="3" s="1"/>
  <c r="E904" i="3" a="1"/>
  <c r="E904" i="3" s="1"/>
  <c r="E972" i="3" a="1"/>
  <c r="E972" i="3" s="1"/>
  <c r="E546" i="3" a="1"/>
  <c r="E546" i="3" s="1"/>
  <c r="E29" i="3" a="1"/>
  <c r="E29" i="3" s="1"/>
  <c r="E91" i="3" a="1"/>
  <c r="E91" i="3" s="1"/>
  <c r="E487" i="3" a="1"/>
  <c r="E487" i="3" s="1"/>
  <c r="E485" i="3" a="1"/>
  <c r="E485" i="3" s="1"/>
  <c r="E113" i="3" a="1"/>
  <c r="E113" i="3" s="1"/>
  <c r="E169" i="3" a="1"/>
  <c r="E169" i="3" s="1"/>
  <c r="E768" i="3" a="1"/>
  <c r="E768" i="3" s="1"/>
  <c r="E1110" i="3" a="1"/>
  <c r="E1110" i="3" s="1"/>
  <c r="E1114" i="3" a="1"/>
  <c r="E1114" i="3" s="1"/>
  <c r="E1220" i="3" a="1"/>
  <c r="E1220" i="3" s="1"/>
  <c r="E321" i="3" a="1"/>
  <c r="E321" i="3" s="1"/>
  <c r="E323" i="3" a="1"/>
  <c r="E323" i="3" s="1"/>
  <c r="E319" i="3" a="1"/>
  <c r="E319" i="3" s="1"/>
  <c r="E322" i="3" a="1"/>
  <c r="E322" i="3" s="1"/>
  <c r="E81" i="3" a="1"/>
  <c r="E81" i="3" s="1"/>
  <c r="E94" i="3" a="1"/>
  <c r="E94" i="3" s="1"/>
  <c r="E423" i="3" a="1"/>
  <c r="E423" i="3" s="1"/>
  <c r="E419" i="3" a="1"/>
  <c r="E419" i="3" s="1"/>
  <c r="E476" i="3" a="1"/>
  <c r="E476" i="3" s="1"/>
  <c r="E477" i="3" a="1"/>
  <c r="E477" i="3" s="1"/>
  <c r="E479" i="3" a="1"/>
  <c r="E479" i="3" s="1"/>
  <c r="E478" i="3" a="1"/>
  <c r="E478" i="3" s="1"/>
  <c r="E117" i="3" a="1"/>
  <c r="E117" i="3" s="1"/>
  <c r="E554" i="3" a="1"/>
  <c r="E554" i="3" s="1"/>
  <c r="E555" i="3" a="1"/>
  <c r="E555" i="3" s="1"/>
  <c r="E596" i="3" a="1"/>
  <c r="E596" i="3" s="1"/>
  <c r="E138" i="3" a="1"/>
  <c r="E138" i="3" s="1"/>
  <c r="E616" i="3" a="1"/>
  <c r="E616" i="3" s="1"/>
  <c r="E615" i="3" a="1"/>
  <c r="E615" i="3" s="1"/>
  <c r="E618" i="3" a="1"/>
  <c r="E618" i="3" s="1"/>
  <c r="E683" i="3" a="1"/>
  <c r="E683" i="3" s="1"/>
  <c r="E158" i="3" a="1"/>
  <c r="E158" i="3" s="1"/>
  <c r="E163" i="3" a="1"/>
  <c r="E163" i="3" s="1"/>
  <c r="E757" i="3" a="1"/>
  <c r="E757" i="3" s="1"/>
  <c r="E801" i="3" a="1"/>
  <c r="E801" i="3" s="1"/>
  <c r="E797" i="3" a="1"/>
  <c r="E797" i="3" s="1"/>
  <c r="E901" i="3" a="1"/>
  <c r="E901" i="3" s="1"/>
  <c r="E208" i="3" a="1"/>
  <c r="E208" i="3" s="1"/>
  <c r="E922" i="3" a="1"/>
  <c r="E922" i="3" s="1"/>
  <c r="E920" i="3" a="1"/>
  <c r="E920" i="3" s="1"/>
  <c r="E919" i="3" a="1"/>
  <c r="E919" i="3" s="1"/>
  <c r="E213" i="3" a="1"/>
  <c r="E213" i="3" s="1"/>
  <c r="E923" i="3" a="1"/>
  <c r="E923" i="3" s="1"/>
  <c r="E921" i="3" a="1"/>
  <c r="E921" i="3" s="1"/>
  <c r="E977" i="3" a="1"/>
  <c r="E977" i="3" s="1"/>
  <c r="E1068" i="3" a="1"/>
  <c r="E1068" i="3" s="1"/>
  <c r="E253" i="3" a="1"/>
  <c r="E253" i="3" s="1"/>
  <c r="E1150" i="3" a="1"/>
  <c r="E1150" i="3" s="1"/>
  <c r="E1151" i="3" a="1"/>
  <c r="E1151" i="3" s="1"/>
  <c r="E537" i="3" a="1"/>
  <c r="E537" i="3" s="1"/>
  <c r="E540" i="3" a="1"/>
  <c r="E540" i="3" s="1"/>
  <c r="E640" i="3" a="1"/>
  <c r="E640" i="3" s="1"/>
  <c r="E662" i="3" a="1"/>
  <c r="E662" i="3" s="1"/>
  <c r="E658" i="3" a="1"/>
  <c r="E658" i="3" s="1"/>
  <c r="E661" i="3" a="1"/>
  <c r="E661" i="3" s="1"/>
  <c r="E660" i="3" a="1"/>
  <c r="E660" i="3" s="1"/>
  <c r="E706" i="3" a="1"/>
  <c r="E706" i="3" s="1"/>
  <c r="E826" i="3" a="1"/>
  <c r="E826" i="3" s="1"/>
  <c r="E825" i="3" a="1"/>
  <c r="E825" i="3" s="1"/>
  <c r="E927" i="3" a="1"/>
  <c r="E927" i="3" s="1"/>
  <c r="E924" i="3" a="1"/>
  <c r="E924" i="3" s="1"/>
  <c r="E926" i="3" a="1"/>
  <c r="E926" i="3" s="1"/>
  <c r="E925" i="3" a="1"/>
  <c r="E925" i="3" s="1"/>
  <c r="E1037" i="3" a="1"/>
  <c r="E1037" i="3" s="1"/>
  <c r="E240" i="3" a="1"/>
  <c r="E240" i="3" s="1"/>
  <c r="E1185" i="3" a="1"/>
  <c r="E1185" i="3" s="1"/>
  <c r="E1184" i="3" a="1"/>
  <c r="E1184" i="3" s="1"/>
  <c r="E1188" i="3" a="1"/>
  <c r="E1188" i="3" s="1"/>
  <c r="E274" i="3" a="1"/>
  <c r="E274" i="3" s="1"/>
  <c r="E1187" i="3" a="1"/>
  <c r="E1187" i="3" s="1"/>
  <c r="E1218" i="3" a="1"/>
  <c r="E1218" i="3" s="1"/>
  <c r="E281" i="3" a="1"/>
  <c r="E281" i="3" s="1"/>
  <c r="E1216" i="3" a="1"/>
  <c r="E1216" i="3" s="1"/>
  <c r="E111" i="3" a="1"/>
  <c r="E111" i="3" s="1"/>
  <c r="E129" i="3" a="1"/>
  <c r="E129" i="3" s="1"/>
  <c r="E599" i="3" a="1"/>
  <c r="E599" i="3" s="1"/>
  <c r="E711" i="3" a="1"/>
  <c r="E711" i="3" s="1"/>
  <c r="E713" i="3" a="1"/>
  <c r="E713" i="3" s="1"/>
  <c r="E712" i="3" a="1"/>
  <c r="E712" i="3" s="1"/>
  <c r="E714" i="3" a="1"/>
  <c r="E714" i="3" s="1"/>
  <c r="E710" i="3" a="1"/>
  <c r="E710" i="3" s="1"/>
  <c r="E779" i="3" a="1"/>
  <c r="E779" i="3" s="1"/>
  <c r="E776" i="3" a="1"/>
  <c r="E776" i="3" s="1"/>
  <c r="E777" i="3" a="1"/>
  <c r="E777" i="3" s="1"/>
  <c r="E981" i="3" a="1"/>
  <c r="E981" i="3" s="1"/>
  <c r="E980" i="3" a="1"/>
  <c r="E980" i="3" s="1"/>
  <c r="E983" i="3" a="1"/>
  <c r="E983" i="3" s="1"/>
  <c r="E1011" i="3" a="1"/>
  <c r="E1011" i="3" s="1"/>
  <c r="E1010" i="3" a="1"/>
  <c r="E1010" i="3" s="1"/>
  <c r="E1013" i="3" a="1"/>
  <c r="E1013" i="3" s="1"/>
  <c r="E1042" i="3" a="1"/>
  <c r="E1042" i="3" s="1"/>
  <c r="E1222" i="3" a="1"/>
  <c r="E1222" i="3" s="1"/>
  <c r="E1221" i="3" a="1"/>
  <c r="E1221" i="3" s="1"/>
  <c r="E1223" i="3" a="1"/>
  <c r="E1223" i="3" s="1"/>
  <c r="E380" i="3" a="1"/>
  <c r="E380" i="3" s="1"/>
  <c r="E383" i="3" a="1"/>
  <c r="E383" i="3" s="1"/>
  <c r="E439" i="3" a="1"/>
  <c r="E439" i="3" s="1"/>
  <c r="E437" i="3" a="1"/>
  <c r="E437" i="3" s="1"/>
  <c r="E483" i="3" a="1"/>
  <c r="E483" i="3" s="1"/>
  <c r="E482" i="3" a="1"/>
  <c r="E482" i="3" s="1"/>
  <c r="E560" i="3" a="1"/>
  <c r="E560" i="3" s="1"/>
  <c r="E559" i="3" a="1"/>
  <c r="E559" i="3" s="1"/>
  <c r="E643" i="3" a="1"/>
  <c r="E643" i="3" s="1"/>
  <c r="E664" i="3" a="1"/>
  <c r="E664" i="3" s="1"/>
  <c r="E663" i="3" a="1"/>
  <c r="E663" i="3" s="1"/>
  <c r="E666" i="3" a="1"/>
  <c r="E666" i="3" s="1"/>
  <c r="E154" i="3" a="1"/>
  <c r="E154" i="3" s="1"/>
  <c r="E828" i="3" a="1"/>
  <c r="E828" i="3" s="1"/>
  <c r="E830" i="3" a="1"/>
  <c r="E830" i="3" s="1"/>
  <c r="E829" i="3" a="1"/>
  <c r="E829" i="3" s="1"/>
  <c r="E855" i="3" a="1"/>
  <c r="E855" i="3" s="1"/>
  <c r="E854" i="3" a="1"/>
  <c r="E854" i="3" s="1"/>
  <c r="E857" i="3" a="1"/>
  <c r="E857" i="3" s="1"/>
  <c r="E928" i="3" a="1"/>
  <c r="E928" i="3" s="1"/>
  <c r="E931" i="3" a="1"/>
  <c r="E931" i="3" s="1"/>
  <c r="E957" i="3" a="1"/>
  <c r="E957" i="3" s="1"/>
  <c r="E956" i="3" a="1"/>
  <c r="E956" i="3" s="1"/>
  <c r="E227" i="3" a="1"/>
  <c r="E227" i="3" s="1"/>
  <c r="E234" i="3" a="1"/>
  <c r="E234" i="3" s="1"/>
  <c r="E1130" i="3" a="1"/>
  <c r="E1130" i="3" s="1"/>
  <c r="E1128" i="3" a="1"/>
  <c r="E1128" i="3" s="1"/>
  <c r="E261" i="3" a="1"/>
  <c r="E261" i="3" s="1"/>
  <c r="E1225" i="3" a="1"/>
  <c r="E1225" i="3" s="1"/>
  <c r="E1226" i="3" a="1"/>
  <c r="E1226" i="3" s="1"/>
  <c r="E1227" i="3" a="1"/>
  <c r="E1227" i="3" s="1"/>
  <c r="E827" i="3" a="1"/>
  <c r="E827" i="3" s="1"/>
  <c r="E1040" i="3" a="1"/>
  <c r="E1040" i="3" s="1"/>
  <c r="E371" i="3" a="1"/>
  <c r="E371" i="3" s="1"/>
  <c r="E427" i="3" a="1"/>
  <c r="E427" i="3" s="1"/>
  <c r="E467" i="3" a="1"/>
  <c r="E467" i="3" s="1"/>
  <c r="E541" i="3" a="1"/>
  <c r="E541" i="3" s="1"/>
  <c r="E544" i="3" a="1"/>
  <c r="E544" i="3" s="1"/>
  <c r="E543" i="3" a="1"/>
  <c r="E543" i="3" s="1"/>
  <c r="E622" i="3" a="1"/>
  <c r="E622" i="3" s="1"/>
  <c r="E620" i="3" a="1"/>
  <c r="E620" i="3" s="1"/>
  <c r="E619" i="3" a="1"/>
  <c r="E619" i="3" s="1"/>
  <c r="E623" i="3" a="1"/>
  <c r="E623" i="3" s="1"/>
  <c r="E716" i="3" a="1"/>
  <c r="E716" i="3" s="1"/>
  <c r="E715" i="3" a="1"/>
  <c r="E715" i="3" s="1"/>
  <c r="E737" i="3" a="1"/>
  <c r="E737" i="3" s="1"/>
  <c r="E738" i="3" a="1"/>
  <c r="E738" i="3" s="1"/>
  <c r="E171" i="3" a="1"/>
  <c r="E171" i="3" s="1"/>
  <c r="E740" i="3" a="1"/>
  <c r="E740" i="3" s="1"/>
  <c r="E739" i="3" a="1"/>
  <c r="E739" i="3" s="1"/>
  <c r="E760" i="3" a="1"/>
  <c r="E760" i="3" s="1"/>
  <c r="E762" i="3" a="1"/>
  <c r="E762" i="3" s="1"/>
  <c r="E758" i="3" a="1"/>
  <c r="E758" i="3" s="1"/>
  <c r="E806" i="3" a="1"/>
  <c r="E806" i="3" s="1"/>
  <c r="E807" i="3" a="1"/>
  <c r="E807" i="3" s="1"/>
  <c r="E809" i="3" a="1"/>
  <c r="E809" i="3" s="1"/>
  <c r="E187" i="3" a="1"/>
  <c r="E187" i="3" s="1"/>
  <c r="E808" i="3" a="1"/>
  <c r="E808" i="3" s="1"/>
  <c r="E198" i="3" a="1"/>
  <c r="E198" i="3" s="1"/>
  <c r="E985" i="3" a="1"/>
  <c r="E985" i="3" s="1"/>
  <c r="E984" i="3" a="1"/>
  <c r="E984" i="3" s="1"/>
  <c r="E987" i="3" a="1"/>
  <c r="E987" i="3" s="1"/>
  <c r="E228" i="3" a="1"/>
  <c r="E228" i="3" s="1"/>
  <c r="E1016" i="3" a="1"/>
  <c r="E1016" i="3" s="1"/>
  <c r="E1018" i="3" a="1"/>
  <c r="E1018" i="3" s="1"/>
  <c r="E1017" i="3" a="1"/>
  <c r="E1017" i="3" s="1"/>
  <c r="E235" i="3" a="1"/>
  <c r="E235" i="3" s="1"/>
  <c r="E1049" i="3" a="1"/>
  <c r="E1049" i="3" s="1"/>
  <c r="E1071" i="3" a="1"/>
  <c r="E1071" i="3" s="1"/>
  <c r="E1072" i="3" a="1"/>
  <c r="E1072" i="3" s="1"/>
  <c r="E248" i="3" a="1"/>
  <c r="E248" i="3" s="1"/>
  <c r="E1075" i="3" a="1"/>
  <c r="E1075" i="3" s="1"/>
  <c r="E1135" i="3" a="1"/>
  <c r="E1135" i="3" s="1"/>
  <c r="E283" i="3" a="1"/>
  <c r="E283" i="3" s="1"/>
  <c r="E425" i="3" a="1"/>
  <c r="E425" i="3" s="1"/>
  <c r="E798" i="3" a="1"/>
  <c r="E798" i="3" s="1"/>
  <c r="E102" i="3" a="1"/>
  <c r="E102" i="3" s="1"/>
  <c r="E670" i="3" a="1"/>
  <c r="E670" i="3" s="1"/>
  <c r="E669" i="3" a="1"/>
  <c r="E669" i="3" s="1"/>
  <c r="E743" i="3" a="1"/>
  <c r="E743" i="3" s="1"/>
  <c r="E741" i="3" a="1"/>
  <c r="E741" i="3" s="1"/>
  <c r="E192" i="3" a="1"/>
  <c r="E192" i="3" s="1"/>
  <c r="E858" i="3" a="1"/>
  <c r="E858" i="3" s="1"/>
  <c r="E859" i="3" a="1"/>
  <c r="E859" i="3" s="1"/>
  <c r="E861" i="3" a="1"/>
  <c r="E861" i="3" s="1"/>
  <c r="E880" i="3" a="1"/>
  <c r="E880" i="3" s="1"/>
  <c r="E204" i="3" a="1"/>
  <c r="E204" i="3" s="1"/>
  <c r="E883" i="3" a="1"/>
  <c r="E883" i="3" s="1"/>
  <c r="E882" i="3" a="1"/>
  <c r="E882" i="3" s="1"/>
  <c r="E881" i="3" a="1"/>
  <c r="E881" i="3" s="1"/>
  <c r="E215" i="3" a="1"/>
  <c r="E215" i="3" s="1"/>
  <c r="E959" i="3" a="1"/>
  <c r="E959" i="3" s="1"/>
  <c r="E960" i="3" a="1"/>
  <c r="E960" i="3" s="1"/>
  <c r="E1022" i="3" a="1"/>
  <c r="E1022" i="3" s="1"/>
  <c r="E1021" i="3" a="1"/>
  <c r="E1021" i="3" s="1"/>
  <c r="E1020" i="3" a="1"/>
  <c r="E1020" i="3" s="1"/>
  <c r="E1077" i="3" a="1"/>
  <c r="E1077" i="3" s="1"/>
  <c r="E249" i="3" a="1"/>
  <c r="E249" i="3" s="1"/>
  <c r="E1076" i="3" a="1"/>
  <c r="E1076" i="3" s="1"/>
  <c r="E1079" i="3" a="1"/>
  <c r="E1079" i="3" s="1"/>
  <c r="E1078" i="3" a="1"/>
  <c r="E1078" i="3" s="1"/>
  <c r="E1195" i="3" a="1"/>
  <c r="E1195" i="3" s="1"/>
  <c r="E1194" i="3" a="1"/>
  <c r="E1194" i="3" s="1"/>
  <c r="E276" i="3" a="1"/>
  <c r="E276" i="3" s="1"/>
  <c r="E1193" i="3" a="1"/>
  <c r="E1193" i="3" s="1"/>
  <c r="E1196" i="3" a="1"/>
  <c r="E1196" i="3" s="1"/>
  <c r="E1228" i="3" a="1"/>
  <c r="E1228" i="3" s="1"/>
  <c r="N7" i="3" a="1"/>
  <c r="N7" i="3" s="1"/>
  <c r="M7" i="3" s="1"/>
  <c r="E284" i="3" a="1"/>
  <c r="E284" i="3" s="1"/>
  <c r="E1230" i="3" a="1"/>
  <c r="E1230" i="3" s="1"/>
  <c r="E1186" i="3" a="1"/>
  <c r="E1186" i="3" s="1"/>
  <c r="E500" i="3" a="1"/>
  <c r="E500" i="3" s="1"/>
  <c r="E499" i="3" a="1"/>
  <c r="E499" i="3" s="1"/>
  <c r="E497" i="3" a="1"/>
  <c r="E497" i="3" s="1"/>
  <c r="E130" i="3" a="1"/>
  <c r="E130" i="3" s="1"/>
  <c r="E580" i="3" a="1"/>
  <c r="E580" i="3" s="1"/>
  <c r="E584" i="3" a="1"/>
  <c r="E584" i="3" s="1"/>
  <c r="E583" i="3" a="1"/>
  <c r="E583" i="3" s="1"/>
  <c r="E135" i="3" a="1"/>
  <c r="E135" i="3" s="1"/>
  <c r="E603" i="3" a="1"/>
  <c r="E603" i="3" s="1"/>
  <c r="E605" i="3" a="1"/>
  <c r="E605" i="3" s="1"/>
  <c r="E604" i="3" a="1"/>
  <c r="E604" i="3" s="1"/>
  <c r="E602" i="3" a="1"/>
  <c r="E602" i="3" s="1"/>
  <c r="E144" i="3" a="1"/>
  <c r="E144" i="3" s="1"/>
  <c r="E934" i="3" a="1"/>
  <c r="E934" i="3" s="1"/>
  <c r="E963" i="3" a="1"/>
  <c r="E963" i="3" s="1"/>
  <c r="E223" i="3" a="1"/>
  <c r="E223" i="3" s="1"/>
  <c r="E966" i="3" a="1"/>
  <c r="E966" i="3" s="1"/>
  <c r="E965" i="3" a="1"/>
  <c r="E965" i="3" s="1"/>
  <c r="E1052" i="3" a="1"/>
  <c r="E1052" i="3" s="1"/>
  <c r="E243" i="3" a="1"/>
  <c r="E243" i="3" s="1"/>
  <c r="E1051" i="3" a="1"/>
  <c r="E1051" i="3" s="1"/>
  <c r="E1050" i="3" a="1"/>
  <c r="E1050" i="3" s="1"/>
  <c r="E1080" i="3" a="1"/>
  <c r="E1080" i="3" s="1"/>
  <c r="E1081" i="3" a="1"/>
  <c r="E1081" i="3" s="1"/>
  <c r="E1083" i="3" a="1"/>
  <c r="E1083" i="3" s="1"/>
  <c r="E1138" i="3" a="1"/>
  <c r="E1138" i="3" s="1"/>
  <c r="E1137" i="3" a="1"/>
  <c r="E1137" i="3" s="1"/>
  <c r="E1140" i="3" a="1"/>
  <c r="E1140" i="3" s="1"/>
  <c r="E1169" i="3" a="1"/>
  <c r="E1169" i="3" s="1"/>
  <c r="E1168" i="3" a="1"/>
  <c r="E1168" i="3" s="1"/>
  <c r="E1065" i="3" a="1"/>
  <c r="E1065" i="3" s="1"/>
  <c r="E652" i="3" a="1"/>
  <c r="E652" i="3" s="1"/>
  <c r="E151" i="3" a="1"/>
  <c r="E151" i="3" s="1"/>
  <c r="E653" i="3" a="1"/>
  <c r="E653" i="3" s="1"/>
  <c r="E651" i="3" a="1"/>
  <c r="E651" i="3" s="1"/>
  <c r="E698" i="3" a="1"/>
  <c r="E698" i="3" s="1"/>
  <c r="E699" i="3" a="1"/>
  <c r="E699" i="3" s="1"/>
  <c r="E700" i="3" a="1"/>
  <c r="E700" i="3" s="1"/>
  <c r="E167" i="3" a="1"/>
  <c r="E167" i="3" s="1"/>
  <c r="E723" i="3" a="1"/>
  <c r="E723" i="3" s="1"/>
  <c r="E770" i="3" a="1"/>
  <c r="E770" i="3" s="1"/>
  <c r="E767" i="3" a="1"/>
  <c r="E767" i="3" s="1"/>
  <c r="E769" i="3" a="1"/>
  <c r="E769" i="3" s="1"/>
  <c r="E789" i="3" a="1"/>
  <c r="E789" i="3" s="1"/>
  <c r="E792" i="3" a="1"/>
  <c r="E792" i="3" s="1"/>
  <c r="E790" i="3" a="1"/>
  <c r="E790" i="3" s="1"/>
  <c r="E188" i="3" a="1"/>
  <c r="E188" i="3" s="1"/>
  <c r="E839" i="3" a="1"/>
  <c r="E839" i="3" s="1"/>
  <c r="E837" i="3" a="1"/>
  <c r="E837" i="3" s="1"/>
  <c r="E867" i="3" a="1"/>
  <c r="E867" i="3" s="1"/>
  <c r="E939" i="3" a="1"/>
  <c r="E939" i="3" s="1"/>
  <c r="E230" i="3" a="1"/>
  <c r="E230" i="3" s="1"/>
  <c r="E996" i="3" a="1"/>
  <c r="E996" i="3" s="1"/>
  <c r="E1084" i="3" a="1"/>
  <c r="E1084" i="3" s="1"/>
  <c r="E1088" i="3" a="1"/>
  <c r="E1088" i="3" s="1"/>
  <c r="E251" i="3" a="1"/>
  <c r="E251" i="3" s="1"/>
  <c r="E1143" i="3" a="1"/>
  <c r="E1143" i="3" s="1"/>
  <c r="E1141" i="3" a="1"/>
  <c r="E1141" i="3" s="1"/>
  <c r="E264" i="3" a="1"/>
  <c r="E264" i="3" s="1"/>
  <c r="E1173" i="3" a="1"/>
  <c r="E1173" i="3" s="1"/>
  <c r="E1172" i="3" a="1"/>
  <c r="E1172" i="3" s="1"/>
  <c r="E271" i="3" a="1"/>
  <c r="E271" i="3" s="1"/>
  <c r="E1175" i="3" a="1"/>
  <c r="E1175" i="3" s="1"/>
  <c r="E1171" i="3" a="1"/>
  <c r="E1171" i="3" s="1"/>
  <c r="E1224" i="3" a="1"/>
  <c r="E1224" i="3" s="1"/>
  <c r="E405" i="3" a="1"/>
  <c r="E405" i="3" s="1"/>
  <c r="E462" i="3" a="1"/>
  <c r="E462" i="3" s="1"/>
  <c r="E458" i="3" a="1"/>
  <c r="E458" i="3" s="1"/>
  <c r="E461" i="3" a="1"/>
  <c r="E461" i="3" s="1"/>
  <c r="E460" i="3" a="1"/>
  <c r="E460" i="3" s="1"/>
  <c r="E459" i="3" a="1"/>
  <c r="E459" i="3" s="1"/>
  <c r="E137" i="3" a="1"/>
  <c r="E137" i="3" s="1"/>
  <c r="E589" i="3" a="1"/>
  <c r="E589" i="3" s="1"/>
  <c r="E606" i="3" a="1"/>
  <c r="E606" i="3" s="1"/>
  <c r="E608" i="3" a="1"/>
  <c r="E608" i="3" s="1"/>
  <c r="E141" i="3" a="1"/>
  <c r="E141" i="3" s="1"/>
  <c r="E607" i="3" a="1"/>
  <c r="E607" i="3" s="1"/>
  <c r="E656" i="3" a="1"/>
  <c r="E656" i="3" s="1"/>
  <c r="E817" i="3" a="1"/>
  <c r="E817" i="3" s="1"/>
  <c r="E818" i="3" a="1"/>
  <c r="E818" i="3" s="1"/>
  <c r="E816" i="3" a="1"/>
  <c r="E816" i="3" s="1"/>
  <c r="E841" i="3" a="1"/>
  <c r="E841" i="3" s="1"/>
  <c r="E869" i="3" a="1"/>
  <c r="E869" i="3" s="1"/>
  <c r="E195" i="3" a="1"/>
  <c r="E195" i="3" s="1"/>
  <c r="E891" i="3" a="1"/>
  <c r="E891" i="3" s="1"/>
  <c r="E206" i="3" a="1"/>
  <c r="E206" i="3" s="1"/>
  <c r="E943" i="3" a="1"/>
  <c r="E943" i="3" s="1"/>
  <c r="E945" i="3" a="1"/>
  <c r="E945" i="3" s="1"/>
  <c r="E999" i="3" a="1"/>
  <c r="E999" i="3" s="1"/>
  <c r="E1000" i="3" a="1"/>
  <c r="E1000" i="3" s="1"/>
  <c r="E1001" i="3" a="1"/>
  <c r="E1001" i="3" s="1"/>
  <c r="E1025" i="3" a="1"/>
  <c r="E1025" i="3" s="1"/>
  <c r="E1024" i="3" a="1"/>
  <c r="E1024" i="3" s="1"/>
  <c r="E998" i="3" a="1"/>
  <c r="E998" i="3" s="1"/>
  <c r="E231" i="3" a="1"/>
  <c r="E231" i="3" s="1"/>
  <c r="E1029" i="3" a="1"/>
  <c r="E1029" i="3" s="1"/>
  <c r="E238" i="3" a="1"/>
  <c r="E238" i="3" s="1"/>
  <c r="E1028" i="3" a="1"/>
  <c r="E1028" i="3" s="1"/>
  <c r="E245" i="3" a="1"/>
  <c r="E245" i="3" s="1"/>
  <c r="E1062" i="3" a="1"/>
  <c r="E1062" i="3" s="1"/>
  <c r="E1116" i="3" a="1"/>
  <c r="E1116" i="3" s="1"/>
  <c r="E1179" i="3" a="1"/>
  <c r="E1179" i="3" s="1"/>
  <c r="E1177" i="3" a="1"/>
  <c r="E1177" i="3" s="1"/>
  <c r="E272" i="3" a="1"/>
  <c r="E272" i="3" s="1"/>
  <c r="E1176" i="3" a="1"/>
  <c r="E1176" i="3" s="1"/>
  <c r="E609" i="3" a="1"/>
  <c r="E609" i="3" s="1"/>
  <c r="E844" i="3" a="1"/>
  <c r="E844" i="3" s="1"/>
  <c r="E292" i="3" a="1"/>
  <c r="E292" i="3" s="1"/>
  <c r="E291" i="3" a="1"/>
  <c r="E291" i="3" s="1"/>
  <c r="E348" i="3" a="1"/>
  <c r="E348" i="3" s="1"/>
  <c r="E347" i="3" a="1"/>
  <c r="E347" i="3" s="1"/>
  <c r="E392" i="3" a="1"/>
  <c r="E392" i="3" s="1"/>
  <c r="E391" i="3" a="1"/>
  <c r="E391" i="3" s="1"/>
  <c r="E390" i="3" a="1"/>
  <c r="E390" i="3" s="1"/>
  <c r="E389" i="3" a="1"/>
  <c r="E389" i="3" s="1"/>
  <c r="E447" i="3" a="1"/>
  <c r="E447" i="3" s="1"/>
  <c r="E446" i="3" a="1"/>
  <c r="E446" i="3" s="1"/>
  <c r="E505" i="3" a="1"/>
  <c r="E505" i="3" s="1"/>
  <c r="E552" i="3" a="1"/>
  <c r="E552" i="3" s="1"/>
  <c r="E553" i="3" a="1"/>
  <c r="E553" i="3" s="1"/>
  <c r="E128" i="3" a="1"/>
  <c r="E128" i="3" s="1"/>
  <c r="E567" i="3" a="1"/>
  <c r="E567" i="3" s="1"/>
  <c r="E570" i="3" a="1"/>
  <c r="E570" i="3" s="1"/>
  <c r="E132" i="3" a="1"/>
  <c r="E132" i="3" s="1"/>
  <c r="E569" i="3" a="1"/>
  <c r="E569" i="3" s="1"/>
  <c r="E568" i="3" a="1"/>
  <c r="E568" i="3" s="1"/>
  <c r="E610" i="3" a="1"/>
  <c r="E610" i="3" s="1"/>
  <c r="E614" i="3" a="1"/>
  <c r="E614" i="3" s="1"/>
  <c r="E679" i="3" a="1"/>
  <c r="E679" i="3" s="1"/>
  <c r="E676" i="3" a="1"/>
  <c r="E676" i="3" s="1"/>
  <c r="E703" i="3" a="1"/>
  <c r="E703" i="3" s="1"/>
  <c r="E702" i="3" a="1"/>
  <c r="E702" i="3" s="1"/>
  <c r="E705" i="3" a="1"/>
  <c r="E705" i="3" s="1"/>
  <c r="E168" i="3" a="1"/>
  <c r="E168" i="3" s="1"/>
  <c r="E727" i="3" a="1"/>
  <c r="E727" i="3" s="1"/>
  <c r="E726" i="3" a="1"/>
  <c r="E726" i="3" s="1"/>
  <c r="E773" i="3" a="1"/>
  <c r="E773" i="3" s="1"/>
  <c r="E771" i="3" a="1"/>
  <c r="E771" i="3" s="1"/>
  <c r="E774" i="3" a="1"/>
  <c r="E774" i="3" s="1"/>
  <c r="E189" i="3" a="1"/>
  <c r="E189" i="3" s="1"/>
  <c r="E201" i="3" a="1"/>
  <c r="E201" i="3" s="1"/>
  <c r="E212" i="3" a="1"/>
  <c r="E212" i="3" s="1"/>
  <c r="E918" i="3" a="1"/>
  <c r="E918" i="3" s="1"/>
  <c r="E1064" i="3" a="1"/>
  <c r="E1064" i="3" s="1"/>
  <c r="E1120" i="3" a="1"/>
  <c r="E1120" i="3" s="1"/>
  <c r="E1121" i="3" a="1"/>
  <c r="E1121" i="3" s="1"/>
  <c r="E259" i="3" a="1"/>
  <c r="E259" i="3" s="1"/>
  <c r="E1119" i="3" a="1"/>
  <c r="E1119" i="3" s="1"/>
  <c r="E1123" i="3" a="1"/>
  <c r="E1123" i="3" s="1"/>
  <c r="E1181" i="3" a="1"/>
  <c r="E1181" i="3" s="1"/>
  <c r="E1210" i="3" a="1"/>
  <c r="E1210" i="3" s="1"/>
  <c r="E1209" i="3" a="1"/>
  <c r="E1209" i="3" s="1"/>
  <c r="E1208" i="3" a="1"/>
  <c r="E1208" i="3" s="1"/>
  <c r="E617" i="3" a="1"/>
  <c r="E617" i="3" s="1"/>
  <c r="E852" i="3" a="1"/>
  <c r="E852" i="3" s="1"/>
  <c r="E860" i="3" a="1"/>
  <c r="E860" i="3" s="1"/>
  <c r="E1082" i="3" a="1"/>
  <c r="E1082" i="3" s="1"/>
  <c r="E1091" i="3" a="1"/>
  <c r="E1091" i="3" s="1"/>
  <c r="E1152" i="3" a="1"/>
  <c r="E1152" i="3" s="1"/>
  <c r="E873" i="3" a="1"/>
  <c r="E873" i="3" s="1"/>
  <c r="E874" i="3" a="1"/>
  <c r="E874" i="3" s="1"/>
  <c r="E871" i="3" a="1"/>
  <c r="E871" i="3" s="1"/>
  <c r="E875" i="3" a="1"/>
  <c r="E875" i="3" s="1"/>
  <c r="E894" i="3" a="1"/>
  <c r="E894" i="3" s="1"/>
  <c r="E207" i="3" a="1"/>
  <c r="E207" i="3" s="1"/>
  <c r="E896" i="3" a="1"/>
  <c r="E896" i="3" s="1"/>
  <c r="E895" i="3" a="1"/>
  <c r="E895" i="3" s="1"/>
  <c r="E947" i="3" a="1"/>
  <c r="E947" i="3" s="1"/>
  <c r="E949" i="3" a="1"/>
  <c r="E949" i="3" s="1"/>
  <c r="E219" i="3" a="1"/>
  <c r="E219" i="3" s="1"/>
  <c r="E974" i="3" a="1"/>
  <c r="E974" i="3" s="1"/>
  <c r="E975" i="3" a="1"/>
  <c r="E975" i="3" s="1"/>
  <c r="E971" i="3" a="1"/>
  <c r="E971" i="3" s="1"/>
  <c r="E973" i="3" a="1"/>
  <c r="E973" i="3" s="1"/>
  <c r="E225" i="3" a="1"/>
  <c r="E225" i="3" s="1"/>
  <c r="E1036" i="3" a="1"/>
  <c r="E1036" i="3" s="1"/>
  <c r="E1125" i="3" a="1"/>
  <c r="E1125" i="3" s="1"/>
  <c r="E1213" i="3" a="1"/>
  <c r="E1213" i="3" s="1"/>
  <c r="E280" i="3" a="1"/>
  <c r="E280" i="3" s="1"/>
  <c r="E367" i="3" a="1"/>
  <c r="E367" i="3" s="1"/>
  <c r="E917" i="3" a="1"/>
  <c r="E917" i="3" s="1"/>
  <c r="E597" i="3" a="1"/>
  <c r="E597" i="3" s="1"/>
  <c r="E655" i="3" a="1"/>
  <c r="E655" i="3" s="1"/>
  <c r="E696" i="3" a="1"/>
  <c r="E696" i="3" s="1"/>
  <c r="E913" i="3" a="1"/>
  <c r="E913" i="3" s="1"/>
  <c r="E1070" i="3" a="1"/>
  <c r="E1070" i="3" s="1"/>
  <c r="E849" i="3" a="1"/>
  <c r="E849" i="3" s="1"/>
  <c r="E1103" i="3" a="1"/>
  <c r="E1103" i="3" s="1"/>
  <c r="E1104" i="3" a="1"/>
  <c r="E1104" i="3" s="1"/>
  <c r="E1202" i="3" a="1"/>
  <c r="E1202" i="3" s="1"/>
  <c r="E693" i="3" a="1"/>
  <c r="E693" i="3" s="1"/>
  <c r="E756" i="3" a="1"/>
  <c r="E756" i="3" s="1"/>
  <c r="E821" i="3" a="1"/>
  <c r="E821" i="3" s="1"/>
  <c r="E822" i="3" a="1"/>
  <c r="E822" i="3" s="1"/>
  <c r="E878" i="3" a="1"/>
  <c r="E878" i="3" s="1"/>
  <c r="E933" i="3" a="1"/>
  <c r="E933" i="3" s="1"/>
  <c r="E932" i="3" a="1"/>
  <c r="E932" i="3" s="1"/>
  <c r="E976" i="3" a="1"/>
  <c r="E976" i="3" s="1"/>
  <c r="E978" i="3" a="1"/>
  <c r="E978" i="3" s="1"/>
  <c r="E1033" i="3" a="1"/>
  <c r="E1033" i="3" s="1"/>
  <c r="E1032" i="3" a="1"/>
  <c r="E1032" i="3" s="1"/>
  <c r="E598" i="3" a="1"/>
  <c r="E598" i="3" s="1"/>
  <c r="E812" i="3" a="1"/>
  <c r="E812" i="3" s="1"/>
  <c r="E870" i="3" a="1"/>
  <c r="E870" i="3" s="1"/>
  <c r="E1092" i="3" a="1"/>
  <c r="E1092" i="3" s="1"/>
  <c r="E255" i="3" a="1"/>
  <c r="E255" i="3" s="1"/>
  <c r="E1063" i="3" a="1"/>
  <c r="E1063" i="3" s="1"/>
  <c r="E1067" i="3" a="1"/>
  <c r="E1067" i="3" s="1"/>
  <c r="E1180" i="3" a="1"/>
  <c r="E1180" i="3" s="1"/>
  <c r="E795" i="3" a="1"/>
  <c r="E795" i="3" s="1"/>
  <c r="E216" i="3" a="1"/>
  <c r="E216" i="3" s="1"/>
  <c r="E950" i="3" a="1"/>
  <c r="E950" i="3" s="1"/>
  <c r="E229" i="3" a="1"/>
  <c r="E229" i="3" s="1"/>
  <c r="E1009" i="3" a="1"/>
  <c r="E1009" i="3" s="1"/>
  <c r="E1006" i="3" a="1"/>
  <c r="E1006" i="3" s="1"/>
  <c r="E252" i="3" a="1"/>
  <c r="E252" i="3" s="1"/>
  <c r="E1166" i="3" a="1"/>
  <c r="E1166" i="3" s="1"/>
  <c r="E1165" i="3" a="1"/>
  <c r="E1165" i="3" s="1"/>
  <c r="E278" i="3" a="1"/>
  <c r="E278" i="3" s="1"/>
  <c r="E907" i="3" a="1"/>
  <c r="E907" i="3" s="1"/>
  <c r="E935" i="3" a="1"/>
  <c r="E935" i="3" s="1"/>
  <c r="E953" i="3" a="1"/>
  <c r="E953" i="3" s="1"/>
  <c r="E1133" i="3" a="1"/>
  <c r="E1133" i="3" s="1"/>
  <c r="E1205" i="3" a="1"/>
  <c r="E1205" i="3" s="1"/>
  <c r="D2" i="5" a="1"/>
  <c r="D2" i="5" s="1"/>
  <c r="E190" i="3" a="1"/>
  <c r="E190" i="3" s="1"/>
  <c r="E203" i="3" a="1"/>
  <c r="E203" i="3" s="1"/>
  <c r="E226" i="3" a="1"/>
  <c r="E226" i="3" s="1"/>
  <c r="E239" i="3" a="1"/>
  <c r="E239" i="3" s="1"/>
  <c r="E262" i="3" a="1"/>
  <c r="E262" i="3" s="1"/>
  <c r="E275" i="3" a="1"/>
  <c r="E275" i="3" s="1"/>
  <c r="E694" i="3" a="1"/>
  <c r="E694" i="3" s="1"/>
  <c r="E879" i="3" a="1"/>
  <c r="E879" i="3" s="1"/>
  <c r="E979" i="3" a="1"/>
  <c r="E979" i="3" s="1"/>
  <c r="E1105" i="3" a="1"/>
  <c r="E1105" i="3" s="1"/>
  <c r="E174" i="3" a="1"/>
  <c r="E174" i="3" s="1"/>
  <c r="E210" i="3" a="1"/>
  <c r="E210" i="3" s="1"/>
  <c r="E246" i="3" a="1"/>
  <c r="E246" i="3" s="1"/>
  <c r="E936" i="3" a="1"/>
  <c r="E936" i="3" s="1"/>
  <c r="E992" i="3" a="1"/>
  <c r="E992" i="3" s="1"/>
  <c r="E1109" i="3" a="1"/>
  <c r="E1109" i="3" s="1"/>
  <c r="E1146" i="3" a="1"/>
  <c r="E1146" i="3" s="1"/>
  <c r="E1164" i="3" a="1"/>
  <c r="E1164" i="3" s="1"/>
  <c r="E600" i="3" a="1"/>
  <c r="E600" i="3" s="1"/>
  <c r="E657" i="3" a="1"/>
  <c r="E657" i="3" s="1"/>
  <c r="E161" i="3" a="1"/>
  <c r="E161" i="3" s="1"/>
  <c r="E754" i="3" a="1"/>
  <c r="E754" i="3" s="1"/>
  <c r="E184" i="3" a="1"/>
  <c r="E184" i="3" s="1"/>
  <c r="E811" i="3" a="1"/>
  <c r="E811" i="3" s="1"/>
  <c r="E810" i="3" a="1"/>
  <c r="E810" i="3" s="1"/>
  <c r="E197" i="3" a="1"/>
  <c r="E197" i="3" s="1"/>
  <c r="E868" i="3" a="1"/>
  <c r="E868" i="3" s="1"/>
  <c r="E914" i="3" a="1"/>
  <c r="E914" i="3" s="1"/>
  <c r="E220" i="3" a="1"/>
  <c r="E220" i="3" s="1"/>
  <c r="E970" i="3" a="1"/>
  <c r="E970" i="3" s="1"/>
  <c r="E969" i="3" a="1"/>
  <c r="E969" i="3" s="1"/>
  <c r="E233" i="3" a="1"/>
  <c r="E233" i="3" s="1"/>
  <c r="E1023" i="3" a="1"/>
  <c r="E1023" i="3" s="1"/>
  <c r="E1026" i="3" a="1"/>
  <c r="E1026" i="3" s="1"/>
  <c r="E1069" i="3" a="1"/>
  <c r="E1069" i="3" s="1"/>
  <c r="E256" i="3" a="1"/>
  <c r="E256" i="3" s="1"/>
  <c r="E1124" i="3" a="1"/>
  <c r="E1124" i="3" s="1"/>
  <c r="E269" i="3" a="1"/>
  <c r="E269" i="3" s="1"/>
  <c r="E654" i="3" a="1"/>
  <c r="E654" i="3" s="1"/>
  <c r="E912" i="3" a="1"/>
  <c r="E912" i="3" s="1"/>
  <c r="E967" i="3" a="1"/>
  <c r="E967" i="3" s="1"/>
  <c r="E1134" i="3" a="1"/>
  <c r="E1134" i="3" s="1"/>
  <c r="E1189" i="3" a="1"/>
  <c r="E1189" i="3" s="1"/>
  <c r="E750" i="3" a="1"/>
  <c r="E750" i="3" s="1"/>
  <c r="E814" i="3" a="1"/>
  <c r="E814" i="3" s="1"/>
  <c r="E823" i="3" a="1"/>
  <c r="E823" i="3" s="1"/>
  <c r="E876" i="3" a="1"/>
  <c r="E876" i="3" s="1"/>
  <c r="E1027" i="3" a="1"/>
  <c r="E1027" i="3" s="1"/>
  <c r="E1047" i="3" a="1"/>
  <c r="E1047" i="3" s="1"/>
  <c r="E1090" i="3" a="1"/>
  <c r="E1090" i="3" s="1"/>
  <c r="E1106" i="3" a="1"/>
  <c r="E1106" i="3" s="1"/>
  <c r="E1126" i="3" a="1"/>
  <c r="E1126" i="3" s="1"/>
  <c r="E1147" i="3" a="1"/>
  <c r="E1147" i="3" s="1"/>
  <c r="C3" i="5"/>
  <c r="B155" i="48"/>
  <c r="B145" i="48"/>
  <c r="M3" i="2" l="1"/>
  <c r="M5" i="2"/>
  <c r="M7" i="2"/>
  <c r="M4" i="2"/>
  <c r="E850" i="3" a="1"/>
  <c r="E850" i="3" s="1"/>
  <c r="E1045" i="3" a="1"/>
  <c r="E1045" i="3" s="1"/>
  <c r="E1214" i="3" a="1"/>
  <c r="E1214" i="3" s="1"/>
  <c r="E952" i="3" a="1"/>
  <c r="E952" i="3" s="1"/>
  <c r="E677" i="3" a="1"/>
  <c r="E677" i="3" s="1"/>
  <c r="E892" i="3" a="1"/>
  <c r="E892" i="3" s="1"/>
  <c r="E940" i="3" a="1"/>
  <c r="E940" i="3" s="1"/>
  <c r="E193" i="3" a="1"/>
  <c r="E193" i="3" s="1"/>
  <c r="E468" i="3" a="1"/>
  <c r="E468" i="3" s="1"/>
  <c r="E644" i="3" a="1"/>
  <c r="E644" i="3" s="1"/>
  <c r="E1215" i="3" a="1"/>
  <c r="E1215" i="3" s="1"/>
  <c r="E851" i="3" a="1"/>
  <c r="E851" i="3" s="1"/>
  <c r="E148" i="3" a="1"/>
  <c r="E148" i="3" s="1"/>
  <c r="E1094" i="3" a="1"/>
  <c r="E1094" i="3" s="1"/>
  <c r="E185" i="3" a="1"/>
  <c r="E185" i="3" s="1"/>
  <c r="E729" i="3" a="1"/>
  <c r="E729" i="3" s="1"/>
  <c r="E417" i="3" a="1"/>
  <c r="E417" i="3" s="1"/>
  <c r="E579" i="3" a="1"/>
  <c r="E579" i="3" s="1"/>
  <c r="E1097" i="3" a="1"/>
  <c r="E1097" i="3" s="1"/>
  <c r="E573" i="3" a="1"/>
  <c r="E573" i="3" s="1"/>
  <c r="E886" i="3" a="1"/>
  <c r="E886" i="3" s="1"/>
  <c r="E98" i="3" a="1"/>
  <c r="E98" i="3" s="1"/>
  <c r="E435" i="3" a="1"/>
  <c r="E435" i="3" s="1"/>
  <c r="E732" i="3" a="1"/>
  <c r="E732" i="3" s="1"/>
  <c r="E65" i="3" a="1"/>
  <c r="E65" i="3" s="1"/>
  <c r="E74" i="3" a="1"/>
  <c r="E74" i="3" s="1"/>
  <c r="E4" i="3" a="1"/>
  <c r="E4" i="3" s="1"/>
  <c r="E5467" i="2" a="1"/>
  <c r="E5467" i="2" s="1"/>
  <c r="E5233" i="2" a="1"/>
  <c r="E5233" i="2" s="1"/>
  <c r="E4971" i="2" a="1"/>
  <c r="E4971" i="2" s="1"/>
  <c r="E4719" i="2" a="1"/>
  <c r="E4719" i="2" s="1"/>
  <c r="E4479" i="2" a="1"/>
  <c r="E4479" i="2" s="1"/>
  <c r="E4237" i="2" a="1"/>
  <c r="E4237" i="2" s="1"/>
  <c r="E3726" i="2" a="1"/>
  <c r="E3726" i="2" s="1"/>
  <c r="E3493" i="2" a="1"/>
  <c r="E3493" i="2" s="1"/>
  <c r="E3236" i="2" a="1"/>
  <c r="E3236" i="2" s="1"/>
  <c r="E2744" i="2" a="1"/>
  <c r="E2744" i="2" s="1"/>
  <c r="E2495" i="2" a="1"/>
  <c r="E2495" i="2" s="1"/>
  <c r="E2245" i="2" a="1"/>
  <c r="E2245" i="2" s="1"/>
  <c r="E1747" i="2" a="1"/>
  <c r="E1747" i="2" s="1"/>
  <c r="E1514" i="2" a="1"/>
  <c r="E1514" i="2" s="1"/>
  <c r="E1267" i="2" a="1"/>
  <c r="E1267" i="2" s="1"/>
  <c r="E778" i="2" a="1"/>
  <c r="E778" i="2" s="1"/>
  <c r="E753" i="3" a="1"/>
  <c r="E753" i="3" s="1"/>
  <c r="E908" i="3" a="1"/>
  <c r="E908" i="3" s="1"/>
  <c r="E1192" i="3" a="1"/>
  <c r="E1192" i="3" s="1"/>
  <c r="E853" i="3" a="1"/>
  <c r="E853" i="3" s="1"/>
  <c r="E1211" i="3" a="1"/>
  <c r="E1211" i="3" s="1"/>
  <c r="E775" i="3" a="1"/>
  <c r="E775" i="3" s="1"/>
  <c r="E157" i="3" a="1"/>
  <c r="E157" i="3" s="1"/>
  <c r="E551" i="3" a="1"/>
  <c r="E551" i="3" s="1"/>
  <c r="E1117" i="3" a="1"/>
  <c r="E1117" i="3" s="1"/>
  <c r="E1007" i="3" a="1"/>
  <c r="E1007" i="3" s="1"/>
  <c r="E889" i="3" a="1"/>
  <c r="E889" i="3" s="1"/>
  <c r="E1087" i="3" a="1"/>
  <c r="E1087" i="3" s="1"/>
  <c r="E719" i="3" a="1"/>
  <c r="E719" i="3" s="1"/>
  <c r="E140" i="3" a="1"/>
  <c r="E140" i="3" s="1"/>
  <c r="E834" i="3" a="1"/>
  <c r="E834" i="3" s="1"/>
  <c r="E236" i="3" a="1"/>
  <c r="E236" i="3" s="1"/>
  <c r="E856" i="3" a="1"/>
  <c r="E856" i="3" s="1"/>
  <c r="E469" i="3" a="1"/>
  <c r="E469" i="3" s="1"/>
  <c r="E221" i="3" a="1"/>
  <c r="E221" i="3" s="1"/>
  <c r="E641" i="3" a="1"/>
  <c r="E641" i="3" s="1"/>
  <c r="E440" i="3" a="1"/>
  <c r="E440" i="3" s="1"/>
  <c r="E1014" i="3" a="1"/>
  <c r="E1014" i="3" s="1"/>
  <c r="E824" i="3" a="1"/>
  <c r="E824" i="3" s="1"/>
  <c r="E637" i="3" a="1"/>
  <c r="E637" i="3" s="1"/>
  <c r="E799" i="3" a="1"/>
  <c r="E799" i="3" s="1"/>
  <c r="E594" i="3" a="1"/>
  <c r="E594" i="3" s="1"/>
  <c r="E422" i="3" a="1"/>
  <c r="E422" i="3" s="1"/>
  <c r="E730" i="3" a="1"/>
  <c r="E730" i="3" s="1"/>
  <c r="E59" i="3" a="1"/>
  <c r="E59" i="3" s="1"/>
  <c r="E50" i="3" a="1"/>
  <c r="E50" i="3" s="1"/>
  <c r="E415" i="3" a="1"/>
  <c r="E415" i="3" s="1"/>
  <c r="E578" i="3" a="1"/>
  <c r="E578" i="3" s="1"/>
  <c r="E1101" i="3" a="1"/>
  <c r="E1101" i="3" s="1"/>
  <c r="E574" i="3" a="1"/>
  <c r="E574" i="3" s="1"/>
  <c r="E884" i="3" a="1"/>
  <c r="E884" i="3" s="1"/>
  <c r="E20" i="3" a="1"/>
  <c r="E20" i="3" s="1"/>
  <c r="E432" i="3" a="1"/>
  <c r="E432" i="3" s="1"/>
  <c r="E332" i="3" a="1"/>
  <c r="E332" i="3" s="1"/>
  <c r="E489" i="3" a="1"/>
  <c r="E489" i="3" s="1"/>
  <c r="E333" i="3" a="1"/>
  <c r="E333" i="3" s="1"/>
  <c r="E733" i="3" a="1"/>
  <c r="E733" i="3" s="1"/>
  <c r="E315" i="3" a="1"/>
  <c r="E315" i="3" s="1"/>
  <c r="E54" i="3" a="1"/>
  <c r="E54" i="3" s="1"/>
  <c r="E5727" i="2" a="1"/>
  <c r="E5727" i="2" s="1"/>
  <c r="E5465" i="2" a="1"/>
  <c r="E5465" i="2" s="1"/>
  <c r="E5230" i="2" a="1"/>
  <c r="E5230" i="2" s="1"/>
  <c r="E4975" i="2" a="1"/>
  <c r="E4975" i="2" s="1"/>
  <c r="E4732" i="2" a="1"/>
  <c r="E4732" i="2" s="1"/>
  <c r="E4488" i="2" a="1"/>
  <c r="E4488" i="2" s="1"/>
  <c r="E4229" i="2" a="1"/>
  <c r="E4229" i="2" s="1"/>
  <c r="E3745" i="2" a="1"/>
  <c r="E3745" i="2" s="1"/>
  <c r="E3490" i="2" a="1"/>
  <c r="E3490" i="2" s="1"/>
  <c r="E147" i="2" a="1"/>
  <c r="E147" i="2" s="1"/>
  <c r="E2737" i="2" a="1"/>
  <c r="E2737" i="2" s="1"/>
  <c r="E2493" i="2" a="1"/>
  <c r="E2493" i="2" s="1"/>
  <c r="E1988" i="2" a="1"/>
  <c r="E1988" i="2" s="1"/>
  <c r="E1762" i="2" a="1"/>
  <c r="E1762" i="2" s="1"/>
  <c r="E1508" i="2" a="1"/>
  <c r="E1508" i="2" s="1"/>
  <c r="E1011" i="2" a="1"/>
  <c r="E1011" i="2" s="1"/>
  <c r="E774" i="2" a="1"/>
  <c r="E774" i="2" s="1"/>
  <c r="E835" i="3" a="1"/>
  <c r="E835" i="3" s="1"/>
  <c r="E781" i="3" a="1"/>
  <c r="E781" i="3" s="1"/>
  <c r="E689" i="3" a="1"/>
  <c r="E689" i="3" s="1"/>
  <c r="E519" i="3" a="1"/>
  <c r="E519" i="3" s="1"/>
  <c r="E52" i="3" a="1"/>
  <c r="E52" i="3" s="1"/>
  <c r="E88" i="3" a="1"/>
  <c r="E88" i="3" s="1"/>
  <c r="E888" i="3" a="1"/>
  <c r="E888" i="3" s="1"/>
  <c r="E244" i="3" a="1"/>
  <c r="E244" i="3" s="1"/>
  <c r="E62" i="3" a="1"/>
  <c r="E62" i="3" s="1"/>
  <c r="E86" i="3" a="1"/>
  <c r="E86" i="3" s="1"/>
  <c r="G13" i="3"/>
  <c r="E2" i="3" a="1"/>
  <c r="E2" i="3" s="1"/>
  <c r="E735" i="3" a="1"/>
  <c r="E735" i="3" s="1"/>
  <c r="E472" i="3" a="1"/>
  <c r="E472" i="3" s="1"/>
  <c r="E785" i="3" a="1"/>
  <c r="E785" i="3" s="1"/>
  <c r="E576" i="3" a="1"/>
  <c r="E576" i="3" s="1"/>
  <c r="E421" i="3" a="1"/>
  <c r="E421" i="3" s="1"/>
  <c r="E682" i="3" a="1"/>
  <c r="E682" i="3" s="1"/>
  <c r="E527" i="3" a="1"/>
  <c r="E527" i="3" s="1"/>
  <c r="E941" i="3" a="1"/>
  <c r="E941" i="3" s="1"/>
  <c r="E38" i="3" a="1"/>
  <c r="E38" i="3" s="1"/>
  <c r="E475" i="3" a="1"/>
  <c r="E475" i="3" s="1"/>
  <c r="E134" i="3" a="1"/>
  <c r="E134" i="3" s="1"/>
  <c r="E420" i="3" a="1"/>
  <c r="E420" i="3" s="1"/>
  <c r="E681" i="3" a="1"/>
  <c r="E681" i="3" s="1"/>
  <c r="E680" i="3" a="1"/>
  <c r="E680" i="3" s="1"/>
  <c r="E995" i="3" a="1"/>
  <c r="E995" i="3" s="1"/>
  <c r="E944" i="3" a="1"/>
  <c r="E944" i="3" s="1"/>
  <c r="E1048" i="3" a="1"/>
  <c r="E1048" i="3" s="1"/>
  <c r="E793" i="3" a="1"/>
  <c r="E793" i="3" s="1"/>
  <c r="E678" i="3" a="1"/>
  <c r="E678" i="3" s="1"/>
  <c r="E937" i="3" a="1"/>
  <c r="E937" i="3" s="1"/>
  <c r="E832" i="3" a="1"/>
  <c r="E832" i="3" s="1"/>
  <c r="E782" i="3" a="1"/>
  <c r="E782" i="3" s="1"/>
  <c r="E1161" i="3" a="1"/>
  <c r="E1161" i="3" s="1"/>
  <c r="E160" i="3" a="1"/>
  <c r="E160" i="3" s="1"/>
  <c r="E121" i="3" a="1"/>
  <c r="E121" i="3" s="1"/>
  <c r="E377" i="3" a="1"/>
  <c r="E377" i="3" s="1"/>
  <c r="E887" i="3" a="1"/>
  <c r="E887" i="3" s="1"/>
  <c r="E1057" i="3" a="1"/>
  <c r="E1057" i="3" s="1"/>
  <c r="E429" i="3" a="1"/>
  <c r="E429" i="3" s="1"/>
  <c r="E625" i="3" a="1"/>
  <c r="E625" i="3" s="1"/>
  <c r="E28" i="3" a="1"/>
  <c r="E28" i="3" s="1"/>
  <c r="S4" i="3"/>
  <c r="T4" i="3"/>
  <c r="G4" i="3"/>
  <c r="R4" i="3"/>
  <c r="Q4" i="3"/>
  <c r="E433" i="3" a="1"/>
  <c r="E433" i="3" s="1"/>
  <c r="E17" i="3" a="1"/>
  <c r="E17" i="3" s="1"/>
  <c r="E748" i="3" a="1"/>
  <c r="E748" i="3" s="1"/>
  <c r="E77" i="3" a="1"/>
  <c r="E77" i="3" s="1"/>
  <c r="E903" i="3" a="1"/>
  <c r="E903" i="3" s="1"/>
  <c r="E488" i="3" a="1"/>
  <c r="E488" i="3" s="1"/>
  <c r="E538" i="3" a="1"/>
  <c r="E538" i="3" s="1"/>
  <c r="E539" i="3" a="1"/>
  <c r="E539" i="3" s="1"/>
  <c r="E382" i="3" a="1"/>
  <c r="E382" i="3" s="1"/>
  <c r="E642" i="3" a="1"/>
  <c r="E642" i="3" s="1"/>
  <c r="E89" i="3" a="1"/>
  <c r="E89" i="3" s="1"/>
  <c r="E591" i="3" a="1"/>
  <c r="E591" i="3" s="1"/>
  <c r="E381" i="3" a="1"/>
  <c r="E381" i="3" s="1"/>
  <c r="E1008" i="3" a="1"/>
  <c r="E1008" i="3" s="1"/>
  <c r="E209" i="3" a="1"/>
  <c r="E209" i="3" s="1"/>
  <c r="E484" i="3" a="1"/>
  <c r="E484" i="3" s="1"/>
  <c r="E592" i="3" a="1"/>
  <c r="E592" i="3" s="1"/>
  <c r="E1163" i="3" a="1"/>
  <c r="E1163" i="3" s="1"/>
  <c r="E1035" i="3" a="1"/>
  <c r="E1035" i="3" s="1"/>
  <c r="E1204" i="3" a="1"/>
  <c r="E1204" i="3" s="1"/>
  <c r="E1003" i="3" a="1"/>
  <c r="E1003" i="3" s="1"/>
  <c r="E906" i="3" a="1"/>
  <c r="E906" i="3" s="1"/>
  <c r="E772" i="3" a="1"/>
  <c r="E772" i="3" s="1"/>
  <c r="E448" i="3" a="1"/>
  <c r="E448" i="3" s="1"/>
  <c r="E289" i="3" a="1"/>
  <c r="E289" i="3" s="1"/>
  <c r="E1059" i="3" a="1"/>
  <c r="E1059" i="3" s="1"/>
  <c r="E590" i="3" a="1"/>
  <c r="E590" i="3" s="1"/>
  <c r="E794" i="3" a="1"/>
  <c r="E794" i="3" s="1"/>
  <c r="E1085" i="3" a="1"/>
  <c r="E1085" i="3" s="1"/>
  <c r="E194" i="3" a="1"/>
  <c r="E194" i="3" s="1"/>
  <c r="E720" i="3" a="1"/>
  <c r="E720" i="3" s="1"/>
  <c r="E593" i="3" a="1"/>
  <c r="E593" i="3" s="1"/>
  <c r="E695" i="3" a="1"/>
  <c r="E695" i="3" s="1"/>
  <c r="E501" i="3" a="1"/>
  <c r="E501" i="3" s="1"/>
  <c r="E962" i="3" a="1"/>
  <c r="E962" i="3" s="1"/>
  <c r="E311" i="3" a="1"/>
  <c r="E311" i="3" s="1"/>
  <c r="E780" i="3" a="1"/>
  <c r="E780" i="3" s="1"/>
  <c r="E368" i="3" a="1"/>
  <c r="E368" i="3" s="1"/>
  <c r="E268" i="3" a="1"/>
  <c r="E268" i="3" s="1"/>
  <c r="E954" i="3" a="1"/>
  <c r="E954" i="3" s="1"/>
  <c r="E690" i="3" a="1"/>
  <c r="E690" i="3" s="1"/>
  <c r="E525" i="3" a="1"/>
  <c r="E525" i="3" s="1"/>
  <c r="E282" i="3" a="1"/>
  <c r="E282" i="3" s="1"/>
  <c r="E1012" i="3" a="1"/>
  <c r="E1012" i="3" s="1"/>
  <c r="E707" i="3" a="1"/>
  <c r="E707" i="3" s="1"/>
  <c r="E536" i="3" a="1"/>
  <c r="E536" i="3" s="1"/>
  <c r="E800" i="3" a="1"/>
  <c r="E800" i="3" s="1"/>
  <c r="E595" i="3" a="1"/>
  <c r="E595" i="3" s="1"/>
  <c r="E257" i="3" a="1"/>
  <c r="E257" i="3" s="1"/>
  <c r="E522" i="3" a="1"/>
  <c r="E522" i="3" s="1"/>
  <c r="E329" i="3" a="1"/>
  <c r="E329" i="3" s="1"/>
  <c r="E866" i="3" a="1"/>
  <c r="E866" i="3" s="1"/>
  <c r="E356" i="3" a="1"/>
  <c r="E356" i="3" s="1"/>
  <c r="E182" i="3" a="1"/>
  <c r="E182" i="3" s="1"/>
  <c r="E473" i="3" a="1"/>
  <c r="E473" i="3" s="1"/>
  <c r="E378" i="3" a="1"/>
  <c r="E378" i="3" s="1"/>
  <c r="E787" i="3" a="1"/>
  <c r="E787" i="3" s="1"/>
  <c r="E1055" i="3" a="1"/>
  <c r="E1055" i="3" s="1"/>
  <c r="E131" i="3" a="1"/>
  <c r="E131" i="3" s="1"/>
  <c r="E343" i="3" a="1"/>
  <c r="E343" i="3" s="1"/>
  <c r="E840" i="3" a="1"/>
  <c r="E840" i="3" s="1"/>
  <c r="E100" i="3" a="1"/>
  <c r="E100" i="3" s="1"/>
  <c r="E66" i="3" a="1"/>
  <c r="E66" i="3" s="1"/>
  <c r="E627" i="3" a="1"/>
  <c r="E627" i="3" s="1"/>
  <c r="E30" i="3" a="1"/>
  <c r="E30" i="3" s="1"/>
  <c r="E178" i="3" a="1"/>
  <c r="E178" i="3" s="1"/>
  <c r="E214" i="3" a="1"/>
  <c r="E214" i="3" s="1"/>
  <c r="R9" i="3"/>
  <c r="E872" i="3" a="1"/>
  <c r="E872" i="3" s="1"/>
  <c r="E166" i="3" a="1"/>
  <c r="E166" i="3" s="1"/>
  <c r="E250" i="3" a="1"/>
  <c r="E250" i="3" s="1"/>
  <c r="T9" i="3"/>
  <c r="S9" i="3"/>
  <c r="G9" i="3"/>
  <c r="Q9" i="3"/>
  <c r="E10" i="3" a="1"/>
  <c r="E10" i="3" s="1"/>
  <c r="E300" i="3" a="1"/>
  <c r="E300" i="3" s="1"/>
  <c r="E665" i="3" a="1"/>
  <c r="E665" i="3" s="1"/>
  <c r="E718" i="3" a="1"/>
  <c r="E718" i="3" s="1"/>
  <c r="E402" i="3" a="1"/>
  <c r="E402" i="3" s="1"/>
  <c r="E1031" i="3" a="1"/>
  <c r="E1031" i="3" s="1"/>
  <c r="E612" i="3" a="1"/>
  <c r="E612" i="3" s="1"/>
  <c r="E142" i="3" a="1"/>
  <c r="E142" i="3" s="1"/>
  <c r="E1136" i="3" a="1"/>
  <c r="E1136" i="3" s="1"/>
  <c r="E403" i="3" a="1"/>
  <c r="E403" i="3" s="1"/>
  <c r="E299" i="3" a="1"/>
  <c r="E299" i="3" s="1"/>
  <c r="E46" i="3" a="1"/>
  <c r="E46" i="3" s="1"/>
  <c r="E561" i="3" a="1"/>
  <c r="E561" i="3" s="1"/>
  <c r="E717" i="3" a="1"/>
  <c r="E717" i="3" s="1"/>
  <c r="E404" i="3" a="1"/>
  <c r="E404" i="3" s="1"/>
  <c r="E1030" i="3" a="1"/>
  <c r="E1030" i="3" s="1"/>
  <c r="E611" i="3" a="1"/>
  <c r="E611" i="3" s="1"/>
  <c r="E820" i="3" a="1"/>
  <c r="E820" i="3" s="1"/>
  <c r="E819" i="3" a="1"/>
  <c r="E819" i="3" s="1"/>
  <c r="E1132" i="3" a="1"/>
  <c r="E1132" i="3" s="1"/>
  <c r="E5724" i="2" a="1"/>
  <c r="E5724" i="2" s="1"/>
  <c r="E5475" i="2" a="1"/>
  <c r="E5475" i="2" s="1"/>
  <c r="E5223" i="2" a="1"/>
  <c r="E5223" i="2" s="1"/>
  <c r="E4985" i="2" a="1"/>
  <c r="E4985" i="2" s="1"/>
  <c r="E4736" i="2" a="1"/>
  <c r="E4736" i="2" s="1"/>
  <c r="E4484" i="2" a="1"/>
  <c r="E4484" i="2" s="1"/>
  <c r="E3988" i="2" a="1"/>
  <c r="E3988" i="2" s="1"/>
  <c r="E3743" i="2" a="1"/>
  <c r="E3743" i="2" s="1"/>
  <c r="E3496" i="2" a="1"/>
  <c r="E3496" i="2" s="1"/>
  <c r="E2994" i="2" a="1"/>
  <c r="E2994" i="2" s="1"/>
  <c r="E2738" i="2" a="1"/>
  <c r="E2738" i="2" s="1"/>
  <c r="E2494" i="2" a="1"/>
  <c r="E2494" i="2" s="1"/>
  <c r="E1992" i="2" a="1"/>
  <c r="E1992" i="2" s="1"/>
  <c r="E1763" i="2" a="1"/>
  <c r="E1763" i="2" s="1"/>
  <c r="E1512" i="2" a="1"/>
  <c r="E1512" i="2" s="1"/>
  <c r="E1013" i="2" a="1"/>
  <c r="E1013" i="2" s="1"/>
  <c r="E760" i="2" a="1"/>
  <c r="E760" i="2" s="1"/>
  <c r="T3" i="2"/>
  <c r="Q3" i="2"/>
  <c r="S3" i="2"/>
  <c r="R3" i="2"/>
  <c r="G3" i="2"/>
  <c r="E694" i="2" a="1"/>
  <c r="E694" i="2" s="1"/>
  <c r="E687" i="2" a="1"/>
  <c r="E687" i="2" s="1"/>
  <c r="E937" i="2" a="1"/>
  <c r="E937" i="2" s="1"/>
  <c r="E939" i="2" a="1"/>
  <c r="E939" i="2" s="1"/>
  <c r="E1175" i="2" a="1"/>
  <c r="E1175" i="2" s="1"/>
  <c r="E1425" i="2" a="1"/>
  <c r="E1425" i="2" s="1"/>
  <c r="E1430" i="2" a="1"/>
  <c r="E1430" i="2" s="1"/>
  <c r="E1676" i="2" a="1"/>
  <c r="E1676" i="2" s="1"/>
  <c r="E1915" i="2" a="1"/>
  <c r="E1915" i="2" s="1"/>
  <c r="E1913" i="2" a="1"/>
  <c r="E1913" i="2" s="1"/>
  <c r="E2170" i="2" a="1"/>
  <c r="E2170" i="2" s="1"/>
  <c r="E2164" i="2" a="1"/>
  <c r="E2164" i="2" s="1"/>
  <c r="E2407" i="2" a="1"/>
  <c r="E2407" i="2" s="1"/>
  <c r="E2670" i="2" a="1"/>
  <c r="E2670" i="2" s="1"/>
  <c r="E2661" i="2" a="1"/>
  <c r="E2661" i="2" s="1"/>
  <c r="E2905" i="2" a="1"/>
  <c r="E2905" i="2" s="1"/>
  <c r="E143" i="2" a="1"/>
  <c r="E143" i="2" s="1"/>
  <c r="E3153" i="2" a="1"/>
  <c r="E3153" i="2" s="1"/>
  <c r="E3410" i="2" a="1"/>
  <c r="E3410" i="2" s="1"/>
  <c r="E3403" i="2" a="1"/>
  <c r="E3403" i="2" s="1"/>
  <c r="E3648" i="2" a="1"/>
  <c r="E3648" i="2" s="1"/>
  <c r="E3892" i="2" a="1"/>
  <c r="E3892" i="2" s="1"/>
  <c r="E3906" i="2" a="1"/>
  <c r="E3906" i="2" s="1"/>
  <c r="E4153" i="2" a="1"/>
  <c r="E4153" i="2" s="1"/>
  <c r="E4151" i="2" a="1"/>
  <c r="E4151" i="2" s="1"/>
  <c r="E4394" i="2" a="1"/>
  <c r="E4394" i="2" s="1"/>
  <c r="E4639" i="2" a="1"/>
  <c r="E4639" i="2" s="1"/>
  <c r="E4650" i="2" a="1"/>
  <c r="E4650" i="2" s="1"/>
  <c r="E4902" i="2" a="1"/>
  <c r="E4902" i="2" s="1"/>
  <c r="E239" i="2" a="1"/>
  <c r="E239" i="2" s="1"/>
  <c r="E5149" i="2" a="1"/>
  <c r="E5149" i="2" s="1"/>
  <c r="E5390" i="2" a="1"/>
  <c r="E5390" i="2" s="1"/>
  <c r="E5391" i="2" a="1"/>
  <c r="E5391" i="2" s="1"/>
  <c r="E5636" i="2" a="1"/>
  <c r="E5636" i="2" s="1"/>
  <c r="E275" i="2" a="1"/>
  <c r="E275" i="2" s="1"/>
  <c r="E682" i="2" a="1"/>
  <c r="E682" i="2" s="1"/>
  <c r="E681" i="2" a="1"/>
  <c r="E681" i="2" s="1"/>
  <c r="E933" i="2" a="1"/>
  <c r="E933" i="2" s="1"/>
  <c r="E1191" i="2" a="1"/>
  <c r="E1191" i="2" s="1"/>
  <c r="E1185" i="2" a="1"/>
  <c r="E1185" i="2" s="1"/>
  <c r="E1439" i="2" a="1"/>
  <c r="E1439" i="2" s="1"/>
  <c r="E71" i="2" a="1"/>
  <c r="E71" i="2" s="1"/>
  <c r="E1672" i="2" a="1"/>
  <c r="E1672" i="2" s="1"/>
  <c r="E1911" i="2" a="1"/>
  <c r="E1911" i="2" s="1"/>
  <c r="E1923" i="2" a="1"/>
  <c r="E1923" i="2" s="1"/>
  <c r="E2159" i="2" a="1"/>
  <c r="E2159" i="2" s="1"/>
  <c r="E2412" i="2" a="1"/>
  <c r="E2412" i="2" s="1"/>
  <c r="E2406" i="2" a="1"/>
  <c r="E2406" i="2" s="1"/>
  <c r="E2660" i="2" a="1"/>
  <c r="E2660" i="2" s="1"/>
  <c r="E2656" i="2" a="1"/>
  <c r="E2656" i="2" s="1"/>
  <c r="E2907" i="2" a="1"/>
  <c r="E2907" i="2" s="1"/>
  <c r="E3155" i="2" a="1"/>
  <c r="E3155" i="2" s="1"/>
  <c r="E3159" i="2" a="1"/>
  <c r="E3159" i="2" s="1"/>
  <c r="E3399" i="2" a="1"/>
  <c r="E3399" i="2" s="1"/>
  <c r="E3413" i="2" a="1"/>
  <c r="E3413" i="2" s="1"/>
  <c r="E3644" i="2" a="1"/>
  <c r="E3644" i="2" s="1"/>
  <c r="E3895" i="2" a="1"/>
  <c r="E3895" i="2" s="1"/>
  <c r="E3909" i="2" a="1"/>
  <c r="E3909" i="2" s="1"/>
  <c r="E4156" i="2" a="1"/>
  <c r="E4156" i="2" s="1"/>
  <c r="E203" i="2" a="1"/>
  <c r="E203" i="2" s="1"/>
  <c r="E4388" i="2" a="1"/>
  <c r="E4388" i="2" s="1"/>
  <c r="E4638" i="2" a="1"/>
  <c r="E4638" i="2" s="1"/>
  <c r="E4648" i="2" a="1"/>
  <c r="E4648" i="2" s="1"/>
  <c r="E4900" i="2" a="1"/>
  <c r="E4900" i="2" s="1"/>
  <c r="E5134" i="2" a="1"/>
  <c r="E5134" i="2" s="1"/>
  <c r="E5137" i="2" a="1"/>
  <c r="E5137" i="2" s="1"/>
  <c r="E5393" i="2" a="1"/>
  <c r="E5393" i="2" s="1"/>
  <c r="E5394" i="2" a="1"/>
  <c r="E5394" i="2" s="1"/>
  <c r="E5639" i="2" a="1"/>
  <c r="E5639" i="2" s="1"/>
  <c r="E689" i="2" a="1"/>
  <c r="E689" i="2" s="1"/>
  <c r="E943" i="2" a="1"/>
  <c r="E943" i="2" s="1"/>
  <c r="E936" i="2" a="1"/>
  <c r="E936" i="2" s="1"/>
  <c r="E1176" i="2" a="1"/>
  <c r="E1176" i="2" s="1"/>
  <c r="E1188" i="2" a="1"/>
  <c r="E1188" i="2" s="1"/>
  <c r="E1424" i="2" a="1"/>
  <c r="E1424" i="2" s="1"/>
  <c r="E1677" i="2" a="1"/>
  <c r="E1677" i="2" s="1"/>
  <c r="E1671" i="2" a="1"/>
  <c r="E1671" i="2" s="1"/>
  <c r="E1921" i="2" a="1"/>
  <c r="E1921" i="2" s="1"/>
  <c r="E2171" i="2" a="1"/>
  <c r="E2171" i="2" s="1"/>
  <c r="E2158" i="2" a="1"/>
  <c r="E2158" i="2" s="1"/>
  <c r="E2421" i="2" a="1"/>
  <c r="E2421" i="2" s="1"/>
  <c r="E2419" i="2" a="1"/>
  <c r="E2419" i="2" s="1"/>
  <c r="E2662" i="2" a="1"/>
  <c r="E2662" i="2" s="1"/>
  <c r="E2913" i="2" a="1"/>
  <c r="E2913" i="2" s="1"/>
  <c r="E2909" i="2" a="1"/>
  <c r="E2909" i="2" s="1"/>
  <c r="E3154" i="2" a="1"/>
  <c r="E3154" i="2" s="1"/>
  <c r="E3151" i="2" a="1"/>
  <c r="E3151" i="2" s="1"/>
  <c r="E3408" i="2" a="1"/>
  <c r="E3408" i="2" s="1"/>
  <c r="E3659" i="2" a="1"/>
  <c r="E3659" i="2" s="1"/>
  <c r="E3656" i="2" a="1"/>
  <c r="E3656" i="2" s="1"/>
  <c r="E3904" i="2" a="1"/>
  <c r="E3904" i="2" s="1"/>
  <c r="E3903" i="2" a="1"/>
  <c r="E3903" i="2" s="1"/>
  <c r="E4152" i="2" a="1"/>
  <c r="E4152" i="2" s="1"/>
  <c r="E4395" i="2" a="1"/>
  <c r="E4395" i="2" s="1"/>
  <c r="E4403" i="2" a="1"/>
  <c r="E4403" i="2" s="1"/>
  <c r="E4652" i="2" a="1"/>
  <c r="E4652" i="2" s="1"/>
  <c r="E4892" i="2" a="1"/>
  <c r="E4892" i="2" s="1"/>
  <c r="E4898" i="2" a="1"/>
  <c r="E4898" i="2" s="1"/>
  <c r="E5140" i="2" a="1"/>
  <c r="E5140" i="2" s="1"/>
  <c r="E5135" i="2" a="1"/>
  <c r="E5135" i="2" s="1"/>
  <c r="E5395" i="2" a="1"/>
  <c r="E5395" i="2" s="1"/>
  <c r="E5648" i="2" a="1"/>
  <c r="E5648" i="2" s="1"/>
  <c r="E5651" i="2" a="1"/>
  <c r="E5651" i="2" s="1"/>
  <c r="E688" i="2" a="1"/>
  <c r="E688" i="2" s="1"/>
  <c r="E927" i="2" a="1"/>
  <c r="E927" i="2" s="1"/>
  <c r="E929" i="2" a="1"/>
  <c r="E929" i="2" s="1"/>
  <c r="E1186" i="2" a="1"/>
  <c r="E1186" i="2" s="1"/>
  <c r="E1429" i="2" a="1"/>
  <c r="E1429" i="2" s="1"/>
  <c r="E1423" i="2" a="1"/>
  <c r="E1423" i="2" s="1"/>
  <c r="E1673" i="2" a="1"/>
  <c r="E1673" i="2" s="1"/>
  <c r="E1919" i="2" a="1"/>
  <c r="E1919" i="2" s="1"/>
  <c r="E1906" i="2" a="1"/>
  <c r="E1906" i="2" s="1"/>
  <c r="E2163" i="2" a="1"/>
  <c r="E2163" i="2" s="1"/>
  <c r="E2168" i="2" a="1"/>
  <c r="E2168" i="2" s="1"/>
  <c r="E2410" i="2" a="1"/>
  <c r="E2410" i="2" s="1"/>
  <c r="E2667" i="2" a="1"/>
  <c r="E2667" i="2" s="1"/>
  <c r="E2658" i="2" a="1"/>
  <c r="E2658" i="2" s="1"/>
  <c r="E2902" i="2" a="1"/>
  <c r="E2902" i="2" s="1"/>
  <c r="E2910" i="2" a="1"/>
  <c r="E2910" i="2" s="1"/>
  <c r="E3163" i="2" a="1"/>
  <c r="E3163" i="2" s="1"/>
  <c r="E3398" i="2" a="1"/>
  <c r="E3398" i="2" s="1"/>
  <c r="E3407" i="2" a="1"/>
  <c r="E3407" i="2" s="1"/>
  <c r="E3645" i="2" a="1"/>
  <c r="E3645" i="2" s="1"/>
  <c r="E179" i="2" a="1"/>
  <c r="E179" i="2" s="1"/>
  <c r="E3897" i="2" a="1"/>
  <c r="E3897" i="2" s="1"/>
  <c r="E4147" i="2" a="1"/>
  <c r="E4147" i="2" s="1"/>
  <c r="E4145" i="2" a="1"/>
  <c r="E4145" i="2" s="1"/>
  <c r="E4390" i="2" a="1"/>
  <c r="E4390" i="2" s="1"/>
  <c r="E4653" i="2" a="1"/>
  <c r="E4653" i="2" s="1"/>
  <c r="E4644" i="2" a="1"/>
  <c r="E4644" i="2" s="1"/>
  <c r="E4886" i="2" a="1"/>
  <c r="E4886" i="2" s="1"/>
  <c r="E4896" i="2" a="1"/>
  <c r="E4896" i="2" s="1"/>
  <c r="E5150" i="2" a="1"/>
  <c r="E5150" i="2" s="1"/>
  <c r="E5389" i="2" a="1"/>
  <c r="E5389" i="2" s="1"/>
  <c r="E5386" i="2" a="1"/>
  <c r="E5386" i="2" s="1"/>
  <c r="E5647" i="2" a="1"/>
  <c r="E5647" i="2" s="1"/>
  <c r="E5634" i="2" a="1"/>
  <c r="E5634" i="2" s="1"/>
  <c r="E690" i="2" a="1"/>
  <c r="E690" i="2" s="1"/>
  <c r="E938" i="2" a="1"/>
  <c r="E938" i="2" s="1"/>
  <c r="E1180" i="2" a="1"/>
  <c r="E1180" i="2" s="1"/>
  <c r="E1433" i="2" a="1"/>
  <c r="E1433" i="2" s="1"/>
  <c r="E1667" i="2" a="1"/>
  <c r="E1667" i="2" s="1"/>
  <c r="E83" i="2" a="1"/>
  <c r="E83" i="2" s="1"/>
  <c r="E1912" i="2" a="1"/>
  <c r="E1912" i="2" s="1"/>
  <c r="E2161" i="2" a="1"/>
  <c r="E2161" i="2" s="1"/>
  <c r="E2416" i="2" a="1"/>
  <c r="E2416" i="2" s="1"/>
  <c r="E2668" i="2" a="1"/>
  <c r="E2668" i="2" s="1"/>
  <c r="E2916" i="2" a="1"/>
  <c r="E2916" i="2" s="1"/>
  <c r="E3147" i="2" a="1"/>
  <c r="E3147" i="2" s="1"/>
  <c r="E3412" i="2" a="1"/>
  <c r="E3412" i="2" s="1"/>
  <c r="E3658" i="2" a="1"/>
  <c r="E3658" i="2" s="1"/>
  <c r="E3898" i="2" a="1"/>
  <c r="E3898" i="2" s="1"/>
  <c r="E4144" i="2" a="1"/>
  <c r="E4144" i="2" s="1"/>
  <c r="E4389" i="2" a="1"/>
  <c r="E4389" i="2" s="1"/>
  <c r="E215" i="2" a="1"/>
  <c r="E215" i="2" s="1"/>
  <c r="E4647" i="2" a="1"/>
  <c r="E4647" i="2" s="1"/>
  <c r="E4901" i="2" a="1"/>
  <c r="E4901" i="2" s="1"/>
  <c r="E5136" i="2" a="1"/>
  <c r="E5136" i="2" s="1"/>
  <c r="E5403" i="2" a="1"/>
  <c r="E5403" i="2" s="1"/>
  <c r="E5641" i="2" a="1"/>
  <c r="E5641" i="2" s="1"/>
  <c r="E433" i="2" a="1"/>
  <c r="E433" i="2" s="1"/>
  <c r="E695" i="2" a="1"/>
  <c r="E695" i="2" s="1"/>
  <c r="E934" i="2" a="1"/>
  <c r="E934" i="2" s="1"/>
  <c r="E1187" i="2" a="1"/>
  <c r="E1187" i="2" s="1"/>
  <c r="E1436" i="2" a="1"/>
  <c r="E1436" i="2" s="1"/>
  <c r="E1681" i="2" a="1"/>
  <c r="E1681" i="2" s="1"/>
  <c r="E1908" i="2" a="1"/>
  <c r="E1908" i="2" s="1"/>
  <c r="E95" i="2" a="1"/>
  <c r="E95" i="2" s="1"/>
  <c r="E2157" i="2" a="1"/>
  <c r="E2157" i="2" s="1"/>
  <c r="E2409" i="2" a="1"/>
  <c r="E2409" i="2" s="1"/>
  <c r="E2671" i="2" a="1"/>
  <c r="E2671" i="2" s="1"/>
  <c r="E2901" i="2" a="1"/>
  <c r="E2901" i="2" s="1"/>
  <c r="E3150" i="2" a="1"/>
  <c r="E3150" i="2" s="1"/>
  <c r="E3401" i="2" a="1"/>
  <c r="E3401" i="2" s="1"/>
  <c r="E3661" i="2" a="1"/>
  <c r="E3661" i="2" s="1"/>
  <c r="E3901" i="2" a="1"/>
  <c r="E3901" i="2" s="1"/>
  <c r="E4150" i="2" a="1"/>
  <c r="E4150" i="2" s="1"/>
  <c r="E4398" i="2" a="1"/>
  <c r="E4398" i="2" s="1"/>
  <c r="E4640" i="2" a="1"/>
  <c r="E4640" i="2" s="1"/>
  <c r="E227" i="2" a="1"/>
  <c r="E227" i="2" s="1"/>
  <c r="E4891" i="2" a="1"/>
  <c r="E4891" i="2" s="1"/>
  <c r="E5152" i="2" a="1"/>
  <c r="E5152" i="2" s="1"/>
  <c r="E5396" i="2" a="1"/>
  <c r="E5396" i="2" s="1"/>
  <c r="E5644" i="2" a="1"/>
  <c r="E5644" i="2" s="1"/>
  <c r="E684" i="2" a="1"/>
  <c r="E684" i="2" s="1"/>
  <c r="E944" i="2" a="1"/>
  <c r="E944" i="2" s="1"/>
  <c r="E1183" i="2" a="1"/>
  <c r="E1183" i="2" s="1"/>
  <c r="E1432" i="2" a="1"/>
  <c r="E1432" i="2" s="1"/>
  <c r="E1670" i="2" a="1"/>
  <c r="E1670" i="2" s="1"/>
  <c r="E1922" i="2" a="1"/>
  <c r="E1922" i="2" s="1"/>
  <c r="E2160" i="2" a="1"/>
  <c r="E2160" i="2" s="1"/>
  <c r="E107" i="2" a="1"/>
  <c r="E107" i="2" s="1"/>
  <c r="E2404" i="2" a="1"/>
  <c r="E2404" i="2" s="1"/>
  <c r="E2669" i="2" a="1"/>
  <c r="E2669" i="2" s="1"/>
  <c r="E2908" i="2" a="1"/>
  <c r="E2908" i="2" s="1"/>
  <c r="E3156" i="2" a="1"/>
  <c r="E3156" i="2" s="1"/>
  <c r="E3397" i="2" a="1"/>
  <c r="E3397" i="2" s="1"/>
  <c r="E3657" i="2" a="1"/>
  <c r="E3657" i="2" s="1"/>
  <c r="E3891" i="2" a="1"/>
  <c r="E3891" i="2" s="1"/>
  <c r="E4140" i="2" a="1"/>
  <c r="E4140" i="2" s="1"/>
  <c r="E4391" i="2" a="1"/>
  <c r="E4391" i="2" s="1"/>
  <c r="E4635" i="2" a="1"/>
  <c r="E4635" i="2" s="1"/>
  <c r="E4897" i="2" a="1"/>
  <c r="E4897" i="2" s="1"/>
  <c r="E5144" i="2" a="1"/>
  <c r="E5144" i="2" s="1"/>
  <c r="E5146" i="2" a="1"/>
  <c r="E5146" i="2" s="1"/>
  <c r="E5401" i="2" a="1"/>
  <c r="E5401" i="2" s="1"/>
  <c r="E5637" i="2" a="1"/>
  <c r="E5637" i="2" s="1"/>
  <c r="E35" i="2" a="1"/>
  <c r="E35" i="2" s="1"/>
  <c r="E932" i="2" a="1"/>
  <c r="E932" i="2" s="1"/>
  <c r="E1190" i="2" a="1"/>
  <c r="E1190" i="2" s="1"/>
  <c r="E1428" i="2" a="1"/>
  <c r="E1428" i="2" s="1"/>
  <c r="E1666" i="2" a="1"/>
  <c r="E1666" i="2" s="1"/>
  <c r="E1918" i="2" a="1"/>
  <c r="E1918" i="2" s="1"/>
  <c r="E2167" i="2" a="1"/>
  <c r="E2167" i="2" s="1"/>
  <c r="E2415" i="2" a="1"/>
  <c r="E2415" i="2" s="1"/>
  <c r="E119" i="2" a="1"/>
  <c r="E119" i="2" s="1"/>
  <c r="E2672" i="2" a="1"/>
  <c r="E2672" i="2" s="1"/>
  <c r="E2904" i="2" a="1"/>
  <c r="E2904" i="2" s="1"/>
  <c r="E3146" i="2" a="1"/>
  <c r="E3146" i="2" s="1"/>
  <c r="E3404" i="2" a="1"/>
  <c r="E3404" i="2" s="1"/>
  <c r="E3660" i="2" a="1"/>
  <c r="E3660" i="2" s="1"/>
  <c r="E3907" i="2" a="1"/>
  <c r="E3907" i="2" s="1"/>
  <c r="E4143" i="2" a="1"/>
  <c r="E4143" i="2" s="1"/>
  <c r="E4387" i="2" a="1"/>
  <c r="E4387" i="2" s="1"/>
  <c r="E4646" i="2" a="1"/>
  <c r="E4646" i="2" s="1"/>
  <c r="E4890" i="2" a="1"/>
  <c r="E4890" i="2" s="1"/>
  <c r="E5148" i="2" a="1"/>
  <c r="E5148" i="2" s="1"/>
  <c r="E251" i="2" a="1"/>
  <c r="E251" i="2" s="1"/>
  <c r="E5399" i="2" a="1"/>
  <c r="E5399" i="2" s="1"/>
  <c r="E5642" i="2" a="1"/>
  <c r="E5642" i="2" s="1"/>
  <c r="E683" i="2" a="1"/>
  <c r="E683" i="2" s="1"/>
  <c r="E47" i="2" a="1"/>
  <c r="E47" i="2" s="1"/>
  <c r="E1179" i="2" a="1"/>
  <c r="E1179" i="2" s="1"/>
  <c r="E1435" i="2" a="1"/>
  <c r="E1435" i="2" s="1"/>
  <c r="E1680" i="2" a="1"/>
  <c r="E1680" i="2" s="1"/>
  <c r="E1914" i="2" a="1"/>
  <c r="E1914" i="2" s="1"/>
  <c r="E2174" i="2" a="1"/>
  <c r="E2174" i="2" s="1"/>
  <c r="E2418" i="2" a="1"/>
  <c r="E2418" i="2" s="1"/>
  <c r="E2664" i="2" a="1"/>
  <c r="E2664" i="2" s="1"/>
  <c r="E2659" i="2" a="1"/>
  <c r="E2659" i="2" s="1"/>
  <c r="E2917" i="2" a="1"/>
  <c r="E2917" i="2" s="1"/>
  <c r="E3162" i="2" a="1"/>
  <c r="E3162" i="2" s="1"/>
  <c r="E3400" i="2" a="1"/>
  <c r="E3400" i="2" s="1"/>
  <c r="E3647" i="2" a="1"/>
  <c r="E3647" i="2" s="1"/>
  <c r="E3894" i="2" a="1"/>
  <c r="E3894" i="2" s="1"/>
  <c r="E4146" i="2" a="1"/>
  <c r="E4146" i="2" s="1"/>
  <c r="E4401" i="2" a="1"/>
  <c r="E4401" i="2" s="1"/>
  <c r="E4642" i="2" a="1"/>
  <c r="E4642" i="2" s="1"/>
  <c r="E4903" i="2" a="1"/>
  <c r="E4903" i="2" s="1"/>
  <c r="E5141" i="2" a="1"/>
  <c r="E5141" i="2" s="1"/>
  <c r="E5402" i="2" a="1"/>
  <c r="E5402" i="2" s="1"/>
  <c r="E5387" i="2" a="1"/>
  <c r="E5387" i="2" s="1"/>
  <c r="E5646" i="2" a="1"/>
  <c r="E5646" i="2" s="1"/>
  <c r="E693" i="2" a="1"/>
  <c r="E693" i="2" s="1"/>
  <c r="E942" i="2" a="1"/>
  <c r="E942" i="2" s="1"/>
  <c r="E1182" i="2" a="1"/>
  <c r="E1182" i="2" s="1"/>
  <c r="E1431" i="2" a="1"/>
  <c r="E1431" i="2" s="1"/>
  <c r="E1669" i="2" a="1"/>
  <c r="E1669" i="2" s="1"/>
  <c r="E1907" i="2" a="1"/>
  <c r="E1907" i="2" s="1"/>
  <c r="E2156" i="2" a="1"/>
  <c r="E2156" i="2" s="1"/>
  <c r="E2405" i="2" a="1"/>
  <c r="E2405" i="2" s="1"/>
  <c r="E2654" i="2" a="1"/>
  <c r="E2654" i="2" s="1"/>
  <c r="E131" i="2" a="1"/>
  <c r="E131" i="2" s="1"/>
  <c r="E2914" i="2" a="1"/>
  <c r="E2914" i="2" s="1"/>
  <c r="E3149" i="2" a="1"/>
  <c r="E3149" i="2" s="1"/>
  <c r="E3414" i="2" a="1"/>
  <c r="E3414" i="2" s="1"/>
  <c r="E3646" i="2" a="1"/>
  <c r="E3646" i="2" s="1"/>
  <c r="E3900" i="2" a="1"/>
  <c r="E3900" i="2" s="1"/>
  <c r="E4149" i="2" a="1"/>
  <c r="E4149" i="2" s="1"/>
  <c r="E4400" i="2" a="1"/>
  <c r="E4400" i="2" s="1"/>
  <c r="E4649" i="2" a="1"/>
  <c r="E4649" i="2" s="1"/>
  <c r="E4887" i="2" a="1"/>
  <c r="E4887" i="2" s="1"/>
  <c r="E5147" i="2" a="1"/>
  <c r="E5147" i="2" s="1"/>
  <c r="E5404" i="2" a="1"/>
  <c r="E5404" i="2" s="1"/>
  <c r="E263" i="2" a="1"/>
  <c r="E263" i="2" s="1"/>
  <c r="E5650" i="2" a="1"/>
  <c r="E5650" i="2" s="1"/>
  <c r="E686" i="2" a="1"/>
  <c r="E686" i="2" s="1"/>
  <c r="E941" i="2" a="1"/>
  <c r="E941" i="2" s="1"/>
  <c r="E1178" i="2" a="1"/>
  <c r="E1178" i="2" s="1"/>
  <c r="E1434" i="2" a="1"/>
  <c r="E1434" i="2" s="1"/>
  <c r="E1679" i="2" a="1"/>
  <c r="E1679" i="2" s="1"/>
  <c r="E1910" i="2" a="1"/>
  <c r="E1910" i="2" s="1"/>
  <c r="E2173" i="2" a="1"/>
  <c r="E2173" i="2" s="1"/>
  <c r="E2411" i="2" a="1"/>
  <c r="E2411" i="2" s="1"/>
  <c r="E2663" i="2" a="1"/>
  <c r="E2663" i="2" s="1"/>
  <c r="E2906" i="2" a="1"/>
  <c r="E2906" i="2" s="1"/>
  <c r="E3145" i="2" a="1"/>
  <c r="E3145" i="2" s="1"/>
  <c r="E155" i="2" a="1"/>
  <c r="E155" i="2" s="1"/>
  <c r="E167" i="2" a="1"/>
  <c r="E167" i="2" s="1"/>
  <c r="E3654" i="2" a="1"/>
  <c r="E3654" i="2" s="1"/>
  <c r="E3896" i="2" a="1"/>
  <c r="E3896" i="2" s="1"/>
  <c r="E4155" i="2" a="1"/>
  <c r="E4155" i="2" s="1"/>
  <c r="E4393" i="2" a="1"/>
  <c r="E4393" i="2" s="1"/>
  <c r="E4637" i="2" a="1"/>
  <c r="E4637" i="2" s="1"/>
  <c r="E4895" i="2" a="1"/>
  <c r="E4895" i="2" s="1"/>
  <c r="E5143" i="2" a="1"/>
  <c r="E5143" i="2" s="1"/>
  <c r="E5385" i="2" a="1"/>
  <c r="E5385" i="2" s="1"/>
  <c r="E5645" i="2" a="1"/>
  <c r="E5645" i="2" s="1"/>
  <c r="E438" i="2" a="1"/>
  <c r="E438" i="2" s="1"/>
  <c r="E11" i="2" a="1"/>
  <c r="E11" i="2" s="1"/>
  <c r="E696" i="2" a="1"/>
  <c r="E696" i="2" s="1"/>
  <c r="E935" i="2" a="1"/>
  <c r="E935" i="2" s="1"/>
  <c r="E59" i="2" a="1"/>
  <c r="E59" i="2" s="1"/>
  <c r="E1427" i="2" a="1"/>
  <c r="E1427" i="2" s="1"/>
  <c r="E1668" i="2" a="1"/>
  <c r="E1668" i="2" s="1"/>
  <c r="E1924" i="2" a="1"/>
  <c r="E1924" i="2" s="1"/>
  <c r="E2169" i="2" a="1"/>
  <c r="E2169" i="2" s="1"/>
  <c r="E2414" i="2" a="1"/>
  <c r="E2414" i="2" s="1"/>
  <c r="E2666" i="2" a="1"/>
  <c r="E2666" i="2" s="1"/>
  <c r="E2912" i="2" a="1"/>
  <c r="E2912" i="2" s="1"/>
  <c r="E3158" i="2" a="1"/>
  <c r="E3158" i="2" s="1"/>
  <c r="E3411" i="2" a="1"/>
  <c r="E3411" i="2" s="1"/>
  <c r="E3650" i="2" a="1"/>
  <c r="E3650" i="2" s="1"/>
  <c r="E3651" i="2" a="1"/>
  <c r="E3651" i="2" s="1"/>
  <c r="E3899" i="2" a="1"/>
  <c r="E3899" i="2" s="1"/>
  <c r="E4142" i="2" a="1"/>
  <c r="E4142" i="2" s="1"/>
  <c r="E4397" i="2" a="1"/>
  <c r="E4397" i="2" s="1"/>
  <c r="E4651" i="2" a="1"/>
  <c r="E4651" i="2" s="1"/>
  <c r="E4899" i="2" a="1"/>
  <c r="E4899" i="2" s="1"/>
  <c r="E5139" i="2" a="1"/>
  <c r="E5139" i="2" s="1"/>
  <c r="E5397" i="2" a="1"/>
  <c r="E5397" i="2" s="1"/>
  <c r="E5638" i="2" a="1"/>
  <c r="E5638" i="2" s="1"/>
  <c r="E441" i="2" a="1"/>
  <c r="E441" i="2" s="1"/>
  <c r="E691" i="2" a="1"/>
  <c r="E691" i="2" s="1"/>
  <c r="E680" i="2" a="1"/>
  <c r="E680" i="2" s="1"/>
  <c r="E940" i="2" a="1"/>
  <c r="E940" i="2" s="1"/>
  <c r="E1174" i="2" a="1"/>
  <c r="E1174" i="2" s="1"/>
  <c r="E1437" i="2" a="1"/>
  <c r="E1437" i="2" s="1"/>
  <c r="E1675" i="2" a="1"/>
  <c r="E1675" i="2" s="1"/>
  <c r="E1920" i="2" a="1"/>
  <c r="E1920" i="2" s="1"/>
  <c r="E2162" i="2" a="1"/>
  <c r="E2162" i="2" s="1"/>
  <c r="E2413" i="2" a="1"/>
  <c r="E2413" i="2" s="1"/>
  <c r="E2653" i="2" a="1"/>
  <c r="E2653" i="2" s="1"/>
  <c r="E2915" i="2" a="1"/>
  <c r="E2915" i="2" s="1"/>
  <c r="E3148" i="2" a="1"/>
  <c r="E3148" i="2" s="1"/>
  <c r="E3409" i="2" a="1"/>
  <c r="E3409" i="2" s="1"/>
  <c r="E3653" i="2" a="1"/>
  <c r="E3653" i="2" s="1"/>
  <c r="E3902" i="2" a="1"/>
  <c r="E3902" i="2" s="1"/>
  <c r="E3890" i="2" a="1"/>
  <c r="E3890" i="2" s="1"/>
  <c r="E4148" i="2" a="1"/>
  <c r="E4148" i="2" s="1"/>
  <c r="E4392" i="2" a="1"/>
  <c r="E4392" i="2" s="1"/>
  <c r="E4636" i="2" a="1"/>
  <c r="E4636" i="2" s="1"/>
  <c r="E4889" i="2" a="1"/>
  <c r="E4889" i="2" s="1"/>
  <c r="E5142" i="2" a="1"/>
  <c r="E5142" i="2" s="1"/>
  <c r="E5388" i="2" a="1"/>
  <c r="E5388" i="2" s="1"/>
  <c r="E5643" i="2" a="1"/>
  <c r="E5643" i="2" s="1"/>
  <c r="E679" i="2" a="1"/>
  <c r="E679" i="2" s="1"/>
  <c r="E928" i="2" a="1"/>
  <c r="E928" i="2" s="1"/>
  <c r="E1177" i="2" a="1"/>
  <c r="E1177" i="2" s="1"/>
  <c r="E1181" i="2" a="1"/>
  <c r="E1181" i="2" s="1"/>
  <c r="E1426" i="2" a="1"/>
  <c r="E1426" i="2" s="1"/>
  <c r="E1664" i="2" a="1"/>
  <c r="E1664" i="2" s="1"/>
  <c r="E1909" i="2" a="1"/>
  <c r="E1909" i="2" s="1"/>
  <c r="E2172" i="2" a="1"/>
  <c r="E2172" i="2" s="1"/>
  <c r="E2417" i="2" a="1"/>
  <c r="E2417" i="2" s="1"/>
  <c r="E2665" i="2" a="1"/>
  <c r="E2665" i="2" s="1"/>
  <c r="E2911" i="2" a="1"/>
  <c r="E2911" i="2" s="1"/>
  <c r="E3157" i="2" a="1"/>
  <c r="E3157" i="2" s="1"/>
  <c r="E3406" i="2" a="1"/>
  <c r="E3406" i="2" s="1"/>
  <c r="E3649" i="2" a="1"/>
  <c r="E3649" i="2" s="1"/>
  <c r="E3905" i="2" a="1"/>
  <c r="E3905" i="2" s="1"/>
  <c r="E191" i="2" a="1"/>
  <c r="E191" i="2" s="1"/>
  <c r="E4141" i="2" a="1"/>
  <c r="E4141" i="2" s="1"/>
  <c r="E4386" i="2" a="1"/>
  <c r="E4386" i="2" s="1"/>
  <c r="E4645" i="2" a="1"/>
  <c r="E4645" i="2" s="1"/>
  <c r="E4893" i="2" a="1"/>
  <c r="E4893" i="2" s="1"/>
  <c r="E5145" i="2" a="1"/>
  <c r="E5145" i="2" s="1"/>
  <c r="E5398" i="2" a="1"/>
  <c r="E5398" i="2" s="1"/>
  <c r="E5640" i="2" a="1"/>
  <c r="E5640" i="2" s="1"/>
  <c r="E685" i="2" a="1"/>
  <c r="E685" i="2" s="1"/>
  <c r="E931" i="2" a="1"/>
  <c r="E931" i="2" s="1"/>
  <c r="E1184" i="2" a="1"/>
  <c r="E1184" i="2" s="1"/>
  <c r="E1192" i="2" a="1"/>
  <c r="E1192" i="2" s="1"/>
  <c r="E1674" i="2" a="1"/>
  <c r="E1674" i="2" s="1"/>
  <c r="E1678" i="2" a="1"/>
  <c r="E1678" i="2" s="1"/>
  <c r="E1916" i="2" a="1"/>
  <c r="E1916" i="2" s="1"/>
  <c r="E2165" i="2" a="1"/>
  <c r="E2165" i="2" s="1"/>
  <c r="E2420" i="2" a="1"/>
  <c r="E2420" i="2" s="1"/>
  <c r="E2655" i="2" a="1"/>
  <c r="E2655" i="2" s="1"/>
  <c r="E2903" i="2" a="1"/>
  <c r="E2903" i="2" s="1"/>
  <c r="E3160" i="2" a="1"/>
  <c r="E3160" i="2" s="1"/>
  <c r="E3405" i="2" a="1"/>
  <c r="E3405" i="2" s="1"/>
  <c r="E3652" i="2" a="1"/>
  <c r="E3652" i="2" s="1"/>
  <c r="E3908" i="2" a="1"/>
  <c r="E3908" i="2" s="1"/>
  <c r="E4154" i="2" a="1"/>
  <c r="E4154" i="2" s="1"/>
  <c r="E4402" i="2" a="1"/>
  <c r="E4402" i="2" s="1"/>
  <c r="E4396" i="2" a="1"/>
  <c r="E4396" i="2" s="1"/>
  <c r="E4643" i="2" a="1"/>
  <c r="E4643" i="2" s="1"/>
  <c r="E4888" i="2" a="1"/>
  <c r="E4888" i="2" s="1"/>
  <c r="E5138" i="2" a="1"/>
  <c r="E5138" i="2" s="1"/>
  <c r="E5392" i="2" a="1"/>
  <c r="E5392" i="2" s="1"/>
  <c r="E5649" i="2" a="1"/>
  <c r="E5649" i="2" s="1"/>
  <c r="E4139" i="2" a="1"/>
  <c r="E4139" i="2" s="1"/>
  <c r="E1438" i="2" a="1"/>
  <c r="E1438" i="2" s="1"/>
  <c r="E232" i="3" a="1"/>
  <c r="E232" i="3" s="1"/>
  <c r="E910" i="3" a="1"/>
  <c r="E910" i="3" s="1"/>
  <c r="E997" i="3" a="1"/>
  <c r="E997" i="3" s="1"/>
  <c r="E445" i="3" a="1"/>
  <c r="E445" i="3" s="1"/>
  <c r="E1060" i="3" a="1"/>
  <c r="E1060" i="3" s="1"/>
  <c r="E535" i="3" a="1"/>
  <c r="E535" i="3" s="1"/>
  <c r="E1086" i="3" a="1"/>
  <c r="E1086" i="3" s="1"/>
  <c r="E838" i="3" a="1"/>
  <c r="E838" i="3" s="1"/>
  <c r="E722" i="3" a="1"/>
  <c r="E722" i="3" s="1"/>
  <c r="E1167" i="3" a="1"/>
  <c r="E1167" i="3" s="1"/>
  <c r="E498" i="3" a="1"/>
  <c r="E498" i="3" s="1"/>
  <c r="E958" i="3" a="1"/>
  <c r="E958" i="3" s="1"/>
  <c r="E813" i="3" a="1"/>
  <c r="E813" i="3" s="1"/>
  <c r="E181" i="3" a="1"/>
  <c r="E181" i="3" s="1"/>
  <c r="E369" i="3" a="1"/>
  <c r="E369" i="3" s="1"/>
  <c r="E1160" i="3" a="1"/>
  <c r="E1160" i="3" s="1"/>
  <c r="E930" i="3" a="1"/>
  <c r="E930" i="3" s="1"/>
  <c r="E691" i="3" a="1"/>
  <c r="E691" i="3" s="1"/>
  <c r="E122" i="3" a="1"/>
  <c r="E122" i="3" s="1"/>
  <c r="E1219" i="3" a="1"/>
  <c r="E1219" i="3" s="1"/>
  <c r="E982" i="3" a="1"/>
  <c r="E982" i="3" s="1"/>
  <c r="E708" i="3" a="1"/>
  <c r="E708" i="3" s="1"/>
  <c r="E68" i="3" a="1"/>
  <c r="E68" i="3" s="1"/>
  <c r="E364" i="3" a="1"/>
  <c r="E364" i="3" s="1"/>
  <c r="E1111" i="3" a="1"/>
  <c r="E1111" i="3" s="1"/>
  <c r="E523" i="3" a="1"/>
  <c r="E523" i="3" s="1"/>
  <c r="E331" i="3" a="1"/>
  <c r="E331" i="3" s="1"/>
  <c r="E200" i="3" a="1"/>
  <c r="E200" i="3" s="1"/>
  <c r="E76" i="3" a="1"/>
  <c r="E76" i="3" s="1"/>
  <c r="E646" i="3" a="1"/>
  <c r="E646" i="3" s="1"/>
  <c r="E474" i="3" a="1"/>
  <c r="E474" i="3" s="1"/>
  <c r="E376" i="3" a="1"/>
  <c r="E376" i="3" s="1"/>
  <c r="E784" i="3" a="1"/>
  <c r="E784" i="3" s="1"/>
  <c r="E1056" i="3" a="1"/>
  <c r="E1056" i="3" s="1"/>
  <c r="E742" i="3" a="1"/>
  <c r="E742" i="3" s="1"/>
  <c r="E751" i="3" a="1"/>
  <c r="E751" i="3" s="1"/>
  <c r="E430" i="3" a="1"/>
  <c r="E430" i="3" s="1"/>
  <c r="E802" i="3" a="1"/>
  <c r="E802" i="3" s="1"/>
  <c r="E624" i="3" a="1"/>
  <c r="E624" i="3" s="1"/>
  <c r="E864" i="3" a="1"/>
  <c r="E864" i="3" s="1"/>
  <c r="E61" i="3" a="1"/>
  <c r="E61" i="3" s="1"/>
  <c r="E211" i="3" a="1"/>
  <c r="E211" i="3" s="1"/>
  <c r="E175" i="3" a="1"/>
  <c r="E175" i="3" s="1"/>
  <c r="Q6" i="3"/>
  <c r="E755" i="3" a="1"/>
  <c r="E755" i="3" s="1"/>
  <c r="E601" i="3" a="1"/>
  <c r="E601" i="3" s="1"/>
  <c r="T6" i="3"/>
  <c r="G6" i="3"/>
  <c r="S6" i="3"/>
  <c r="R6" i="3"/>
  <c r="E67" i="3" a="1"/>
  <c r="E67" i="3" s="1"/>
  <c r="L6" i="3" s="1" a="1"/>
  <c r="L6" i="3" s="1"/>
  <c r="E115" i="3" a="1"/>
  <c r="E115" i="3" s="1"/>
  <c r="E862" i="3" a="1"/>
  <c r="E862" i="3" s="1"/>
  <c r="E1015" i="3" a="1"/>
  <c r="E1015" i="3" s="1"/>
  <c r="E549" i="3" a="1"/>
  <c r="E549" i="3" s="1"/>
  <c r="E199" i="3" a="1"/>
  <c r="E199" i="3" s="1"/>
  <c r="E911" i="3" a="1"/>
  <c r="E911" i="3" s="1"/>
  <c r="E99" i="3" a="1"/>
  <c r="E99" i="3" s="1"/>
  <c r="E63" i="3" a="1"/>
  <c r="E63" i="3" s="1"/>
  <c r="E1102" i="3" a="1"/>
  <c r="E1102" i="3" s="1"/>
  <c r="E27" i="3" a="1"/>
  <c r="E27" i="3" s="1"/>
  <c r="R2" i="3"/>
  <c r="S2" i="3"/>
  <c r="T2" i="3"/>
  <c r="Q2" i="3"/>
  <c r="E397" i="3" a="1"/>
  <c r="E397" i="3" s="1"/>
  <c r="E1158" i="3" a="1"/>
  <c r="E1158" i="3" s="1"/>
  <c r="E159" i="3" a="1"/>
  <c r="E159" i="3" s="1"/>
  <c r="E556" i="3" a="1"/>
  <c r="E556" i="3" s="1"/>
  <c r="E897" i="3" a="1"/>
  <c r="E897" i="3" s="1"/>
  <c r="E1131" i="3" a="1"/>
  <c r="E1131" i="3" s="1"/>
  <c r="E424" i="3" a="1"/>
  <c r="E424" i="3" s="1"/>
  <c r="E582" i="3" a="1"/>
  <c r="E582" i="3" s="1"/>
  <c r="E659" i="3" a="1"/>
  <c r="E659" i="3" s="1"/>
  <c r="E791" i="3" a="1"/>
  <c r="E791" i="3" s="1"/>
  <c r="E842" i="3" a="1"/>
  <c r="E842" i="3" s="1"/>
  <c r="E349" i="3" a="1"/>
  <c r="E349" i="3" s="1"/>
  <c r="E503" i="3" a="1"/>
  <c r="E503" i="3" s="1"/>
  <c r="E1206" i="3" a="1"/>
  <c r="E1206" i="3" s="1"/>
  <c r="E946" i="3" a="1"/>
  <c r="E946" i="3" s="1"/>
  <c r="E400" i="3" a="1"/>
  <c r="E400" i="3" s="1"/>
  <c r="E529" i="3" a="1"/>
  <c r="E529" i="3" s="1"/>
  <c r="E675" i="3" a="1"/>
  <c r="E675" i="3" s="1"/>
  <c r="E413" i="3" a="1"/>
  <c r="E413" i="3" s="1"/>
  <c r="E359" i="3" a="1"/>
  <c r="E359" i="3" s="1"/>
  <c r="E518" i="3" a="1"/>
  <c r="E518" i="3" s="1"/>
  <c r="E320" i="3" a="1"/>
  <c r="E320" i="3" s="1"/>
  <c r="E557" i="3" a="1"/>
  <c r="E557" i="3" s="1"/>
  <c r="E1038" i="3" a="1"/>
  <c r="E1038" i="3" s="1"/>
  <c r="E75" i="3" a="1"/>
  <c r="E75" i="3" s="1"/>
  <c r="E778" i="3" a="1"/>
  <c r="E778" i="3" s="1"/>
  <c r="E1129" i="3" a="1"/>
  <c r="E1129" i="3" s="1"/>
  <c r="E426" i="3" a="1"/>
  <c r="E426" i="3" s="1"/>
  <c r="E988" i="3" a="1"/>
  <c r="E988" i="3" s="1"/>
  <c r="E1197" i="3" a="1"/>
  <c r="E1197" i="3" s="1"/>
  <c r="E581" i="3" a="1"/>
  <c r="E581" i="3" s="1"/>
  <c r="E1053" i="3" a="1"/>
  <c r="E1053" i="3" s="1"/>
  <c r="E183" i="3" a="1"/>
  <c r="E183" i="3" s="1"/>
  <c r="E1142" i="3" a="1"/>
  <c r="E1142" i="3" s="1"/>
  <c r="E843" i="3" a="1"/>
  <c r="E843" i="3" s="1"/>
  <c r="E345" i="3" a="1"/>
  <c r="E345" i="3" s="1"/>
  <c r="E502" i="3" a="1"/>
  <c r="E502" i="3" s="1"/>
  <c r="E725" i="3" a="1"/>
  <c r="E725" i="3" s="1"/>
  <c r="E279" i="3" a="1"/>
  <c r="E279" i="3" s="1"/>
  <c r="E948" i="3" a="1"/>
  <c r="E948" i="3" s="1"/>
  <c r="E831" i="3" a="1"/>
  <c r="E831" i="3" s="1"/>
  <c r="E530" i="2" a="1"/>
  <c r="E530" i="2" s="1"/>
  <c r="E5719" i="2" a="1"/>
  <c r="E5719" i="2" s="1"/>
  <c r="E5479" i="2" a="1"/>
  <c r="E5479" i="2" s="1"/>
  <c r="E5232" i="2" a="1"/>
  <c r="E5232" i="2" s="1"/>
  <c r="E4970" i="2" a="1"/>
  <c r="E4970" i="2" s="1"/>
  <c r="E4730" i="2" a="1"/>
  <c r="E4730" i="2" s="1"/>
  <c r="E207" i="2" a="1"/>
  <c r="E207" i="2" s="1"/>
  <c r="E3972" i="2" a="1"/>
  <c r="E3972" i="2" s="1"/>
  <c r="E3730" i="2" a="1"/>
  <c r="E3730" i="2" s="1"/>
  <c r="E159" i="2" a="1"/>
  <c r="E159" i="2" s="1"/>
  <c r="E2996" i="2" a="1"/>
  <c r="E2996" i="2" s="1"/>
  <c r="E2735" i="2" a="1"/>
  <c r="E2735" i="2" s="1"/>
  <c r="E111" i="2" a="1"/>
  <c r="E111" i="2" s="1"/>
  <c r="E2003" i="2" a="1"/>
  <c r="E2003" i="2" s="1"/>
  <c r="E1756" i="2" a="1"/>
  <c r="E1756" i="2" s="1"/>
  <c r="E63" i="2" a="1"/>
  <c r="E63" i="2" s="1"/>
  <c r="E1026" i="2" a="1"/>
  <c r="E1026" i="2" s="1"/>
  <c r="E776" i="2" a="1"/>
  <c r="E776" i="2" s="1"/>
  <c r="E3893" i="2" a="1"/>
  <c r="E3893" i="2" s="1"/>
  <c r="E1189" i="2" a="1"/>
  <c r="E1189" i="2" s="1"/>
  <c r="E1148" i="3" a="1"/>
  <c r="E1148" i="3" s="1"/>
  <c r="E1061" i="3" a="1"/>
  <c r="E1061" i="3" s="1"/>
  <c r="E1002" i="3" a="1"/>
  <c r="E1002" i="3" s="1"/>
  <c r="E955" i="3" a="1"/>
  <c r="E955" i="3" s="1"/>
  <c r="E1058" i="3" a="1"/>
  <c r="E1058" i="3" s="1"/>
  <c r="E942" i="3" a="1"/>
  <c r="E942" i="3" s="1"/>
  <c r="E532" i="3" a="1"/>
  <c r="E532" i="3" s="1"/>
  <c r="E990" i="3" a="1"/>
  <c r="E990" i="3" s="1"/>
  <c r="E172" i="3" a="1"/>
  <c r="E172" i="3" s="1"/>
  <c r="E370" i="3" a="1"/>
  <c r="E370" i="3" s="1"/>
  <c r="E1159" i="3" a="1"/>
  <c r="E1159" i="3" s="1"/>
  <c r="E524" i="3" a="1"/>
  <c r="E524" i="3" s="1"/>
  <c r="E1153" i="3" a="1"/>
  <c r="E1153" i="3" s="1"/>
  <c r="E365" i="3" a="1"/>
  <c r="E365" i="3" s="1"/>
  <c r="E1112" i="3" a="1"/>
  <c r="E1112" i="3" s="1"/>
  <c r="E520" i="3" a="1"/>
  <c r="E520" i="3" s="1"/>
  <c r="E905" i="3" a="1"/>
  <c r="E905" i="3" s="1"/>
  <c r="E328" i="3" a="1"/>
  <c r="E328" i="3" s="1"/>
  <c r="E325" i="3" a="1"/>
  <c r="E325" i="3" s="1"/>
  <c r="E379" i="3" a="1"/>
  <c r="E379" i="3" s="1"/>
  <c r="E788" i="3" a="1"/>
  <c r="E788" i="3" s="1"/>
  <c r="E173" i="3" a="1"/>
  <c r="E173" i="3" s="1"/>
  <c r="E630" i="3" a="1"/>
  <c r="E630" i="3" s="1"/>
  <c r="E431" i="3" a="1"/>
  <c r="E431" i="3" s="1"/>
  <c r="E145" i="3" a="1"/>
  <c r="E145" i="3" s="1"/>
  <c r="E16" i="3" a="1"/>
  <c r="E16" i="3" s="1"/>
  <c r="E143" i="3" a="1"/>
  <c r="E143" i="3" s="1"/>
  <c r="E191" i="3" a="1"/>
  <c r="E191" i="3" s="1"/>
  <c r="R10" i="3"/>
  <c r="E263" i="3" a="1"/>
  <c r="E263" i="3" s="1"/>
  <c r="S10" i="3"/>
  <c r="Q10" i="3"/>
  <c r="G10" i="3"/>
  <c r="T10" i="3"/>
  <c r="E23" i="3" a="1"/>
  <c r="E23" i="3" s="1"/>
  <c r="E668" i="3" a="1"/>
  <c r="E668" i="3" s="1"/>
  <c r="E564" i="3" a="1"/>
  <c r="E564" i="3" s="1"/>
  <c r="E408" i="3" a="1"/>
  <c r="E408" i="3" s="1"/>
  <c r="E355" i="3" a="1"/>
  <c r="E355" i="3" s="1"/>
  <c r="E511" i="3" a="1"/>
  <c r="E511" i="3" s="1"/>
  <c r="E877" i="3" a="1"/>
  <c r="E877" i="3" s="1"/>
  <c r="E35" i="3" a="1"/>
  <c r="E35" i="3" s="1"/>
  <c r="E107" i="3" a="1"/>
  <c r="E107" i="3" s="1"/>
  <c r="E179" i="3" a="1"/>
  <c r="E179" i="3" s="1"/>
  <c r="E155" i="3" a="1"/>
  <c r="E155" i="3" s="1"/>
  <c r="L10" i="3" s="1" a="1"/>
  <c r="L10" i="3" s="1"/>
  <c r="E1191" i="3" a="1"/>
  <c r="E1191" i="3" s="1"/>
  <c r="E407" i="3" a="1"/>
  <c r="E407" i="3" s="1"/>
  <c r="E354" i="3" a="1"/>
  <c r="E354" i="3" s="1"/>
  <c r="E929" i="3" a="1"/>
  <c r="E929" i="3" s="1"/>
  <c r="E667" i="3" a="1"/>
  <c r="E667" i="3" s="1"/>
  <c r="E1034" i="3" a="1"/>
  <c r="E1034" i="3" s="1"/>
  <c r="E521" i="2" a="1"/>
  <c r="E521" i="2" s="1"/>
  <c r="E529" i="2" a="1"/>
  <c r="E529" i="2" s="1"/>
  <c r="E528" i="2" a="1"/>
  <c r="E528" i="2" s="1"/>
  <c r="E5714" i="2" a="1"/>
  <c r="E5714" i="2" s="1"/>
  <c r="E5471" i="2" a="1"/>
  <c r="E5471" i="2" s="1"/>
  <c r="E5216" i="2" a="1"/>
  <c r="E5216" i="2" s="1"/>
  <c r="E4977" i="2" a="1"/>
  <c r="E4977" i="2" s="1"/>
  <c r="E4477" i="2" a="1"/>
  <c r="E4477" i="2" s="1"/>
  <c r="E4221" i="2" a="1"/>
  <c r="E4221" i="2" s="1"/>
  <c r="E3979" i="2" a="1"/>
  <c r="E3979" i="2" s="1"/>
  <c r="E3725" i="2" a="1"/>
  <c r="E3725" i="2" s="1"/>
  <c r="E3234" i="2" a="1"/>
  <c r="E3234" i="2" s="1"/>
  <c r="E2995" i="2" a="1"/>
  <c r="E2995" i="2" s="1"/>
  <c r="E2739" i="2" a="1"/>
  <c r="E2739" i="2" s="1"/>
  <c r="E2240" i="2" a="1"/>
  <c r="E2240" i="2" s="1"/>
  <c r="E1993" i="2" a="1"/>
  <c r="E1993" i="2" s="1"/>
  <c r="E1753" i="2" a="1"/>
  <c r="E1753" i="2" s="1"/>
  <c r="E1268" i="2" a="1"/>
  <c r="E1268" i="2" s="1"/>
  <c r="E1023" i="2" a="1"/>
  <c r="E1023" i="2" s="1"/>
  <c r="Q12" i="2"/>
  <c r="G12" i="2"/>
  <c r="E8" i="2" a="1"/>
  <c r="E8" i="2" s="1"/>
  <c r="R12" i="2"/>
  <c r="T12" i="2"/>
  <c r="S12" i="2"/>
  <c r="E382" i="2" a="1"/>
  <c r="E382" i="2" s="1"/>
  <c r="E366" i="2" a="1"/>
  <c r="E366" i="2" s="1"/>
  <c r="E630" i="2" a="1"/>
  <c r="E630" i="2" s="1"/>
  <c r="E621" i="2" a="1"/>
  <c r="E621" i="2" s="1"/>
  <c r="E878" i="2" a="1"/>
  <c r="E878" i="2" s="1"/>
  <c r="E1126" i="2" a="1"/>
  <c r="E1126" i="2" s="1"/>
  <c r="E1128" i="2" a="1"/>
  <c r="E1128" i="2" s="1"/>
  <c r="E1371" i="2" a="1"/>
  <c r="E1371" i="2" s="1"/>
  <c r="E1369" i="2" a="1"/>
  <c r="E1369" i="2" s="1"/>
  <c r="E1619" i="2" a="1"/>
  <c r="E1619" i="2" s="1"/>
  <c r="E1606" i="2" a="1"/>
  <c r="E1606" i="2" s="1"/>
  <c r="E1863" i="2" a="1"/>
  <c r="E1863" i="2" s="1"/>
  <c r="E2099" i="2" a="1"/>
  <c r="E2099" i="2" s="1"/>
  <c r="E2111" i="2" a="1"/>
  <c r="E2111" i="2" s="1"/>
  <c r="E2346" i="2" a="1"/>
  <c r="E2346" i="2" s="1"/>
  <c r="E2358" i="2" a="1"/>
  <c r="E2358" i="2" s="1"/>
  <c r="E2604" i="2" a="1"/>
  <c r="E2604" i="2" s="1"/>
  <c r="E128" i="2" a="1"/>
  <c r="E128" i="2" s="1"/>
  <c r="E2858" i="2" a="1"/>
  <c r="E2858" i="2" s="1"/>
  <c r="E3086" i="2" a="1"/>
  <c r="E3086" i="2" s="1"/>
  <c r="E3104" i="2" a="1"/>
  <c r="E3104" i="2" s="1"/>
  <c r="E3347" i="2" a="1"/>
  <c r="E3347" i="2" s="1"/>
  <c r="E3341" i="2" a="1"/>
  <c r="E3341" i="2" s="1"/>
  <c r="E3588" i="2" a="1"/>
  <c r="E3588" i="2" s="1"/>
  <c r="E3833" i="2" a="1"/>
  <c r="E3833" i="2" s="1"/>
  <c r="E3837" i="2" a="1"/>
  <c r="E3837" i="2" s="1"/>
  <c r="E4094" i="2" a="1"/>
  <c r="E4094" i="2" s="1"/>
  <c r="E4079" i="2" a="1"/>
  <c r="E4079" i="2" s="1"/>
  <c r="E4338" i="2" a="1"/>
  <c r="E4338" i="2" s="1"/>
  <c r="E4587" i="2" a="1"/>
  <c r="E4587" i="2" s="1"/>
  <c r="E4584" i="2" a="1"/>
  <c r="E4584" i="2" s="1"/>
  <c r="E4830" i="2" a="1"/>
  <c r="E4830" i="2" s="1"/>
  <c r="E4840" i="2" a="1"/>
  <c r="E4840" i="2" s="1"/>
  <c r="E5087" i="2" a="1"/>
  <c r="E5087" i="2" s="1"/>
  <c r="E5077" i="2" a="1"/>
  <c r="E5077" i="2" s="1"/>
  <c r="E5329" i="2" a="1"/>
  <c r="E5329" i="2" s="1"/>
  <c r="E5581" i="2" a="1"/>
  <c r="E5581" i="2" s="1"/>
  <c r="E5587" i="2" a="1"/>
  <c r="E5587" i="2" s="1"/>
  <c r="E379" i="2" a="1"/>
  <c r="E379" i="2" s="1"/>
  <c r="E20" i="2" a="1"/>
  <c r="E20" i="2" s="1"/>
  <c r="E376" i="2" a="1"/>
  <c r="E376" i="2" s="1"/>
  <c r="E624" i="2" a="1"/>
  <c r="E624" i="2" s="1"/>
  <c r="E871" i="2" a="1"/>
  <c r="E871" i="2" s="1"/>
  <c r="E870" i="2" a="1"/>
  <c r="E870" i="2" s="1"/>
  <c r="E1125" i="2" a="1"/>
  <c r="E1125" i="2" s="1"/>
  <c r="E1121" i="2" a="1"/>
  <c r="E1121" i="2" s="1"/>
  <c r="E1378" i="2" a="1"/>
  <c r="E1378" i="2" s="1"/>
  <c r="E1365" i="2" a="1"/>
  <c r="E1365" i="2" s="1"/>
  <c r="E1615" i="2" a="1"/>
  <c r="E1615" i="2" s="1"/>
  <c r="E1865" i="2" a="1"/>
  <c r="E1865" i="2" s="1"/>
  <c r="E1852" i="2" a="1"/>
  <c r="E1852" i="2" s="1"/>
  <c r="E2109" i="2" a="1"/>
  <c r="E2109" i="2" s="1"/>
  <c r="E2093" i="2" a="1"/>
  <c r="E2093" i="2" s="1"/>
  <c r="E2349" i="2" a="1"/>
  <c r="E2349" i="2" s="1"/>
  <c r="E2348" i="2" a="1"/>
  <c r="E2348" i="2" s="1"/>
  <c r="E2594" i="2" a="1"/>
  <c r="E2594" i="2" s="1"/>
  <c r="E2840" i="2" a="1"/>
  <c r="E2840" i="2" s="1"/>
  <c r="E2850" i="2" a="1"/>
  <c r="E2850" i="2" s="1"/>
  <c r="E3095" i="2" a="1"/>
  <c r="E3095" i="2" s="1"/>
  <c r="E3089" i="2" a="1"/>
  <c r="E3089" i="2" s="1"/>
  <c r="E3350" i="2" a="1"/>
  <c r="E3350" i="2" s="1"/>
  <c r="E3591" i="2" a="1"/>
  <c r="E3591" i="2" s="1"/>
  <c r="E3592" i="2" a="1"/>
  <c r="E3592" i="2" s="1"/>
  <c r="E3839" i="2" a="1"/>
  <c r="E3839" i="2" s="1"/>
  <c r="E3844" i="2" a="1"/>
  <c r="E3844" i="2" s="1"/>
  <c r="E4097" i="2" a="1"/>
  <c r="E4097" i="2" s="1"/>
  <c r="E4340" i="2" a="1"/>
  <c r="E4340" i="2" s="1"/>
  <c r="E4332" i="2" a="1"/>
  <c r="E4332" i="2" s="1"/>
  <c r="E4573" i="2" a="1"/>
  <c r="E4573" i="2" s="1"/>
  <c r="E4583" i="2" a="1"/>
  <c r="E4583" i="2" s="1"/>
  <c r="E4827" i="2" a="1"/>
  <c r="E4827" i="2" s="1"/>
  <c r="E4828" i="2" a="1"/>
  <c r="E4828" i="2" s="1"/>
  <c r="E5082" i="2" a="1"/>
  <c r="E5082" i="2" s="1"/>
  <c r="E5343" i="2" a="1"/>
  <c r="E5343" i="2" s="1"/>
  <c r="E5334" i="2" a="1"/>
  <c r="E5334" i="2" s="1"/>
  <c r="E5580" i="2" a="1"/>
  <c r="E5580" i="2" s="1"/>
  <c r="E5591" i="2" a="1"/>
  <c r="E5591" i="2" s="1"/>
  <c r="E383" i="2" a="1"/>
  <c r="E383" i="2" s="1"/>
  <c r="E367" i="2" a="1"/>
  <c r="E367" i="2" s="1"/>
  <c r="E380" i="2" a="1"/>
  <c r="E380" i="2" s="1"/>
  <c r="E384" i="2" a="1"/>
  <c r="E384" i="2" s="1"/>
  <c r="E622" i="2" a="1"/>
  <c r="E622" i="2" s="1"/>
  <c r="E623" i="2" a="1"/>
  <c r="E623" i="2" s="1"/>
  <c r="E873" i="2" a="1"/>
  <c r="E873" i="2" s="1"/>
  <c r="E881" i="2" a="1"/>
  <c r="E881" i="2" s="1"/>
  <c r="E1117" i="2" a="1"/>
  <c r="E1117" i="2" s="1"/>
  <c r="E1120" i="2" a="1"/>
  <c r="E1120" i="2" s="1"/>
  <c r="E1363" i="2" a="1"/>
  <c r="E1363" i="2" s="1"/>
  <c r="E1613" i="2" a="1"/>
  <c r="E1613" i="2" s="1"/>
  <c r="E1618" i="2" a="1"/>
  <c r="E1618" i="2" s="1"/>
  <c r="E1850" i="2" a="1"/>
  <c r="E1850" i="2" s="1"/>
  <c r="E1855" i="2" a="1"/>
  <c r="E1855" i="2" s="1"/>
  <c r="E2105" i="2" a="1"/>
  <c r="E2105" i="2" s="1"/>
  <c r="E2110" i="2" a="1"/>
  <c r="E2110" i="2" s="1"/>
  <c r="E2351" i="2" a="1"/>
  <c r="E2351" i="2" s="1"/>
  <c r="E2605" i="2" a="1"/>
  <c r="E2605" i="2" s="1"/>
  <c r="E2609" i="2" a="1"/>
  <c r="E2609" i="2" s="1"/>
  <c r="E2857" i="2" a="1"/>
  <c r="E2857" i="2" s="1"/>
  <c r="E2847" i="2" a="1"/>
  <c r="E2847" i="2" s="1"/>
  <c r="E3091" i="2" a="1"/>
  <c r="E3091" i="2" s="1"/>
  <c r="E3348" i="2" a="1"/>
  <c r="E3348" i="2" s="1"/>
  <c r="E3346" i="2" a="1"/>
  <c r="E3346" i="2" s="1"/>
  <c r="E3590" i="2" a="1"/>
  <c r="E3590" i="2" s="1"/>
  <c r="E3602" i="2" a="1"/>
  <c r="E3602" i="2" s="1"/>
  <c r="E3835" i="2" a="1"/>
  <c r="E3835" i="2" s="1"/>
  <c r="E4095" i="2" a="1"/>
  <c r="E4095" i="2" s="1"/>
  <c r="E4080" i="2" a="1"/>
  <c r="E4080" i="2" s="1"/>
  <c r="E4335" i="2" a="1"/>
  <c r="E4335" i="2" s="1"/>
  <c r="E4331" i="2" a="1"/>
  <c r="E4331" i="2" s="1"/>
  <c r="E4582" i="2" a="1"/>
  <c r="E4582" i="2" s="1"/>
  <c r="E4574" i="2" a="1"/>
  <c r="E4574" i="2" s="1"/>
  <c r="E4842" i="2" a="1"/>
  <c r="E4842" i="2" s="1"/>
  <c r="E5092" i="2" a="1"/>
  <c r="E5092" i="2" s="1"/>
  <c r="E5079" i="2" a="1"/>
  <c r="E5079" i="2" s="1"/>
  <c r="E5336" i="2" a="1"/>
  <c r="E5336" i="2" s="1"/>
  <c r="E5326" i="2" a="1"/>
  <c r="E5326" i="2" s="1"/>
  <c r="E5584" i="2" a="1"/>
  <c r="E5584" i="2" s="1"/>
  <c r="E377" i="2" a="1"/>
  <c r="E377" i="2" s="1"/>
  <c r="E381" i="2" a="1"/>
  <c r="E381" i="2" s="1"/>
  <c r="E374" i="2" a="1"/>
  <c r="E374" i="2" s="1"/>
  <c r="E378" i="2" a="1"/>
  <c r="E378" i="2" s="1"/>
  <c r="E371" i="2" a="1"/>
  <c r="E371" i="2" s="1"/>
  <c r="E375" i="2" a="1"/>
  <c r="E375" i="2" s="1"/>
  <c r="E368" i="2" a="1"/>
  <c r="E368" i="2" s="1"/>
  <c r="E372" i="2" a="1"/>
  <c r="E372" i="2" s="1"/>
  <c r="E620" i="2" a="1"/>
  <c r="E620" i="2" s="1"/>
  <c r="E632" i="2" a="1"/>
  <c r="E632" i="2" s="1"/>
  <c r="E879" i="2" a="1"/>
  <c r="E879" i="2" s="1"/>
  <c r="E867" i="2" a="1"/>
  <c r="E867" i="2" s="1"/>
  <c r="E56" i="2" a="1"/>
  <c r="E56" i="2" s="1"/>
  <c r="E1375" i="2" a="1"/>
  <c r="E1375" i="2" s="1"/>
  <c r="E1380" i="2" a="1"/>
  <c r="E1380" i="2" s="1"/>
  <c r="E1605" i="2" a="1"/>
  <c r="E1605" i="2" s="1"/>
  <c r="E1617" i="2" a="1"/>
  <c r="E1617" i="2" s="1"/>
  <c r="E1867" i="2" a="1"/>
  <c r="E1867" i="2" s="1"/>
  <c r="E92" i="2" a="1"/>
  <c r="E92" i="2" s="1"/>
  <c r="E2097" i="2" a="1"/>
  <c r="E2097" i="2" s="1"/>
  <c r="E2353" i="2" a="1"/>
  <c r="E2353" i="2" s="1"/>
  <c r="E2360" i="2" a="1"/>
  <c r="E2360" i="2" s="1"/>
  <c r="E2611" i="2" a="1"/>
  <c r="E2611" i="2" s="1"/>
  <c r="E2597" i="2" a="1"/>
  <c r="E2597" i="2" s="1"/>
  <c r="E2848" i="2" a="1"/>
  <c r="E2848" i="2" s="1"/>
  <c r="E3096" i="2" a="1"/>
  <c r="E3096" i="2" s="1"/>
  <c r="E3103" i="2" a="1"/>
  <c r="E3103" i="2" s="1"/>
  <c r="E3344" i="2" a="1"/>
  <c r="E3344" i="2" s="1"/>
  <c r="E3339" i="2" a="1"/>
  <c r="E3339" i="2" s="1"/>
  <c r="E3585" i="2" a="1"/>
  <c r="E3585" i="2" s="1"/>
  <c r="E3843" i="2" a="1"/>
  <c r="E3843" i="2" s="1"/>
  <c r="E3847" i="2" a="1"/>
  <c r="E3847" i="2" s="1"/>
  <c r="E4091" i="2" a="1"/>
  <c r="E4091" i="2" s="1"/>
  <c r="E4089" i="2" a="1"/>
  <c r="E4089" i="2" s="1"/>
  <c r="E4333" i="2" a="1"/>
  <c r="E4333" i="2" s="1"/>
  <c r="E212" i="2" a="1"/>
  <c r="E212" i="2" s="1"/>
  <c r="E4592" i="2" a="1"/>
  <c r="E4592" i="2" s="1"/>
  <c r="E4824" i="2" a="1"/>
  <c r="E4824" i="2" s="1"/>
  <c r="E4836" i="2" a="1"/>
  <c r="E4836" i="2" s="1"/>
  <c r="E5080" i="2" a="1"/>
  <c r="E5080" i="2" s="1"/>
  <c r="E5089" i="2" a="1"/>
  <c r="E5089" i="2" s="1"/>
  <c r="E5331" i="2" a="1"/>
  <c r="E5331" i="2" s="1"/>
  <c r="E5589" i="2" a="1"/>
  <c r="E5589" i="2" s="1"/>
  <c r="E5588" i="2" a="1"/>
  <c r="E5588" i="2" s="1"/>
  <c r="E370" i="2" a="1"/>
  <c r="E370" i="2" s="1"/>
  <c r="E631" i="2" a="1"/>
  <c r="E631" i="2" s="1"/>
  <c r="E877" i="2" a="1"/>
  <c r="E877" i="2" s="1"/>
  <c r="E885" i="2" a="1"/>
  <c r="E885" i="2" s="1"/>
  <c r="E1115" i="2" a="1"/>
  <c r="E1115" i="2" s="1"/>
  <c r="E1366" i="2" a="1"/>
  <c r="E1366" i="2" s="1"/>
  <c r="E1611" i="2" a="1"/>
  <c r="E1611" i="2" s="1"/>
  <c r="E1853" i="2" a="1"/>
  <c r="E1853" i="2" s="1"/>
  <c r="E2098" i="2" a="1"/>
  <c r="E2098" i="2" s="1"/>
  <c r="E2350" i="2" a="1"/>
  <c r="E2350" i="2" s="1"/>
  <c r="E116" i="2" a="1"/>
  <c r="E116" i="2" s="1"/>
  <c r="E2610" i="2" a="1"/>
  <c r="E2610" i="2" s="1"/>
  <c r="E2846" i="2" a="1"/>
  <c r="E2846" i="2" s="1"/>
  <c r="E3087" i="2" a="1"/>
  <c r="E3087" i="2" s="1"/>
  <c r="E3353" i="2" a="1"/>
  <c r="E3353" i="2" s="1"/>
  <c r="E3598" i="2" a="1"/>
  <c r="E3598" i="2" s="1"/>
  <c r="E3832" i="2" a="1"/>
  <c r="E3832" i="2" s="1"/>
  <c r="E4088" i="2" a="1"/>
  <c r="E4088" i="2" s="1"/>
  <c r="E4339" i="2" a="1"/>
  <c r="E4339" i="2" s="1"/>
  <c r="E4334" i="2" a="1"/>
  <c r="E4334" i="2" s="1"/>
  <c r="E4591" i="2" a="1"/>
  <c r="E4591" i="2" s="1"/>
  <c r="E4825" i="2" a="1"/>
  <c r="E4825" i="2" s="1"/>
  <c r="E5076" i="2" a="1"/>
  <c r="E5076" i="2" s="1"/>
  <c r="E5335" i="2" a="1"/>
  <c r="E5335" i="2" s="1"/>
  <c r="E5575" i="2" a="1"/>
  <c r="E5575" i="2" s="1"/>
  <c r="E369" i="2" a="1"/>
  <c r="E369" i="2" s="1"/>
  <c r="E635" i="2" a="1"/>
  <c r="E635" i="2" s="1"/>
  <c r="E884" i="2" a="1"/>
  <c r="E884" i="2" s="1"/>
  <c r="E1123" i="2" a="1"/>
  <c r="E1123" i="2" s="1"/>
  <c r="E1127" i="2" a="1"/>
  <c r="E1127" i="2" s="1"/>
  <c r="E1373" i="2" a="1"/>
  <c r="E1373" i="2" s="1"/>
  <c r="E1604" i="2" a="1"/>
  <c r="E1604" i="2" s="1"/>
  <c r="E1849" i="2" a="1"/>
  <c r="E1849" i="2" s="1"/>
  <c r="E2112" i="2" a="1"/>
  <c r="E2112" i="2" s="1"/>
  <c r="E2356" i="2" a="1"/>
  <c r="E2356" i="2" s="1"/>
  <c r="E2602" i="2" a="1"/>
  <c r="E2602" i="2" s="1"/>
  <c r="E2600" i="2" a="1"/>
  <c r="E2600" i="2" s="1"/>
  <c r="E2855" i="2" a="1"/>
  <c r="E2855" i="2" s="1"/>
  <c r="E3090" i="2" a="1"/>
  <c r="E3090" i="2" s="1"/>
  <c r="E3343" i="2" a="1"/>
  <c r="E3343" i="2" s="1"/>
  <c r="E3597" i="2" a="1"/>
  <c r="E3597" i="2" s="1"/>
  <c r="E3845" i="2" a="1"/>
  <c r="E3845" i="2" s="1"/>
  <c r="E4081" i="2" a="1"/>
  <c r="E4081" i="2" s="1"/>
  <c r="E4326" i="2" a="1"/>
  <c r="E4326" i="2" s="1"/>
  <c r="E4581" i="2" a="1"/>
  <c r="E4581" i="2" s="1"/>
  <c r="E4575" i="2" a="1"/>
  <c r="E4575" i="2" s="1"/>
  <c r="E4829" i="2" a="1"/>
  <c r="E4829" i="2" s="1"/>
  <c r="E5075" i="2" a="1"/>
  <c r="E5075" i="2" s="1"/>
  <c r="E5342" i="2" a="1"/>
  <c r="E5342" i="2" s="1"/>
  <c r="E5592" i="2" a="1"/>
  <c r="E5592" i="2" s="1"/>
  <c r="E32" i="2" a="1"/>
  <c r="E32" i="2" s="1"/>
  <c r="E866" i="2" a="1"/>
  <c r="E866" i="2" s="1"/>
  <c r="E1129" i="2" a="1"/>
  <c r="E1129" i="2" s="1"/>
  <c r="E1119" i="2" a="1"/>
  <c r="E1119" i="2" s="1"/>
  <c r="E1376" i="2" a="1"/>
  <c r="E1376" i="2" s="1"/>
  <c r="E1614" i="2" a="1"/>
  <c r="E1614" i="2" s="1"/>
  <c r="E1856" i="2" a="1"/>
  <c r="E1856" i="2" s="1"/>
  <c r="E2094" i="2" a="1"/>
  <c r="E2094" i="2" s="1"/>
  <c r="E2359" i="2" a="1"/>
  <c r="E2359" i="2" s="1"/>
  <c r="E2595" i="2" a="1"/>
  <c r="E2595" i="2" s="1"/>
  <c r="E2853" i="2" a="1"/>
  <c r="E2853" i="2" s="1"/>
  <c r="E2851" i="2" a="1"/>
  <c r="E2851" i="2" s="1"/>
  <c r="E3102" i="2" a="1"/>
  <c r="E3102" i="2" s="1"/>
  <c r="E3349" i="2" a="1"/>
  <c r="E3349" i="2" s="1"/>
  <c r="E3601" i="2" a="1"/>
  <c r="E3601" i="2" s="1"/>
  <c r="E3848" i="2" a="1"/>
  <c r="E3848" i="2" s="1"/>
  <c r="E4084" i="2" a="1"/>
  <c r="E4084" i="2" s="1"/>
  <c r="E4328" i="2" a="1"/>
  <c r="E4328" i="2" s="1"/>
  <c r="E4580" i="2" a="1"/>
  <c r="E4580" i="2" s="1"/>
  <c r="E224" i="2" a="1"/>
  <c r="E224" i="2" s="1"/>
  <c r="E4834" i="2" a="1"/>
  <c r="E4834" i="2" s="1"/>
  <c r="E5090" i="2" a="1"/>
  <c r="E5090" i="2" s="1"/>
  <c r="E5339" i="2" a="1"/>
  <c r="E5339" i="2" s="1"/>
  <c r="E5579" i="2" a="1"/>
  <c r="E5579" i="2" s="1"/>
  <c r="E629" i="2" a="1"/>
  <c r="E629" i="2" s="1"/>
  <c r="E880" i="2" a="1"/>
  <c r="E880" i="2" s="1"/>
  <c r="E1118" i="2" a="1"/>
  <c r="E1118" i="2" s="1"/>
  <c r="E1379" i="2" a="1"/>
  <c r="E1379" i="2" s="1"/>
  <c r="E1372" i="2" a="1"/>
  <c r="E1372" i="2" s="1"/>
  <c r="E1607" i="2" a="1"/>
  <c r="E1607" i="2" s="1"/>
  <c r="E1866" i="2" a="1"/>
  <c r="E1866" i="2" s="1"/>
  <c r="E2101" i="2" a="1"/>
  <c r="E2101" i="2" s="1"/>
  <c r="E2362" i="2" a="1"/>
  <c r="E2362" i="2" s="1"/>
  <c r="E2608" i="2" a="1"/>
  <c r="E2608" i="2" s="1"/>
  <c r="E2856" i="2" a="1"/>
  <c r="E2856" i="2" s="1"/>
  <c r="E140" i="2" a="1"/>
  <c r="E140" i="2" s="1"/>
  <c r="E3094" i="2" a="1"/>
  <c r="E3094" i="2" s="1"/>
  <c r="E3336" i="2" a="1"/>
  <c r="E3336" i="2" s="1"/>
  <c r="E3586" i="2" a="1"/>
  <c r="E3586" i="2" s="1"/>
  <c r="E3838" i="2" a="1"/>
  <c r="E3838" i="2" s="1"/>
  <c r="E4087" i="2" a="1"/>
  <c r="E4087" i="2" s="1"/>
  <c r="E4342" i="2" a="1"/>
  <c r="E4342" i="2" s="1"/>
  <c r="E4579" i="2" a="1"/>
  <c r="E4579" i="2" s="1"/>
  <c r="E4833" i="2" a="1"/>
  <c r="E4833" i="2" s="1"/>
  <c r="E4832" i="2" a="1"/>
  <c r="E4832" i="2" s="1"/>
  <c r="E5074" i="2" a="1"/>
  <c r="E5074" i="2" s="1"/>
  <c r="E5333" i="2" a="1"/>
  <c r="E5333" i="2" s="1"/>
  <c r="E5574" i="2" a="1"/>
  <c r="E5574" i="2" s="1"/>
  <c r="E618" i="2" a="1"/>
  <c r="E618" i="2" s="1"/>
  <c r="E883" i="2" a="1"/>
  <c r="E883" i="2" s="1"/>
  <c r="E1132" i="2" a="1"/>
  <c r="E1132" i="2" s="1"/>
  <c r="E1368" i="2" a="1"/>
  <c r="E1368" i="2" s="1"/>
  <c r="E68" i="2" a="1"/>
  <c r="E68" i="2" s="1"/>
  <c r="E1621" i="2" a="1"/>
  <c r="E1621" i="2" s="1"/>
  <c r="E1859" i="2" a="1"/>
  <c r="E1859" i="2" s="1"/>
  <c r="E2108" i="2" a="1"/>
  <c r="E2108" i="2" s="1"/>
  <c r="E2352" i="2" a="1"/>
  <c r="E2352" i="2" s="1"/>
  <c r="E2598" i="2" a="1"/>
  <c r="E2598" i="2" s="1"/>
  <c r="E2843" i="2" a="1"/>
  <c r="E2843" i="2" s="1"/>
  <c r="E3093" i="2" a="1"/>
  <c r="E3093" i="2" s="1"/>
  <c r="E152" i="2" a="1"/>
  <c r="E152" i="2" s="1"/>
  <c r="E3352" i="2" a="1"/>
  <c r="E3352" i="2" s="1"/>
  <c r="E3595" i="2" a="1"/>
  <c r="E3595" i="2" s="1"/>
  <c r="E3841" i="2" a="1"/>
  <c r="E3841" i="2" s="1"/>
  <c r="E4090" i="2" a="1"/>
  <c r="E4090" i="2" s="1"/>
  <c r="E4337" i="2" a="1"/>
  <c r="E4337" i="2" s="1"/>
  <c r="E4590" i="2" a="1"/>
  <c r="E4590" i="2" s="1"/>
  <c r="E4838" i="2" a="1"/>
  <c r="E4838" i="2" s="1"/>
  <c r="E236" i="2" a="1"/>
  <c r="E236" i="2" s="1"/>
  <c r="E5083" i="2" a="1"/>
  <c r="E5083" i="2" s="1"/>
  <c r="E5327" i="2" a="1"/>
  <c r="E5327" i="2" s="1"/>
  <c r="E5578" i="2" a="1"/>
  <c r="E5578" i="2" s="1"/>
  <c r="E634" i="2" a="1"/>
  <c r="E634" i="2" s="1"/>
  <c r="E872" i="2" a="1"/>
  <c r="E872" i="2" s="1"/>
  <c r="E1114" i="2" a="1"/>
  <c r="E1114" i="2" s="1"/>
  <c r="E1382" i="2" a="1"/>
  <c r="E1382" i="2" s="1"/>
  <c r="E1620" i="2" a="1"/>
  <c r="E1620" i="2" s="1"/>
  <c r="E1610" i="2" a="1"/>
  <c r="E1610" i="2" s="1"/>
  <c r="E1848" i="2" a="1"/>
  <c r="E1848" i="2" s="1"/>
  <c r="E2104" i="2" a="1"/>
  <c r="E2104" i="2" s="1"/>
  <c r="E2355" i="2" a="1"/>
  <c r="E2355" i="2" s="1"/>
  <c r="E2601" i="2" a="1"/>
  <c r="E2601" i="2" s="1"/>
  <c r="E2849" i="2" a="1"/>
  <c r="E2849" i="2" s="1"/>
  <c r="E3099" i="2" a="1"/>
  <c r="E3099" i="2" s="1"/>
  <c r="E3345" i="2" a="1"/>
  <c r="E3345" i="2" s="1"/>
  <c r="E3342" i="2" a="1"/>
  <c r="E3342" i="2" s="1"/>
  <c r="E3584" i="2" a="1"/>
  <c r="E3584" i="2" s="1"/>
  <c r="E3834" i="2" a="1"/>
  <c r="E3834" i="2" s="1"/>
  <c r="E4093" i="2" a="1"/>
  <c r="E4093" i="2" s="1"/>
  <c r="E4329" i="2" a="1"/>
  <c r="E4329" i="2" s="1"/>
  <c r="E4586" i="2" a="1"/>
  <c r="E4586" i="2" s="1"/>
  <c r="E4837" i="2" a="1"/>
  <c r="E4837" i="2" s="1"/>
  <c r="E5085" i="2" a="1"/>
  <c r="E5085" i="2" s="1"/>
  <c r="E5078" i="2" a="1"/>
  <c r="E5078" i="2" s="1"/>
  <c r="E5337" i="2" a="1"/>
  <c r="E5337" i="2" s="1"/>
  <c r="E5583" i="2" a="1"/>
  <c r="E5583" i="2" s="1"/>
  <c r="E617" i="2" a="1"/>
  <c r="E617" i="2" s="1"/>
  <c r="E44" i="2" a="1"/>
  <c r="E44" i="2" s="1"/>
  <c r="E1131" i="2" a="1"/>
  <c r="E1131" i="2" s="1"/>
  <c r="E1364" i="2" a="1"/>
  <c r="E1364" i="2" s="1"/>
  <c r="E1609" i="2" a="1"/>
  <c r="E1609" i="2" s="1"/>
  <c r="E80" i="2" a="1"/>
  <c r="E80" i="2" s="1"/>
  <c r="E1862" i="2" a="1"/>
  <c r="E1862" i="2" s="1"/>
  <c r="E2100" i="2" a="1"/>
  <c r="E2100" i="2" s="1"/>
  <c r="E2361" i="2" a="1"/>
  <c r="E2361" i="2" s="1"/>
  <c r="E2607" i="2" a="1"/>
  <c r="E2607" i="2" s="1"/>
  <c r="E2845" i="2" a="1"/>
  <c r="E2845" i="2" s="1"/>
  <c r="E3092" i="2" a="1"/>
  <c r="E3092" i="2" s="1"/>
  <c r="E3335" i="2" a="1"/>
  <c r="E3335" i="2" s="1"/>
  <c r="E164" i="2" a="1"/>
  <c r="E164" i="2" s="1"/>
  <c r="E3593" i="2" a="1"/>
  <c r="E3593" i="2" s="1"/>
  <c r="E3840" i="2" a="1"/>
  <c r="E3840" i="2" s="1"/>
  <c r="E4096" i="2" a="1"/>
  <c r="E4096" i="2" s="1"/>
  <c r="E4343" i="2" a="1"/>
  <c r="E4343" i="2" s="1"/>
  <c r="E4578" i="2" a="1"/>
  <c r="E4578" i="2" s="1"/>
  <c r="E4823" i="2" a="1"/>
  <c r="E4823" i="2" s="1"/>
  <c r="E5084" i="2" a="1"/>
  <c r="E5084" i="2" s="1"/>
  <c r="E248" i="2" a="1"/>
  <c r="E248" i="2" s="1"/>
  <c r="E5341" i="2" a="1"/>
  <c r="E5341" i="2" s="1"/>
  <c r="E5582" i="2" a="1"/>
  <c r="E5582" i="2" s="1"/>
  <c r="E633" i="2" a="1"/>
  <c r="E633" i="2" s="1"/>
  <c r="E882" i="2" a="1"/>
  <c r="E882" i="2" s="1"/>
  <c r="E1124" i="2" a="1"/>
  <c r="E1124" i="2" s="1"/>
  <c r="E1374" i="2" a="1"/>
  <c r="E1374" i="2" s="1"/>
  <c r="E1623" i="2" a="1"/>
  <c r="E1623" i="2" s="1"/>
  <c r="E1854" i="2" a="1"/>
  <c r="E1854" i="2" s="1"/>
  <c r="E1851" i="2" a="1"/>
  <c r="E1851" i="2" s="1"/>
  <c r="E2107" i="2" a="1"/>
  <c r="E2107" i="2" s="1"/>
  <c r="E2357" i="2" a="1"/>
  <c r="E2357" i="2" s="1"/>
  <c r="E2603" i="2" a="1"/>
  <c r="E2603" i="2" s="1"/>
  <c r="E2841" i="2" a="1"/>
  <c r="E2841" i="2" s="1"/>
  <c r="E3098" i="2" a="1"/>
  <c r="E3098" i="2" s="1"/>
  <c r="E3351" i="2" a="1"/>
  <c r="E3351" i="2" s="1"/>
  <c r="E3594" i="2" a="1"/>
  <c r="E3594" i="2" s="1"/>
  <c r="E3596" i="2" a="1"/>
  <c r="E3596" i="2" s="1"/>
  <c r="E3831" i="2" a="1"/>
  <c r="E3831" i="2" s="1"/>
  <c r="E4083" i="2" a="1"/>
  <c r="E4083" i="2" s="1"/>
  <c r="E4327" i="2" a="1"/>
  <c r="E4327" i="2" s="1"/>
  <c r="E4589" i="2" a="1"/>
  <c r="E4589" i="2" s="1"/>
  <c r="E4839" i="2" a="1"/>
  <c r="E4839" i="2" s="1"/>
  <c r="E5073" i="2" a="1"/>
  <c r="E5073" i="2" s="1"/>
  <c r="E5330" i="2" a="1"/>
  <c r="E5330" i="2" s="1"/>
  <c r="E5325" i="2" a="1"/>
  <c r="E5325" i="2" s="1"/>
  <c r="E5586" i="2" a="1"/>
  <c r="E5586" i="2" s="1"/>
  <c r="E627" i="2" a="1"/>
  <c r="E627" i="2" s="1"/>
  <c r="E876" i="2" a="1"/>
  <c r="E876" i="2" s="1"/>
  <c r="E1130" i="2" a="1"/>
  <c r="E1130" i="2" s="1"/>
  <c r="E1367" i="2" a="1"/>
  <c r="E1367" i="2" s="1"/>
  <c r="E1616" i="2" a="1"/>
  <c r="E1616" i="2" s="1"/>
  <c r="E1861" i="2" a="1"/>
  <c r="E1861" i="2" s="1"/>
  <c r="E1858" i="2" a="1"/>
  <c r="E1858" i="2" s="1"/>
  <c r="E2103" i="2" a="1"/>
  <c r="E2103" i="2" s="1"/>
  <c r="E2347" i="2" a="1"/>
  <c r="E2347" i="2" s="1"/>
  <c r="E2606" i="2" a="1"/>
  <c r="E2606" i="2" s="1"/>
  <c r="E2852" i="2" a="1"/>
  <c r="E2852" i="2" s="1"/>
  <c r="E3088" i="2" a="1"/>
  <c r="E3088" i="2" s="1"/>
  <c r="E3338" i="2" a="1"/>
  <c r="E3338" i="2" s="1"/>
  <c r="E3600" i="2" a="1"/>
  <c r="E3600" i="2" s="1"/>
  <c r="E176" i="2" a="1"/>
  <c r="E176" i="2" s="1"/>
  <c r="E3836" i="2" a="1"/>
  <c r="E3836" i="2" s="1"/>
  <c r="E4086" i="2" a="1"/>
  <c r="E4086" i="2" s="1"/>
  <c r="E4336" i="2" a="1"/>
  <c r="E4336" i="2" s="1"/>
  <c r="E4585" i="2" a="1"/>
  <c r="E4585" i="2" s="1"/>
  <c r="E4835" i="2" a="1"/>
  <c r="E4835" i="2" s="1"/>
  <c r="E5088" i="2" a="1"/>
  <c r="E5088" i="2" s="1"/>
  <c r="E5338" i="2" a="1"/>
  <c r="E5338" i="2" s="1"/>
  <c r="E260" i="2" a="1"/>
  <c r="E260" i="2" s="1"/>
  <c r="E5590" i="2" a="1"/>
  <c r="E5590" i="2" s="1"/>
  <c r="E619" i="2" a="1"/>
  <c r="E619" i="2" s="1"/>
  <c r="E616" i="2" a="1"/>
  <c r="E616" i="2" s="1"/>
  <c r="E869" i="2" a="1"/>
  <c r="E869" i="2" s="1"/>
  <c r="E1122" i="2" a="1"/>
  <c r="E1122" i="2" s="1"/>
  <c r="E1381" i="2" a="1"/>
  <c r="E1381" i="2" s="1"/>
  <c r="E1612" i="2" a="1"/>
  <c r="E1612" i="2" s="1"/>
  <c r="E1857" i="2" a="1"/>
  <c r="E1857" i="2" s="1"/>
  <c r="E2106" i="2" a="1"/>
  <c r="E2106" i="2" s="1"/>
  <c r="E2096" i="2" a="1"/>
  <c r="E2096" i="2" s="1"/>
  <c r="E2345" i="2" a="1"/>
  <c r="E2345" i="2" s="1"/>
  <c r="E2593" i="2" a="1"/>
  <c r="E2593" i="2" s="1"/>
  <c r="E2844" i="2" a="1"/>
  <c r="E2844" i="2" s="1"/>
  <c r="E3101" i="2" a="1"/>
  <c r="E3101" i="2" s="1"/>
  <c r="E3334" i="2" a="1"/>
  <c r="E3334" i="2" s="1"/>
  <c r="E3587" i="2" a="1"/>
  <c r="E3587" i="2" s="1"/>
  <c r="E3846" i="2" a="1"/>
  <c r="E3846" i="2" s="1"/>
  <c r="E188" i="2" a="1"/>
  <c r="E188" i="2" s="1"/>
  <c r="E4092" i="2" a="1"/>
  <c r="E4092" i="2" s="1"/>
  <c r="E4341" i="2" a="1"/>
  <c r="E4341" i="2" s="1"/>
  <c r="E4588" i="2" a="1"/>
  <c r="E4588" i="2" s="1"/>
  <c r="E4831" i="2" a="1"/>
  <c r="E4831" i="2" s="1"/>
  <c r="E5091" i="2" a="1"/>
  <c r="E5091" i="2" s="1"/>
  <c r="E5340" i="2" a="1"/>
  <c r="E5340" i="2" s="1"/>
  <c r="E5576" i="2" a="1"/>
  <c r="E5576" i="2" s="1"/>
  <c r="E272" i="2" a="1"/>
  <c r="E272" i="2" s="1"/>
  <c r="E385" i="2" a="1"/>
  <c r="E385" i="2" s="1"/>
  <c r="E625" i="2" a="1"/>
  <c r="E625" i="2" s="1"/>
  <c r="E626" i="2" a="1"/>
  <c r="E626" i="2" s="1"/>
  <c r="E875" i="2" a="1"/>
  <c r="E875" i="2" s="1"/>
  <c r="E1116" i="2" a="1"/>
  <c r="E1116" i="2" s="1"/>
  <c r="E1377" i="2" a="1"/>
  <c r="E1377" i="2" s="1"/>
  <c r="E1608" i="2" a="1"/>
  <c r="E1608" i="2" s="1"/>
  <c r="E1864" i="2" a="1"/>
  <c r="E1864" i="2" s="1"/>
  <c r="E2095" i="2" a="1"/>
  <c r="E2095" i="2" s="1"/>
  <c r="E104" i="2" a="1"/>
  <c r="E104" i="2" s="1"/>
  <c r="E2354" i="2" a="1"/>
  <c r="E2354" i="2" s="1"/>
  <c r="E2596" i="2" a="1"/>
  <c r="E2596" i="2" s="1"/>
  <c r="E2854" i="2" a="1"/>
  <c r="E2854" i="2" s="1"/>
  <c r="E3097" i="2" a="1"/>
  <c r="E3097" i="2" s="1"/>
  <c r="E3337" i="2" a="1"/>
  <c r="E3337" i="2" s="1"/>
  <c r="E3599" i="2" a="1"/>
  <c r="E3599" i="2" s="1"/>
  <c r="E3849" i="2" a="1"/>
  <c r="E3849" i="2" s="1"/>
  <c r="E4082" i="2" a="1"/>
  <c r="E4082" i="2" s="1"/>
  <c r="E200" i="2" a="1"/>
  <c r="E200" i="2" s="1"/>
  <c r="E4345" i="2" a="1"/>
  <c r="E4345" i="2" s="1"/>
  <c r="E4576" i="2" a="1"/>
  <c r="E4576" i="2" s="1"/>
  <c r="E4826" i="2" a="1"/>
  <c r="E4826" i="2" s="1"/>
  <c r="E5086" i="2" a="1"/>
  <c r="E5086" i="2" s="1"/>
  <c r="E5332" i="2" a="1"/>
  <c r="E5332" i="2" s="1"/>
  <c r="E5577" i="2" a="1"/>
  <c r="E5577" i="2" s="1"/>
  <c r="E373" i="2" a="1"/>
  <c r="E373" i="2" s="1"/>
  <c r="E628" i="2" a="1"/>
  <c r="E628" i="2" s="1"/>
  <c r="E874" i="2" a="1"/>
  <c r="E874" i="2" s="1"/>
  <c r="E868" i="2" a="1"/>
  <c r="E868" i="2" s="1"/>
  <c r="E1133" i="2" a="1"/>
  <c r="E1133" i="2" s="1"/>
  <c r="E1370" i="2" a="1"/>
  <c r="E1370" i="2" s="1"/>
  <c r="E1622" i="2" a="1"/>
  <c r="E1622" i="2" s="1"/>
  <c r="E1860" i="2" a="1"/>
  <c r="E1860" i="2" s="1"/>
  <c r="E2102" i="2" a="1"/>
  <c r="E2102" i="2" s="1"/>
  <c r="E2363" i="2" a="1"/>
  <c r="E2363" i="2" s="1"/>
  <c r="E2344" i="2" a="1"/>
  <c r="E2344" i="2" s="1"/>
  <c r="E2599" i="2" a="1"/>
  <c r="E2599" i="2" s="1"/>
  <c r="E2842" i="2" a="1"/>
  <c r="E2842" i="2" s="1"/>
  <c r="E3100" i="2" a="1"/>
  <c r="E3100" i="2" s="1"/>
  <c r="E3340" i="2" a="1"/>
  <c r="E3340" i="2" s="1"/>
  <c r="E3589" i="2" a="1"/>
  <c r="E3589" i="2" s="1"/>
  <c r="E3842" i="2" a="1"/>
  <c r="E3842" i="2" s="1"/>
  <c r="E4085" i="2" a="1"/>
  <c r="E4085" i="2" s="1"/>
  <c r="E4330" i="2" a="1"/>
  <c r="E4330" i="2" s="1"/>
  <c r="E4344" i="2" a="1"/>
  <c r="E4344" i="2" s="1"/>
  <c r="E4577" i="2" a="1"/>
  <c r="E4577" i="2" s="1"/>
  <c r="E4841" i="2" a="1"/>
  <c r="E4841" i="2" s="1"/>
  <c r="E5081" i="2" a="1"/>
  <c r="E5081" i="2" s="1"/>
  <c r="E5328" i="2" a="1"/>
  <c r="E5328" i="2" s="1"/>
  <c r="E5585" i="2" a="1"/>
  <c r="E5585" i="2" s="1"/>
  <c r="E3655" i="2" a="1"/>
  <c r="E3655" i="2" s="1"/>
  <c r="E930" i="2" a="1"/>
  <c r="E930" i="2" s="1"/>
  <c r="D3" i="5" a="1"/>
  <c r="D3" i="5" s="1"/>
  <c r="C4" i="5"/>
  <c r="E1046" i="3" a="1"/>
  <c r="E1046" i="3" s="1"/>
  <c r="E242" i="3" a="1"/>
  <c r="E242" i="3" s="1"/>
  <c r="E1145" i="3" a="1"/>
  <c r="E1145" i="3" s="1"/>
  <c r="E481" i="3" a="1"/>
  <c r="E481" i="3" s="1"/>
  <c r="E218" i="3" a="1"/>
  <c r="E218" i="3" s="1"/>
  <c r="E533" i="3" a="1"/>
  <c r="E533" i="3" s="1"/>
  <c r="E994" i="3" a="1"/>
  <c r="E994" i="3" s="1"/>
  <c r="E744" i="3" a="1"/>
  <c r="E744" i="3" s="1"/>
  <c r="E312" i="3" a="1"/>
  <c r="E312" i="3" s="1"/>
  <c r="E1162" i="3" a="1"/>
  <c r="E1162" i="3" s="1"/>
  <c r="E526" i="3" a="1"/>
  <c r="E526" i="3" s="1"/>
  <c r="E266" i="3" a="1"/>
  <c r="E266" i="3" s="1"/>
  <c r="E684" i="3" a="1"/>
  <c r="E684" i="3" s="1"/>
  <c r="E124" i="3" a="1"/>
  <c r="E124" i="3" s="1"/>
  <c r="E363" i="3" a="1"/>
  <c r="E363" i="3" s="1"/>
  <c r="E1113" i="3" a="1"/>
  <c r="E1113" i="3" s="1"/>
  <c r="E521" i="3" a="1"/>
  <c r="E521" i="3" s="1"/>
  <c r="E902" i="3" a="1"/>
  <c r="E902" i="3" s="1"/>
  <c r="E330" i="3" a="1"/>
  <c r="E330" i="3" s="1"/>
  <c r="E326" i="3" a="1"/>
  <c r="E326" i="3" s="1"/>
  <c r="E277" i="3" a="1"/>
  <c r="E277" i="3" s="1"/>
  <c r="E786" i="3" a="1"/>
  <c r="E786" i="3" s="1"/>
  <c r="E845" i="3" a="1"/>
  <c r="E845" i="3" s="1"/>
  <c r="E749" i="3" a="1"/>
  <c r="E749" i="3" s="1"/>
  <c r="E1203" i="3" a="1"/>
  <c r="E1203" i="3" s="1"/>
  <c r="E146" i="3" a="1"/>
  <c r="E146" i="3" s="1"/>
  <c r="E626" i="3" a="1"/>
  <c r="E626" i="3" s="1"/>
  <c r="E5" i="3" a="1"/>
  <c r="E5" i="3" s="1"/>
  <c r="E224" i="3" a="1"/>
  <c r="E224" i="3" s="1"/>
  <c r="E116" i="3" a="1"/>
  <c r="E116" i="3" s="1"/>
  <c r="E1127" i="3" a="1"/>
  <c r="E1127" i="3" s="1"/>
  <c r="E176" i="3" a="1"/>
  <c r="E176" i="3" s="1"/>
  <c r="E260" i="3" a="1"/>
  <c r="E260" i="3" s="1"/>
  <c r="Q7" i="3"/>
  <c r="E968" i="3" a="1"/>
  <c r="E968" i="3" s="1"/>
  <c r="S7" i="3"/>
  <c r="G7" i="3"/>
  <c r="T7" i="3"/>
  <c r="R7" i="3"/>
  <c r="E344" i="3" a="1"/>
  <c r="E344" i="3" s="1"/>
  <c r="E550" i="3" a="1"/>
  <c r="E550" i="3" s="1"/>
  <c r="E164" i="3" a="1"/>
  <c r="E164" i="3" s="1"/>
  <c r="E761" i="3" a="1"/>
  <c r="E761" i="3" s="1"/>
  <c r="E1074" i="3" a="1"/>
  <c r="E1074" i="3" s="1"/>
  <c r="E915" i="3" a="1"/>
  <c r="E915" i="3" s="1"/>
  <c r="E8" i="3" a="1"/>
  <c r="E8" i="3" s="1"/>
  <c r="E290" i="3" a="1"/>
  <c r="E290" i="3" s="1"/>
  <c r="E395" i="3" a="1"/>
  <c r="E395" i="3" s="1"/>
  <c r="E56" i="3" a="1"/>
  <c r="E56" i="3" s="1"/>
  <c r="E104" i="3" a="1"/>
  <c r="E104" i="3" s="1"/>
  <c r="E709" i="3" a="1"/>
  <c r="E709" i="3" s="1"/>
  <c r="E1073" i="3" a="1"/>
  <c r="E1073" i="3" s="1"/>
  <c r="E1019" i="3" a="1"/>
  <c r="E1019" i="3" s="1"/>
  <c r="E916" i="3" a="1"/>
  <c r="E916" i="3" s="1"/>
  <c r="E909" i="3" a="1"/>
  <c r="E909" i="3" s="1"/>
  <c r="T5" i="3"/>
  <c r="E1118" i="3" a="1"/>
  <c r="E1118" i="3" s="1"/>
  <c r="G5" i="3"/>
  <c r="Q5" i="3"/>
  <c r="S5" i="3"/>
  <c r="R5" i="3"/>
  <c r="E78" i="3" a="1"/>
  <c r="E78" i="3" s="1"/>
  <c r="E491" i="3" a="1"/>
  <c r="E491" i="3" s="1"/>
  <c r="E645" i="3" a="1"/>
  <c r="E645" i="3" s="1"/>
  <c r="E387" i="3" a="1"/>
  <c r="E387" i="3" s="1"/>
  <c r="E126" i="3" a="1"/>
  <c r="E126" i="3" s="1"/>
  <c r="E961" i="3" a="1"/>
  <c r="E961" i="3" s="1"/>
  <c r="E1066" i="3" a="1"/>
  <c r="E1066" i="3" s="1"/>
  <c r="E697" i="3" a="1"/>
  <c r="E697" i="3" s="1"/>
  <c r="E258" i="3" a="1"/>
  <c r="E258" i="3" s="1"/>
  <c r="E752" i="3" a="1"/>
  <c r="E752" i="3" s="1"/>
  <c r="E18" i="3" a="1"/>
  <c r="E18" i="3" s="1"/>
  <c r="E490" i="3" a="1"/>
  <c r="E490" i="3" s="1"/>
  <c r="E649" i="3" a="1"/>
  <c r="E649" i="3" s="1"/>
  <c r="E162" i="3" a="1"/>
  <c r="E162" i="3" s="1"/>
  <c r="E386" i="3" a="1"/>
  <c r="E386" i="3" s="1"/>
  <c r="E438" i="3" a="1"/>
  <c r="E438" i="3" s="1"/>
  <c r="E222" i="3" a="1"/>
  <c r="E222" i="3" s="1"/>
  <c r="E701" i="3" a="1"/>
  <c r="E701" i="3" s="1"/>
  <c r="E1115" i="3" a="1"/>
  <c r="E1115" i="3" s="1"/>
  <c r="T7" i="2"/>
  <c r="Q7" i="2"/>
  <c r="S7" i="2"/>
  <c r="R7" i="2"/>
  <c r="G7" i="2"/>
  <c r="E763" i="2" a="1"/>
  <c r="E763" i="2" s="1"/>
  <c r="E779" i="2" a="1"/>
  <c r="E779" i="2" s="1"/>
  <c r="E1021" i="2" a="1"/>
  <c r="E1021" i="2" s="1"/>
  <c r="E1020" i="2" a="1"/>
  <c r="E1020" i="2" s="1"/>
  <c r="E1256" i="2" a="1"/>
  <c r="E1256" i="2" s="1"/>
  <c r="E1261" i="2" a="1"/>
  <c r="E1261" i="2" s="1"/>
  <c r="E1511" i="2" a="1"/>
  <c r="E1511" i="2" s="1"/>
  <c r="E1516" i="2" a="1"/>
  <c r="E1516" i="2" s="1"/>
  <c r="E1766" i="2" a="1"/>
  <c r="E1766" i="2" s="1"/>
  <c r="E1998" i="2" a="1"/>
  <c r="E1998" i="2" s="1"/>
  <c r="E1989" i="2" a="1"/>
  <c r="E1989" i="2" s="1"/>
  <c r="E2248" i="2" a="1"/>
  <c r="E2248" i="2" s="1"/>
  <c r="E2244" i="2" a="1"/>
  <c r="E2244" i="2" s="1"/>
  <c r="E2503" i="2" a="1"/>
  <c r="E2503" i="2" s="1"/>
  <c r="E2492" i="2" a="1"/>
  <c r="E2492" i="2" s="1"/>
  <c r="E2751" i="2" a="1"/>
  <c r="E2751" i="2" s="1"/>
  <c r="E2998" i="2" a="1"/>
  <c r="E2998" i="2" s="1"/>
  <c r="E2992" i="2" a="1"/>
  <c r="E2992" i="2" s="1"/>
  <c r="E3227" i="2" a="1"/>
  <c r="E3227" i="2" s="1"/>
  <c r="E3241" i="2" a="1"/>
  <c r="E3241" i="2" s="1"/>
  <c r="E3491" i="2" a="1"/>
  <c r="E3491" i="2" s="1"/>
  <c r="E3488" i="2" a="1"/>
  <c r="E3488" i="2" s="1"/>
  <c r="E3734" i="2" a="1"/>
  <c r="E3734" i="2" s="1"/>
  <c r="E3737" i="2" a="1"/>
  <c r="E3737" i="2" s="1"/>
  <c r="E3986" i="2" a="1"/>
  <c r="E3986" i="2" s="1"/>
  <c r="E195" i="2" a="1"/>
  <c r="E195" i="2" s="1"/>
  <c r="E4223" i="2" a="1"/>
  <c r="E4223" i="2" s="1"/>
  <c r="E27" i="2" a="1"/>
  <c r="E27" i="2" s="1"/>
  <c r="E3" i="2" a="1"/>
  <c r="E3" i="2" s="1"/>
  <c r="E780" i="2" a="1"/>
  <c r="E780" i="2" s="1"/>
  <c r="E1015" i="2" a="1"/>
  <c r="E1015" i="2" s="1"/>
  <c r="E1014" i="2" a="1"/>
  <c r="E1014" i="2" s="1"/>
  <c r="E1274" i="2" a="1"/>
  <c r="E1274" i="2" s="1"/>
  <c r="E1265" i="2" a="1"/>
  <c r="E1265" i="2" s="1"/>
  <c r="E1504" i="2" a="1"/>
  <c r="E1504" i="2" s="1"/>
  <c r="E1509" i="2" a="1"/>
  <c r="E1509" i="2" s="1"/>
  <c r="E1752" i="2" a="1"/>
  <c r="E1752" i="2" s="1"/>
  <c r="E1750" i="2" a="1"/>
  <c r="E1750" i="2" s="1"/>
  <c r="E2007" i="2" a="1"/>
  <c r="E2007" i="2" s="1"/>
  <c r="E2255" i="2" a="1"/>
  <c r="E2255" i="2" s="1"/>
  <c r="E2241" i="2" a="1"/>
  <c r="E2241" i="2" s="1"/>
  <c r="E2500" i="2" a="1"/>
  <c r="E2500" i="2" s="1"/>
  <c r="E2504" i="2" a="1"/>
  <c r="E2504" i="2" s="1"/>
  <c r="E2748" i="2" a="1"/>
  <c r="E2748" i="2" s="1"/>
  <c r="E2741" i="2" a="1"/>
  <c r="E2741" i="2" s="1"/>
  <c r="E2993" i="2" a="1"/>
  <c r="E2993" i="2" s="1"/>
  <c r="E3237" i="2" a="1"/>
  <c r="E3237" i="2" s="1"/>
  <c r="E3248" i="2" a="1"/>
  <c r="E3248" i="2" s="1"/>
  <c r="E3483" i="2" a="1"/>
  <c r="E3483" i="2" s="1"/>
  <c r="E3478" i="2" a="1"/>
  <c r="E3478" i="2" s="1"/>
  <c r="E3744" i="2" a="1"/>
  <c r="E3744" i="2" s="1"/>
  <c r="E3728" i="2" a="1"/>
  <c r="E3728" i="2" s="1"/>
  <c r="E3983" i="2" a="1"/>
  <c r="E3983" i="2" s="1"/>
  <c r="E3981" i="2" a="1"/>
  <c r="E3981" i="2" s="1"/>
  <c r="E4235" i="2" a="1"/>
  <c r="E4235" i="2" s="1"/>
  <c r="E770" i="2" a="1"/>
  <c r="E770" i="2" s="1"/>
  <c r="E1028" i="2" a="1"/>
  <c r="E1028" i="2" s="1"/>
  <c r="E1019" i="2" a="1"/>
  <c r="E1019" i="2" s="1"/>
  <c r="E1255" i="2" a="1"/>
  <c r="E1255" i="2" s="1"/>
  <c r="E1501" i="2" a="1"/>
  <c r="E1501" i="2" s="1"/>
  <c r="E1513" i="2" a="1"/>
  <c r="E1513" i="2" s="1"/>
  <c r="E1755" i="2" a="1"/>
  <c r="E1755" i="2" s="1"/>
  <c r="E1987" i="2" a="1"/>
  <c r="E1987" i="2" s="1"/>
  <c r="E2006" i="2" a="1"/>
  <c r="E2006" i="2" s="1"/>
  <c r="E2246" i="2" a="1"/>
  <c r="E2246" i="2" s="1"/>
  <c r="E2487" i="2" a="1"/>
  <c r="E2487" i="2" s="1"/>
  <c r="E2502" i="2" a="1"/>
  <c r="E2502" i="2" s="1"/>
  <c r="E2734" i="2" a="1"/>
  <c r="E2734" i="2" s="1"/>
  <c r="E2984" i="2" a="1"/>
  <c r="E2984" i="2" s="1"/>
  <c r="E2981" i="2" a="1"/>
  <c r="E2981" i="2" s="1"/>
  <c r="E3235" i="2" a="1"/>
  <c r="E3235" i="2" s="1"/>
  <c r="E3481" i="2" a="1"/>
  <c r="E3481" i="2" s="1"/>
  <c r="E3487" i="2" a="1"/>
  <c r="E3487" i="2" s="1"/>
  <c r="E3742" i="2" a="1"/>
  <c r="E3742" i="2" s="1"/>
  <c r="E3990" i="2" a="1"/>
  <c r="E3990" i="2" s="1"/>
  <c r="E3978" i="2" a="1"/>
  <c r="E3978" i="2" s="1"/>
  <c r="E4238" i="2" a="1"/>
  <c r="E4238" i="2" s="1"/>
  <c r="E4483" i="2" a="1"/>
  <c r="E4483" i="2" s="1"/>
  <c r="E4487" i="2" a="1"/>
  <c r="E4487" i="2" s="1"/>
  <c r="E4722" i="2" a="1"/>
  <c r="E4722" i="2" s="1"/>
  <c r="E4718" i="2" a="1"/>
  <c r="E4718" i="2" s="1"/>
  <c r="E4976" i="2" a="1"/>
  <c r="E4976" i="2" s="1"/>
  <c r="E4978" i="2" a="1"/>
  <c r="E4978" i="2" s="1"/>
  <c r="E5218" i="2" a="1"/>
  <c r="E5218" i="2" s="1"/>
  <c r="E255" i="2" a="1"/>
  <c r="E255" i="2" s="1"/>
  <c r="E5478" i="2" a="1"/>
  <c r="E5478" i="2" s="1"/>
  <c r="E5720" i="2" a="1"/>
  <c r="E5720" i="2" s="1"/>
  <c r="E5728" i="2" a="1"/>
  <c r="E5728" i="2" s="1"/>
  <c r="E516" i="2" a="1"/>
  <c r="E516" i="2" s="1"/>
  <c r="E768" i="2" a="1"/>
  <c r="E768" i="2" s="1"/>
  <c r="E1024" i="2" a="1"/>
  <c r="E1024" i="2" s="1"/>
  <c r="E51" i="2" a="1"/>
  <c r="E51" i="2" s="1"/>
  <c r="E1258" i="2" a="1"/>
  <c r="E1258" i="2" s="1"/>
  <c r="E1518" i="2" a="1"/>
  <c r="E1518" i="2" s="1"/>
  <c r="E1764" i="2" a="1"/>
  <c r="E1764" i="2" s="1"/>
  <c r="E1758" i="2" a="1"/>
  <c r="E1758" i="2" s="1"/>
  <c r="E1990" i="2" a="1"/>
  <c r="E1990" i="2" s="1"/>
  <c r="E2002" i="2" a="1"/>
  <c r="E2002" i="2" s="1"/>
  <c r="E2249" i="2" a="1"/>
  <c r="E2249" i="2" s="1"/>
  <c r="E2496" i="2" a="1"/>
  <c r="E2496" i="2" s="1"/>
  <c r="E2746" i="2" a="1"/>
  <c r="E2746" i="2" s="1"/>
  <c r="E2740" i="2" a="1"/>
  <c r="E2740" i="2" s="1"/>
  <c r="E2990" i="2" a="1"/>
  <c r="E2990" i="2" s="1"/>
  <c r="E3240" i="2" a="1"/>
  <c r="E3240" i="2" s="1"/>
  <c r="E3244" i="2" a="1"/>
  <c r="E3244" i="2" s="1"/>
  <c r="E3494" i="2" a="1"/>
  <c r="E3494" i="2" s="1"/>
  <c r="E171" i="2" a="1"/>
  <c r="E171" i="2" s="1"/>
  <c r="E3732" i="2" a="1"/>
  <c r="E3732" i="2" s="1"/>
  <c r="E3973" i="2" a="1"/>
  <c r="E3973" i="2" s="1"/>
  <c r="E4219" i="2" a="1"/>
  <c r="E4219" i="2" s="1"/>
  <c r="E4226" i="2" a="1"/>
  <c r="E4226" i="2" s="1"/>
  <c r="E4473" i="2" a="1"/>
  <c r="E4473" i="2" s="1"/>
  <c r="E4476" i="2" a="1"/>
  <c r="E4476" i="2" s="1"/>
  <c r="E4728" i="2" a="1"/>
  <c r="E4728" i="2" s="1"/>
  <c r="E4717" i="2" a="1"/>
  <c r="E4717" i="2" s="1"/>
  <c r="E4968" i="2" a="1"/>
  <c r="E4968" i="2" s="1"/>
  <c r="E243" i="2" a="1"/>
  <c r="E243" i="2" s="1"/>
  <c r="E5219" i="2" a="1"/>
  <c r="E5219" i="2" s="1"/>
  <c r="E5477" i="2" a="1"/>
  <c r="E5477" i="2" s="1"/>
  <c r="E5480" i="2" a="1"/>
  <c r="E5480" i="2" s="1"/>
  <c r="E766" i="2" a="1"/>
  <c r="E766" i="2" s="1"/>
  <c r="E773" i="2" a="1"/>
  <c r="E773" i="2" s="1"/>
  <c r="E1027" i="2" a="1"/>
  <c r="E1027" i="2" s="1"/>
  <c r="E1271" i="2" a="1"/>
  <c r="E1271" i="2" s="1"/>
  <c r="E1272" i="2" a="1"/>
  <c r="E1272" i="2" s="1"/>
  <c r="E1500" i="2" a="1"/>
  <c r="E1500" i="2" s="1"/>
  <c r="E1757" i="2" a="1"/>
  <c r="E1757" i="2" s="1"/>
  <c r="E1751" i="2" a="1"/>
  <c r="E1751" i="2" s="1"/>
  <c r="E2004" i="2" a="1"/>
  <c r="E2004" i="2" s="1"/>
  <c r="E99" i="2" a="1"/>
  <c r="E99" i="2" s="1"/>
  <c r="E2256" i="2" a="1"/>
  <c r="E2256" i="2" s="1"/>
  <c r="E2499" i="2" a="1"/>
  <c r="E2499" i="2" s="1"/>
  <c r="E2736" i="2" a="1"/>
  <c r="E2736" i="2" s="1"/>
  <c r="E2743" i="2" a="1"/>
  <c r="E2743" i="2" s="1"/>
  <c r="E2980" i="2" a="1"/>
  <c r="E2980" i="2" s="1"/>
  <c r="E3243" i="2" a="1"/>
  <c r="E3243" i="2" s="1"/>
  <c r="E3231" i="2" a="1"/>
  <c r="E3231" i="2" s="1"/>
  <c r="E3479" i="2" a="1"/>
  <c r="E3479" i="2" s="1"/>
  <c r="E3735" i="2" a="1"/>
  <c r="E3735" i="2" s="1"/>
  <c r="E3739" i="2" a="1"/>
  <c r="E3739" i="2" s="1"/>
  <c r="E3976" i="2" a="1"/>
  <c r="E3976" i="2" s="1"/>
  <c r="E4232" i="2" a="1"/>
  <c r="E4232" i="2" s="1"/>
  <c r="E4233" i="2" a="1"/>
  <c r="E4233" i="2" s="1"/>
  <c r="E4480" i="2" a="1"/>
  <c r="E4480" i="2" s="1"/>
  <c r="E4485" i="2" a="1"/>
  <c r="E4485" i="2" s="1"/>
  <c r="E4720" i="2" a="1"/>
  <c r="E4720" i="2" s="1"/>
  <c r="E4733" i="2" a="1"/>
  <c r="E4733" i="2" s="1"/>
  <c r="E4986" i="2" a="1"/>
  <c r="E4986" i="2" s="1"/>
  <c r="E5235" i="2" a="1"/>
  <c r="E5235" i="2" s="1"/>
  <c r="E5224" i="2" a="1"/>
  <c r="E5224" i="2" s="1"/>
  <c r="E5470" i="2" a="1"/>
  <c r="E5470" i="2" s="1"/>
  <c r="E5484" i="2" a="1"/>
  <c r="E5484" i="2" s="1"/>
  <c r="E5715" i="2" a="1"/>
  <c r="E5715" i="2" s="1"/>
  <c r="E769" i="2" a="1"/>
  <c r="E769" i="2" s="1"/>
  <c r="E762" i="2" a="1"/>
  <c r="E762" i="2" s="1"/>
  <c r="E1009" i="2" a="1"/>
  <c r="E1009" i="2" s="1"/>
  <c r="E1260" i="2" a="1"/>
  <c r="E1260" i="2" s="1"/>
  <c r="E1254" i="2" a="1"/>
  <c r="E1254" i="2" s="1"/>
  <c r="E1507" i="2" a="1"/>
  <c r="E1507" i="2" s="1"/>
  <c r="E1746" i="2" a="1"/>
  <c r="E1746" i="2" s="1"/>
  <c r="E1765" i="2" a="1"/>
  <c r="E1765" i="2" s="1"/>
  <c r="E1997" i="2" a="1"/>
  <c r="E1997" i="2" s="1"/>
  <c r="E2251" i="2" a="1"/>
  <c r="E2251" i="2" s="1"/>
  <c r="E2252" i="2" a="1"/>
  <c r="E2252" i="2" s="1"/>
  <c r="E2486" i="2" a="1"/>
  <c r="E2486" i="2" s="1"/>
  <c r="E2749" i="2" a="1"/>
  <c r="E2749" i="2" s="1"/>
  <c r="E2733" i="2" a="1"/>
  <c r="E2733" i="2" s="1"/>
  <c r="E2983" i="2" a="1"/>
  <c r="E2983" i="2" s="1"/>
  <c r="E3230" i="2" a="1"/>
  <c r="E3230" i="2" s="1"/>
  <c r="E3247" i="2" a="1"/>
  <c r="E3247" i="2" s="1"/>
  <c r="E3497" i="2" a="1"/>
  <c r="E3497" i="2" s="1"/>
  <c r="E3738" i="2" a="1"/>
  <c r="E3738" i="2" s="1"/>
  <c r="E3727" i="2" a="1"/>
  <c r="E3727" i="2" s="1"/>
  <c r="E3989" i="2" a="1"/>
  <c r="E3989" i="2" s="1"/>
  <c r="E4222" i="2" a="1"/>
  <c r="E4222" i="2" s="1"/>
  <c r="E4225" i="2" a="1"/>
  <c r="E4225" i="2" s="1"/>
  <c r="E4469" i="2" a="1"/>
  <c r="E4469" i="2" s="1"/>
  <c r="E4478" i="2" a="1"/>
  <c r="E4478" i="2" s="1"/>
  <c r="E4724" i="2" a="1"/>
  <c r="E4724" i="2" s="1"/>
  <c r="E231" i="2" a="1"/>
  <c r="E231" i="2" s="1"/>
  <c r="E4981" i="2" a="1"/>
  <c r="E4981" i="2" s="1"/>
  <c r="E5222" i="2" a="1"/>
  <c r="E5222" i="2" s="1"/>
  <c r="E5229" i="2" a="1"/>
  <c r="E5229" i="2" s="1"/>
  <c r="E5466" i="2" a="1"/>
  <c r="E5466" i="2" s="1"/>
  <c r="E5473" i="2" a="1"/>
  <c r="E5473" i="2" s="1"/>
  <c r="E5726" i="2" a="1"/>
  <c r="E5726" i="2" s="1"/>
  <c r="E279" i="2" a="1"/>
  <c r="E279" i="2" s="1"/>
  <c r="E775" i="2" a="1"/>
  <c r="E775" i="2" s="1"/>
  <c r="E767" i="2" a="1"/>
  <c r="E767" i="2" s="1"/>
  <c r="E1016" i="2" a="1"/>
  <c r="E1016" i="2" s="1"/>
  <c r="E1263" i="2" a="1"/>
  <c r="E1263" i="2" s="1"/>
  <c r="E1257" i="2" a="1"/>
  <c r="E1257" i="2" s="1"/>
  <c r="E1503" i="2" a="1"/>
  <c r="E1503" i="2" s="1"/>
  <c r="E1760" i="2" a="1"/>
  <c r="E1760" i="2" s="1"/>
  <c r="E1761" i="2" a="1"/>
  <c r="E1761" i="2" s="1"/>
  <c r="E2000" i="2" a="1"/>
  <c r="E2000" i="2" s="1"/>
  <c r="E2242" i="2" a="1"/>
  <c r="E2242" i="2" s="1"/>
  <c r="E2247" i="2" a="1"/>
  <c r="E2247" i="2" s="1"/>
  <c r="E2498" i="2" a="1"/>
  <c r="E2498" i="2" s="1"/>
  <c r="E2742" i="2" a="1"/>
  <c r="E2742" i="2" s="1"/>
  <c r="E135" i="2" a="1"/>
  <c r="E135" i="2" s="1"/>
  <c r="E2982" i="2" a="1"/>
  <c r="E2982" i="2" s="1"/>
  <c r="E3239" i="2" a="1"/>
  <c r="E3239" i="2" s="1"/>
  <c r="E3233" i="2" a="1"/>
  <c r="E3233" i="2" s="1"/>
  <c r="E3489" i="2" a="1"/>
  <c r="E3489" i="2" s="1"/>
  <c r="E3731" i="2" a="1"/>
  <c r="E3731" i="2" s="1"/>
  <c r="E3736" i="2" a="1"/>
  <c r="E3736" i="2" s="1"/>
  <c r="E3982" i="2" a="1"/>
  <c r="E3982" i="2" s="1"/>
  <c r="E4224" i="2" a="1"/>
  <c r="E4224" i="2" s="1"/>
  <c r="E4228" i="2" a="1"/>
  <c r="E4228" i="2" s="1"/>
  <c r="E4472" i="2" a="1"/>
  <c r="E4472" i="2" s="1"/>
  <c r="E219" i="2" a="1"/>
  <c r="E219" i="2" s="1"/>
  <c r="E4726" i="2" a="1"/>
  <c r="E4726" i="2" s="1"/>
  <c r="E4984" i="2" a="1"/>
  <c r="E4984" i="2" s="1"/>
  <c r="E4980" i="2" a="1"/>
  <c r="E4980" i="2" s="1"/>
  <c r="E5225" i="2" a="1"/>
  <c r="E5225" i="2" s="1"/>
  <c r="E5217" i="2" a="1"/>
  <c r="E5217" i="2" s="1"/>
  <c r="E5474" i="2" a="1"/>
  <c r="E5474" i="2" s="1"/>
  <c r="E5472" i="2" a="1"/>
  <c r="E5472" i="2" s="1"/>
  <c r="E5729" i="2" a="1"/>
  <c r="E5729" i="2" s="1"/>
  <c r="E517" i="2" a="1"/>
  <c r="E517" i="2" s="1"/>
  <c r="E524" i="2" a="1"/>
  <c r="E524" i="2" s="1"/>
  <c r="E771" i="2" a="1"/>
  <c r="E771" i="2" s="1"/>
  <c r="E761" i="2" a="1"/>
  <c r="E761" i="2" s="1"/>
  <c r="E1022" i="2" a="1"/>
  <c r="E1022" i="2" s="1"/>
  <c r="E1270" i="2" a="1"/>
  <c r="E1270" i="2" s="1"/>
  <c r="E1264" i="2" a="1"/>
  <c r="E1264" i="2" s="1"/>
  <c r="E1510" i="2" a="1"/>
  <c r="E1510" i="2" s="1"/>
  <c r="E1749" i="2" a="1"/>
  <c r="E1749" i="2" s="1"/>
  <c r="E1754" i="2" a="1"/>
  <c r="E1754" i="2" s="1"/>
  <c r="E1996" i="2" a="1"/>
  <c r="E1996" i="2" s="1"/>
  <c r="E2239" i="2" a="1"/>
  <c r="E2239" i="2" s="1"/>
  <c r="E2243" i="2" a="1"/>
  <c r="E2243" i="2" s="1"/>
  <c r="E2485" i="2" a="1"/>
  <c r="E2485" i="2" s="1"/>
  <c r="E2745" i="2" a="1"/>
  <c r="E2745" i="2" s="1"/>
  <c r="E2985" i="2" a="1"/>
  <c r="E2985" i="2" s="1"/>
  <c r="E2986" i="2" a="1"/>
  <c r="E2986" i="2" s="1"/>
  <c r="E3229" i="2" a="1"/>
  <c r="E3229" i="2" s="1"/>
  <c r="E3246" i="2" a="1"/>
  <c r="E3246" i="2" s="1"/>
  <c r="E3482" i="2" a="1"/>
  <c r="E3482" i="2" s="1"/>
  <c r="E3740" i="2" a="1"/>
  <c r="E3740" i="2" s="1"/>
  <c r="E3741" i="2" a="1"/>
  <c r="E3741" i="2" s="1"/>
  <c r="E3985" i="2" a="1"/>
  <c r="E3985" i="2" s="1"/>
  <c r="E4220" i="2" a="1"/>
  <c r="E4220" i="2" s="1"/>
  <c r="E4236" i="2" a="1"/>
  <c r="E4236" i="2" s="1"/>
  <c r="E4468" i="2" a="1"/>
  <c r="E4468" i="2" s="1"/>
  <c r="E4725" i="2" a="1"/>
  <c r="E4725" i="2" s="1"/>
  <c r="E4727" i="2" a="1"/>
  <c r="E4727" i="2" s="1"/>
  <c r="E4982" i="2" a="1"/>
  <c r="E4982" i="2" s="1"/>
  <c r="E4974" i="2" a="1"/>
  <c r="E4974" i="2" s="1"/>
  <c r="E5228" i="2" a="1"/>
  <c r="E5228" i="2" s="1"/>
  <c r="E5227" i="2" a="1"/>
  <c r="E5227" i="2" s="1"/>
  <c r="E5483" i="2" a="1"/>
  <c r="E5483" i="2" s="1"/>
  <c r="E5476" i="2" a="1"/>
  <c r="E5476" i="2" s="1"/>
  <c r="E5725" i="2" a="1"/>
  <c r="E5725" i="2" s="1"/>
  <c r="E280" i="2" a="1"/>
  <c r="E280" i="2" s="1"/>
  <c r="E520" i="2" a="1"/>
  <c r="E520" i="2" s="1"/>
  <c r="E281" i="2" a="1"/>
  <c r="E281" i="2" s="1"/>
  <c r="E527" i="2" a="1"/>
  <c r="E527" i="2" s="1"/>
  <c r="E15" i="2" a="1"/>
  <c r="E15" i="2" s="1"/>
  <c r="T2" i="2"/>
  <c r="S2" i="2"/>
  <c r="R2" i="2"/>
  <c r="Q2" i="2"/>
  <c r="E674" i="2" a="1"/>
  <c r="E674" i="2" s="1"/>
  <c r="E665" i="2" a="1"/>
  <c r="E665" i="2" s="1"/>
  <c r="E919" i="2" a="1"/>
  <c r="E919" i="2" s="1"/>
  <c r="E46" i="2" a="1"/>
  <c r="E46" i="2" s="1"/>
  <c r="L2" i="2" s="1" a="1"/>
  <c r="L2" i="2" s="1"/>
  <c r="E1161" i="2" a="1"/>
  <c r="E1161" i="2" s="1"/>
  <c r="E1170" i="2" a="1"/>
  <c r="E1170" i="2" s="1"/>
  <c r="E1403" i="2" a="1"/>
  <c r="E1403" i="2" s="1"/>
  <c r="E1656" i="2" a="1"/>
  <c r="E1656" i="2" s="1"/>
  <c r="E1647" i="2" a="1"/>
  <c r="E1647" i="2" s="1"/>
  <c r="E1904" i="2" a="1"/>
  <c r="E1904" i="2" s="1"/>
  <c r="E1905" i="2" a="1"/>
  <c r="E1905" i="2" s="1"/>
  <c r="E2148" i="2" a="1"/>
  <c r="E2148" i="2" s="1"/>
  <c r="E2139" i="2" a="1"/>
  <c r="E2139" i="2" s="1"/>
  <c r="E2388" i="2" a="1"/>
  <c r="E2388" i="2" s="1"/>
  <c r="E2393" i="2" a="1"/>
  <c r="E2393" i="2" s="1"/>
  <c r="E2643" i="2" a="1"/>
  <c r="E2643" i="2" s="1"/>
  <c r="E130" i="2" a="1"/>
  <c r="E130" i="2" s="1"/>
  <c r="E2884" i="2" a="1"/>
  <c r="E2884" i="2" s="1"/>
  <c r="E3129" i="2" a="1"/>
  <c r="E3129" i="2" s="1"/>
  <c r="E3143" i="2" a="1"/>
  <c r="E3143" i="2" s="1"/>
  <c r="E3378" i="2" a="1"/>
  <c r="E3378" i="2" s="1"/>
  <c r="E3393" i="2" a="1"/>
  <c r="E3393" i="2" s="1"/>
  <c r="E3623" i="2" a="1"/>
  <c r="E3623" i="2" s="1"/>
  <c r="E3624" i="2" a="1"/>
  <c r="E3624" i="2" s="1"/>
  <c r="E3875" i="2" a="1"/>
  <c r="E3875" i="2" s="1"/>
  <c r="E3873" i="2" a="1"/>
  <c r="E3873" i="2" s="1"/>
  <c r="E4117" i="2" a="1"/>
  <c r="E4117" i="2" s="1"/>
  <c r="E4138" i="2" a="1"/>
  <c r="E4138" i="2" s="1"/>
  <c r="E4374" i="2" a="1"/>
  <c r="E4374" i="2" s="1"/>
  <c r="E214" i="2" a="1"/>
  <c r="E214" i="2" s="1"/>
  <c r="E4619" i="2" a="1"/>
  <c r="E4619" i="2" s="1"/>
  <c r="E4869" i="2" a="1"/>
  <c r="E4869" i="2" s="1"/>
  <c r="E4868" i="2" a="1"/>
  <c r="E4868" i="2" s="1"/>
  <c r="E5120" i="2" a="1"/>
  <c r="E5120" i="2" s="1"/>
  <c r="E5122" i="2" a="1"/>
  <c r="E5122" i="2" s="1"/>
  <c r="E5369" i="2" a="1"/>
  <c r="E5369" i="2" s="1"/>
  <c r="E5380" i="2" a="1"/>
  <c r="E5380" i="2" s="1"/>
  <c r="E5614" i="2" a="1"/>
  <c r="E5614" i="2" s="1"/>
  <c r="E5613" i="2" a="1"/>
  <c r="E5613" i="2" s="1"/>
  <c r="E7" i="2" a="1"/>
  <c r="E7" i="2" s="1"/>
  <c r="E544" i="2" a="1"/>
  <c r="E544" i="2" s="1"/>
  <c r="E745" i="2" a="1"/>
  <c r="E745" i="2" s="1"/>
  <c r="E759" i="2" a="1"/>
  <c r="E759" i="2" s="1"/>
  <c r="E1000" i="2" a="1"/>
  <c r="E1000" i="2" s="1"/>
  <c r="E996" i="2" a="1"/>
  <c r="E996" i="2" s="1"/>
  <c r="E1235" i="2" a="1"/>
  <c r="E1235" i="2" s="1"/>
  <c r="E1247" i="2" a="1"/>
  <c r="E1247" i="2" s="1"/>
  <c r="E1486" i="2" a="1"/>
  <c r="E1486" i="2" s="1"/>
  <c r="E74" i="2" a="1"/>
  <c r="E74" i="2" s="1"/>
  <c r="E1737" i="2" a="1"/>
  <c r="E1737" i="2" s="1"/>
  <c r="E1980" i="2" a="1"/>
  <c r="E1980" i="2" s="1"/>
  <c r="E1971" i="2" a="1"/>
  <c r="E1971" i="2" s="1"/>
  <c r="E2233" i="2" a="1"/>
  <c r="E2233" i="2" s="1"/>
  <c r="E2237" i="2" a="1"/>
  <c r="E2237" i="2" s="1"/>
  <c r="E2474" i="2" a="1"/>
  <c r="E2474" i="2" s="1"/>
  <c r="E2465" i="2" a="1"/>
  <c r="E2465" i="2" s="1"/>
  <c r="E2716" i="2" a="1"/>
  <c r="E2716" i="2" s="1"/>
  <c r="E2720" i="2" a="1"/>
  <c r="E2720" i="2" s="1"/>
  <c r="E2974" i="2" a="1"/>
  <c r="E2974" i="2" s="1"/>
  <c r="E2963" i="2" a="1"/>
  <c r="E2963" i="2" s="1"/>
  <c r="E3206" i="2" a="1"/>
  <c r="E3206" i="2" s="1"/>
  <c r="E158" i="2" a="1"/>
  <c r="E158" i="2" s="1"/>
  <c r="E3463" i="2" a="1"/>
  <c r="E3463" i="2" s="1"/>
  <c r="E3722" i="2" a="1"/>
  <c r="E3722" i="2" s="1"/>
  <c r="E3706" i="2" a="1"/>
  <c r="E3706" i="2" s="1"/>
  <c r="E3967" i="2" a="1"/>
  <c r="E3967" i="2" s="1"/>
  <c r="E3965" i="2" a="1"/>
  <c r="E3965" i="2" s="1"/>
  <c r="E4199" i="2" a="1"/>
  <c r="E4199" i="2" s="1"/>
  <c r="E4217" i="2" a="1"/>
  <c r="E4217" i="2" s="1"/>
  <c r="E4465" i="2" a="1"/>
  <c r="E4465" i="2" s="1"/>
  <c r="E4467" i="2" a="1"/>
  <c r="E4467" i="2" s="1"/>
  <c r="E4697" i="2" a="1"/>
  <c r="E4697" i="2" s="1"/>
  <c r="E4707" i="2" a="1"/>
  <c r="E4707" i="2" s="1"/>
  <c r="E4966" i="2" a="1"/>
  <c r="E4966" i="2" s="1"/>
  <c r="E4956" i="2" a="1"/>
  <c r="E4956" i="2" s="1"/>
  <c r="E5198" i="2" a="1"/>
  <c r="E5198" i="2" s="1"/>
  <c r="E5455" i="2" a="1"/>
  <c r="E5455" i="2" s="1"/>
  <c r="E5464" i="2" a="1"/>
  <c r="E5464" i="2" s="1"/>
  <c r="E668" i="2" a="1"/>
  <c r="E668" i="2" s="1"/>
  <c r="E675" i="2" a="1"/>
  <c r="E675" i="2" s="1"/>
  <c r="E915" i="2" a="1"/>
  <c r="E915" i="2" s="1"/>
  <c r="E922" i="2" a="1"/>
  <c r="E922" i="2" s="1"/>
  <c r="E1168" i="2" a="1"/>
  <c r="E1168" i="2" s="1"/>
  <c r="E1156" i="2" a="1"/>
  <c r="E1156" i="2" s="1"/>
  <c r="E1413" i="2" a="1"/>
  <c r="E1413" i="2" s="1"/>
  <c r="E1663" i="2" a="1"/>
  <c r="E1663" i="2" s="1"/>
  <c r="E1661" i="2" a="1"/>
  <c r="E1661" i="2" s="1"/>
  <c r="E1900" i="2" a="1"/>
  <c r="E1900" i="2" s="1"/>
  <c r="E1894" i="2" a="1"/>
  <c r="E1894" i="2" s="1"/>
  <c r="E2155" i="2" a="1"/>
  <c r="E2155" i="2" s="1"/>
  <c r="E106" i="2" a="1"/>
  <c r="E106" i="2" s="1"/>
  <c r="E2391" i="2" a="1"/>
  <c r="E2391" i="2" s="1"/>
  <c r="E2651" i="2" a="1"/>
  <c r="E2651" i="2" s="1"/>
  <c r="E2639" i="2" a="1"/>
  <c r="E2639" i="2" s="1"/>
  <c r="E2896" i="2" a="1"/>
  <c r="E2896" i="2" s="1"/>
  <c r="E2888" i="2" a="1"/>
  <c r="E2888" i="2" s="1"/>
  <c r="E3135" i="2" a="1"/>
  <c r="E3135" i="2" s="1"/>
  <c r="E3136" i="2" a="1"/>
  <c r="E3136" i="2" s="1"/>
  <c r="E3388" i="2" a="1"/>
  <c r="E3388" i="2" s="1"/>
  <c r="E3382" i="2" a="1"/>
  <c r="E3382" i="2" s="1"/>
  <c r="E3626" i="2" a="1"/>
  <c r="E3626" i="2" s="1"/>
  <c r="E3633" i="2" a="1"/>
  <c r="E3633" i="2" s="1"/>
  <c r="E3868" i="2" a="1"/>
  <c r="E3868" i="2" s="1"/>
  <c r="E3876" i="2" a="1"/>
  <c r="E3876" i="2" s="1"/>
  <c r="E4120" i="2" a="1"/>
  <c r="E4120" i="2" s="1"/>
  <c r="E4128" i="2" a="1"/>
  <c r="E4128" i="2" s="1"/>
  <c r="E4379" i="2" a="1"/>
  <c r="E4379" i="2" s="1"/>
  <c r="E4617" i="2" a="1"/>
  <c r="E4617" i="2" s="1"/>
  <c r="E4618" i="2" a="1"/>
  <c r="E4618" i="2" s="1"/>
  <c r="E4875" i="2" a="1"/>
  <c r="E4875" i="2" s="1"/>
  <c r="E4867" i="2" a="1"/>
  <c r="E4867" i="2" s="1"/>
  <c r="E5133" i="2" a="1"/>
  <c r="E5133" i="2" s="1"/>
  <c r="E5126" i="2" a="1"/>
  <c r="E5126" i="2" s="1"/>
  <c r="E5372" i="2" a="1"/>
  <c r="E5372" i="2" s="1"/>
  <c r="E5374" i="2" a="1"/>
  <c r="E5374" i="2" s="1"/>
  <c r="E5616" i="2" a="1"/>
  <c r="E5616" i="2" s="1"/>
  <c r="E5629" i="2" a="1"/>
  <c r="E5629" i="2" s="1"/>
  <c r="E673" i="2" a="1"/>
  <c r="E673" i="2" s="1"/>
  <c r="E672" i="2" a="1"/>
  <c r="E672" i="2" s="1"/>
  <c r="E907" i="2" a="1"/>
  <c r="E907" i="2" s="1"/>
  <c r="E906" i="2" a="1"/>
  <c r="E906" i="2" s="1"/>
  <c r="E1166" i="2" a="1"/>
  <c r="E1166" i="2" s="1"/>
  <c r="E1167" i="2" a="1"/>
  <c r="E1167" i="2" s="1"/>
  <c r="E1411" i="2" a="1"/>
  <c r="E1411" i="2" s="1"/>
  <c r="E1409" i="2" a="1"/>
  <c r="E1409" i="2" s="1"/>
  <c r="E1648" i="2" a="1"/>
  <c r="E1648" i="2" s="1"/>
  <c r="E1646" i="2" a="1"/>
  <c r="E1646" i="2" s="1"/>
  <c r="E1899" i="2" a="1"/>
  <c r="E1899" i="2" s="1"/>
  <c r="E2135" i="2" a="1"/>
  <c r="E2135" i="2" s="1"/>
  <c r="E2140" i="2" a="1"/>
  <c r="E2140" i="2" s="1"/>
  <c r="E2389" i="2" a="1"/>
  <c r="E2389" i="2" s="1"/>
  <c r="E2390" i="2" a="1"/>
  <c r="E2390" i="2" s="1"/>
  <c r="E2644" i="2" a="1"/>
  <c r="E2644" i="2" s="1"/>
  <c r="E2648" i="2" a="1"/>
  <c r="E2648" i="2" s="1"/>
  <c r="E2879" i="2" a="1"/>
  <c r="E2879" i="2" s="1"/>
  <c r="E2891" i="2" a="1"/>
  <c r="E2891" i="2" s="1"/>
  <c r="E3131" i="2" a="1"/>
  <c r="E3131" i="2" s="1"/>
  <c r="E3138" i="2" a="1"/>
  <c r="E3138" i="2" s="1"/>
  <c r="E3394" i="2" a="1"/>
  <c r="E3394" i="2" s="1"/>
  <c r="E166" i="2" a="1"/>
  <c r="E166" i="2" s="1"/>
  <c r="E3625" i="2" a="1"/>
  <c r="E3625" i="2" s="1"/>
  <c r="E3879" i="2" a="1"/>
  <c r="E3879" i="2" s="1"/>
  <c r="E3874" i="2" a="1"/>
  <c r="E3874" i="2" s="1"/>
  <c r="E4118" i="2" a="1"/>
  <c r="E4118" i="2" s="1"/>
  <c r="E4126" i="2" a="1"/>
  <c r="E4126" i="2" s="1"/>
  <c r="E4385" i="2" a="1"/>
  <c r="E4385" i="2" s="1"/>
  <c r="E4382" i="2" a="1"/>
  <c r="E4382" i="2" s="1"/>
  <c r="E4614" i="2" a="1"/>
  <c r="E4614" i="2" s="1"/>
  <c r="E4631" i="2" a="1"/>
  <c r="E4631" i="2" s="1"/>
  <c r="E4881" i="2" a="1"/>
  <c r="E4881" i="2" s="1"/>
  <c r="E4880" i="2" a="1"/>
  <c r="E4880" i="2" s="1"/>
  <c r="E5130" i="2" a="1"/>
  <c r="E5130" i="2" s="1"/>
  <c r="E5115" i="2" a="1"/>
  <c r="E5115" i="2" s="1"/>
  <c r="E5384" i="2" a="1"/>
  <c r="E5384" i="2" s="1"/>
  <c r="E5382" i="2" a="1"/>
  <c r="E5382" i="2" s="1"/>
  <c r="E5615" i="2" a="1"/>
  <c r="E5615" i="2" s="1"/>
  <c r="E274" i="2" a="1"/>
  <c r="E274" i="2" s="1"/>
  <c r="E736" i="2" a="1"/>
  <c r="E736" i="2" s="1"/>
  <c r="E724" i="2" a="1"/>
  <c r="E724" i="2" s="1"/>
  <c r="E980" i="2" a="1"/>
  <c r="E980" i="2" s="1"/>
  <c r="E975" i="2" a="1"/>
  <c r="E975" i="2" s="1"/>
  <c r="E1226" i="2" a="1"/>
  <c r="E1226" i="2" s="1"/>
  <c r="E1469" i="2" a="1"/>
  <c r="E1469" i="2" s="1"/>
  <c r="E1470" i="2" a="1"/>
  <c r="E1470" i="2" s="1"/>
  <c r="E1713" i="2" a="1"/>
  <c r="E1713" i="2" s="1"/>
  <c r="E1711" i="2" a="1"/>
  <c r="E1711" i="2" s="1"/>
  <c r="E1950" i="2" a="1"/>
  <c r="E1950" i="2" s="1"/>
  <c r="E97" i="2" a="1"/>
  <c r="E97" i="2" s="1"/>
  <c r="E2205" i="2" a="1"/>
  <c r="E2205" i="2" s="1"/>
  <c r="E2461" i="2" a="1"/>
  <c r="E2461" i="2" s="1"/>
  <c r="E2449" i="2" a="1"/>
  <c r="E2449" i="2" s="1"/>
  <c r="E2706" i="2" a="1"/>
  <c r="E2706" i="2" s="1"/>
  <c r="E2697" i="2" a="1"/>
  <c r="E2697" i="2" s="1"/>
  <c r="E2941" i="2" a="1"/>
  <c r="E2941" i="2" s="1"/>
  <c r="E2953" i="2" a="1"/>
  <c r="E2953" i="2" s="1"/>
  <c r="E3196" i="2" a="1"/>
  <c r="E3196" i="2" s="1"/>
  <c r="E3447" i="2" a="1"/>
  <c r="E3447" i="2" s="1"/>
  <c r="E3444" i="2" a="1"/>
  <c r="E3444" i="2" s="1"/>
  <c r="E3685" i="2" a="1"/>
  <c r="E3685" i="2" s="1"/>
  <c r="E3703" i="2" a="1"/>
  <c r="E3703" i="2" s="1"/>
  <c r="E3940" i="2" a="1"/>
  <c r="E3940" i="2" s="1"/>
  <c r="E3935" i="2" a="1"/>
  <c r="E3935" i="2" s="1"/>
  <c r="E4194" i="2" a="1"/>
  <c r="E4194" i="2" s="1"/>
  <c r="E4438" i="2" a="1"/>
  <c r="E4438" i="2" s="1"/>
  <c r="E4444" i="2" a="1"/>
  <c r="E4444" i="2" s="1"/>
  <c r="E4681" i="2" a="1"/>
  <c r="E4681" i="2" s="1"/>
  <c r="E4682" i="2" a="1"/>
  <c r="E4682" i="2" s="1"/>
  <c r="E4944" i="2" a="1"/>
  <c r="E4944" i="2" s="1"/>
  <c r="E5193" i="2" a="1"/>
  <c r="E5193" i="2" s="1"/>
  <c r="E5177" i="2" a="1"/>
  <c r="E5177" i="2" s="1"/>
  <c r="E664" i="2" a="1"/>
  <c r="E664" i="2" s="1"/>
  <c r="E34" i="2" a="1"/>
  <c r="E34" i="2" s="1"/>
  <c r="E909" i="2" a="1"/>
  <c r="E909" i="2" s="1"/>
  <c r="E905" i="2" a="1"/>
  <c r="E905" i="2" s="1"/>
  <c r="E1165" i="2" a="1"/>
  <c r="E1165" i="2" s="1"/>
  <c r="E58" i="2" a="1"/>
  <c r="E58" i="2" s="1"/>
  <c r="E1421" i="2" a="1"/>
  <c r="E1421" i="2" s="1"/>
  <c r="E70" i="2" a="1"/>
  <c r="E70" i="2" s="1"/>
  <c r="E1651" i="2" a="1"/>
  <c r="E1651" i="2" s="1"/>
  <c r="E1890" i="2" a="1"/>
  <c r="E1890" i="2" s="1"/>
  <c r="E1895" i="2" a="1"/>
  <c r="E1895" i="2" s="1"/>
  <c r="E2152" i="2" a="1"/>
  <c r="E2152" i="2" s="1"/>
  <c r="E2143" i="2" a="1"/>
  <c r="E2143" i="2" s="1"/>
  <c r="E2385" i="2" a="1"/>
  <c r="E2385" i="2" s="1"/>
  <c r="E2383" i="2" a="1"/>
  <c r="E2383" i="2" s="1"/>
  <c r="E2650" i="2" a="1"/>
  <c r="E2650" i="2" s="1"/>
  <c r="E2636" i="2" a="1"/>
  <c r="E2636" i="2" s="1"/>
  <c r="E2881" i="2" a="1"/>
  <c r="E2881" i="2" s="1"/>
  <c r="E142" i="2" a="1"/>
  <c r="E142" i="2" s="1"/>
  <c r="E3140" i="2" a="1"/>
  <c r="E3140" i="2" s="1"/>
  <c r="E3392" i="2" a="1"/>
  <c r="E3392" i="2" s="1"/>
  <c r="E3376" i="2" a="1"/>
  <c r="E3376" i="2" s="1"/>
  <c r="E3630" i="2" a="1"/>
  <c r="E3630" i="2" s="1"/>
  <c r="E3631" i="2" a="1"/>
  <c r="E3631" i="2" s="1"/>
  <c r="E3872" i="2" a="1"/>
  <c r="E3872" i="2" s="1"/>
  <c r="E3870" i="2" a="1"/>
  <c r="E3870" i="2" s="1"/>
  <c r="E4124" i="2" a="1"/>
  <c r="E4124" i="2" s="1"/>
  <c r="E4135" i="2" a="1"/>
  <c r="E4135" i="2" s="1"/>
  <c r="E4383" i="2" a="1"/>
  <c r="E4383" i="2" s="1"/>
  <c r="E4384" i="2" a="1"/>
  <c r="E4384" i="2" s="1"/>
  <c r="E4624" i="2" a="1"/>
  <c r="E4624" i="2" s="1"/>
  <c r="E226" i="2" a="1"/>
  <c r="E226" i="2" s="1"/>
  <c r="E4879" i="2" a="1"/>
  <c r="E4879" i="2" s="1"/>
  <c r="E5121" i="2" a="1"/>
  <c r="E5121" i="2" s="1"/>
  <c r="E5118" i="2" a="1"/>
  <c r="E5118" i="2" s="1"/>
  <c r="E5366" i="2" a="1"/>
  <c r="E5366" i="2" s="1"/>
  <c r="E5371" i="2" a="1"/>
  <c r="E5371" i="2" s="1"/>
  <c r="E5624" i="2" a="1"/>
  <c r="E5624" i="2" s="1"/>
  <c r="E5630" i="2" a="1"/>
  <c r="E5630" i="2" s="1"/>
  <c r="E550" i="2" a="1"/>
  <c r="E550" i="2" s="1"/>
  <c r="E534" i="2" a="1"/>
  <c r="E534" i="2" s="1"/>
  <c r="E738" i="2" a="1"/>
  <c r="E738" i="2" s="1"/>
  <c r="E750" i="2" a="1"/>
  <c r="E750" i="2" s="1"/>
  <c r="E1004" i="2" a="1"/>
  <c r="E1004" i="2" s="1"/>
  <c r="E1253" i="2" a="1"/>
  <c r="E1253" i="2" s="1"/>
  <c r="E1244" i="2" a="1"/>
  <c r="E1244" i="2" s="1"/>
  <c r="E1497" i="2" a="1"/>
  <c r="E1497" i="2" s="1"/>
  <c r="E1491" i="2" a="1"/>
  <c r="E1491" i="2" s="1"/>
  <c r="E1727" i="2" a="1"/>
  <c r="E1727" i="2" s="1"/>
  <c r="E1732" i="2" a="1"/>
  <c r="E1732" i="2" s="1"/>
  <c r="E1975" i="2" a="1"/>
  <c r="E1975" i="2" s="1"/>
  <c r="E98" i="2" a="1"/>
  <c r="E98" i="2" s="1"/>
  <c r="E2229" i="2" a="1"/>
  <c r="E2229" i="2" s="1"/>
  <c r="E2484" i="2" a="1"/>
  <c r="E2484" i="2" s="1"/>
  <c r="E2475" i="2" a="1"/>
  <c r="E2475" i="2" s="1"/>
  <c r="E2713" i="2" a="1"/>
  <c r="E2713" i="2" s="1"/>
  <c r="E2730" i="2" a="1"/>
  <c r="E2730" i="2" s="1"/>
  <c r="E2978" i="2" a="1"/>
  <c r="E2978" i="2" s="1"/>
  <c r="E2960" i="2" a="1"/>
  <c r="E2960" i="2" s="1"/>
  <c r="E3216" i="2" a="1"/>
  <c r="E3216" i="2" s="1"/>
  <c r="E3210" i="2" a="1"/>
  <c r="E3210" i="2" s="1"/>
  <c r="E3456" i="2" a="1"/>
  <c r="E3456" i="2" s="1"/>
  <c r="E3475" i="2" a="1"/>
  <c r="E3475" i="2" s="1"/>
  <c r="E3707" i="2" a="1"/>
  <c r="E3707" i="2" s="1"/>
  <c r="E3964" i="2" a="1"/>
  <c r="E3964" i="2" s="1"/>
  <c r="E3956" i="2" a="1"/>
  <c r="E3956" i="2" s="1"/>
  <c r="E4216" i="2" a="1"/>
  <c r="E4216" i="2" s="1"/>
  <c r="E4214" i="2" a="1"/>
  <c r="E4214" i="2" s="1"/>
  <c r="E4462" i="2" a="1"/>
  <c r="E4462" i="2" s="1"/>
  <c r="E4463" i="2" a="1"/>
  <c r="E4463" i="2" s="1"/>
  <c r="E4708" i="2" a="1"/>
  <c r="E4708" i="2" s="1"/>
  <c r="E4698" i="2" a="1"/>
  <c r="E4698" i="2" s="1"/>
  <c r="E4962" i="2" a="1"/>
  <c r="E4962" i="2" s="1"/>
  <c r="E4957" i="2" a="1"/>
  <c r="E4957" i="2" s="1"/>
  <c r="E5209" i="2" a="1"/>
  <c r="E5209" i="2" s="1"/>
  <c r="E5204" i="2" a="1"/>
  <c r="E5204" i="2" s="1"/>
  <c r="E5461" i="2" a="1"/>
  <c r="E5461" i="2" s="1"/>
  <c r="E600" i="2" a="1"/>
  <c r="E600" i="2" s="1"/>
  <c r="E1101" i="2" a="1"/>
  <c r="E1101" i="2" s="1"/>
  <c r="E1836" i="2" a="1"/>
  <c r="E1836" i="2" s="1"/>
  <c r="E2339" i="2" a="1"/>
  <c r="E2339" i="2" s="1"/>
  <c r="E2829" i="2" a="1"/>
  <c r="E2829" i="2" s="1"/>
  <c r="E3317" i="2" a="1"/>
  <c r="E3317" i="2" s="1"/>
  <c r="E3827" i="2" a="1"/>
  <c r="E3827" i="2" s="1"/>
  <c r="E4314" i="2" a="1"/>
  <c r="E4314" i="2" s="1"/>
  <c r="E5072" i="2" a="1"/>
  <c r="E5072" i="2" s="1"/>
  <c r="E5558" i="2" a="1"/>
  <c r="E5558" i="2" s="1"/>
  <c r="E503" i="2" a="1"/>
  <c r="E503" i="2" s="1"/>
  <c r="E492" i="2" a="1"/>
  <c r="E492" i="2" s="1"/>
  <c r="E644" i="2" a="1"/>
  <c r="E644" i="2" s="1"/>
  <c r="E894" i="2" a="1"/>
  <c r="E894" i="2" s="1"/>
  <c r="E1149" i="2" a="1"/>
  <c r="E1149" i="2" s="1"/>
  <c r="E1395" i="2" a="1"/>
  <c r="E1395" i="2" s="1"/>
  <c r="E1630" i="2" a="1"/>
  <c r="E1630" i="2" s="1"/>
  <c r="E1886" i="2" a="1"/>
  <c r="E1886" i="2" s="1"/>
  <c r="E93" i="2" a="1"/>
  <c r="E93" i="2" s="1"/>
  <c r="E2121" i="2" a="1"/>
  <c r="E2121" i="2" s="1"/>
  <c r="E2381" i="2" a="1"/>
  <c r="E2381" i="2" s="1"/>
  <c r="E2622" i="2" a="1"/>
  <c r="E2622" i="2" s="1"/>
  <c r="E2868" i="2" a="1"/>
  <c r="E2868" i="2" s="1"/>
  <c r="E3121" i="2" a="1"/>
  <c r="E3121" i="2" s="1"/>
  <c r="E3361" i="2" a="1"/>
  <c r="E3361" i="2" s="1"/>
  <c r="E3604" i="2" a="1"/>
  <c r="E3604" i="2" s="1"/>
  <c r="E3610" i="2" a="1"/>
  <c r="E3610" i="2" s="1"/>
  <c r="E3867" i="2" a="1"/>
  <c r="E3867" i="2" s="1"/>
  <c r="E4112" i="2" a="1"/>
  <c r="E4112" i="2" s="1"/>
  <c r="E4352" i="2" a="1"/>
  <c r="E4352" i="2" s="1"/>
  <c r="E4613" i="2" a="1"/>
  <c r="E4613" i="2" s="1"/>
  <c r="E4859" i="2" a="1"/>
  <c r="E4859" i="2" s="1"/>
  <c r="E5106" i="2" a="1"/>
  <c r="E5106" i="2" s="1"/>
  <c r="E5362" i="2" a="1"/>
  <c r="E5362" i="2" s="1"/>
  <c r="E5357" i="2" a="1"/>
  <c r="E5357" i="2" s="1"/>
  <c r="E5611" i="2" a="1"/>
  <c r="E5611" i="2" s="1"/>
  <c r="E283" i="2" a="1"/>
  <c r="E283" i="2" s="1"/>
  <c r="E678" i="2" a="1"/>
  <c r="E678" i="2" s="1"/>
  <c r="E920" i="2" a="1"/>
  <c r="E920" i="2" s="1"/>
  <c r="E1159" i="2" a="1"/>
  <c r="E1159" i="2" s="1"/>
  <c r="E1152" i="2" a="1"/>
  <c r="E1152" i="2" s="1"/>
  <c r="E1420" i="2" a="1"/>
  <c r="E1420" i="2" s="1"/>
  <c r="E1644" i="2" a="1"/>
  <c r="E1644" i="2" s="1"/>
  <c r="E1889" i="2" a="1"/>
  <c r="E1889" i="2" s="1"/>
  <c r="E2138" i="2" a="1"/>
  <c r="E2138" i="2" s="1"/>
  <c r="E2386" i="2" a="1"/>
  <c r="E2386" i="2" s="1"/>
  <c r="E2384" i="2" a="1"/>
  <c r="E2384" i="2" s="1"/>
  <c r="E2645" i="2" a="1"/>
  <c r="E2645" i="2" s="1"/>
  <c r="E2894" i="2" a="1"/>
  <c r="E2894" i="2" s="1"/>
  <c r="E3128" i="2" a="1"/>
  <c r="E3128" i="2" s="1"/>
  <c r="E3383" i="2" a="1"/>
  <c r="E3383" i="2" s="1"/>
  <c r="E3375" i="2" a="1"/>
  <c r="E3375" i="2" s="1"/>
  <c r="E3637" i="2" a="1"/>
  <c r="E3637" i="2" s="1"/>
  <c r="E3871" i="2" a="1"/>
  <c r="E3871" i="2" s="1"/>
  <c r="E4137" i="2" a="1"/>
  <c r="E4137" i="2" s="1"/>
  <c r="E4376" i="2" a="1"/>
  <c r="E4376" i="2" s="1"/>
  <c r="E4370" i="2" a="1"/>
  <c r="E4370" i="2" s="1"/>
  <c r="E4627" i="2" a="1"/>
  <c r="E4627" i="2" s="1"/>
  <c r="E4884" i="2" a="1"/>
  <c r="E4884" i="2" s="1"/>
  <c r="E5112" i="2" a="1"/>
  <c r="E5112" i="2" s="1"/>
  <c r="E5379" i="2" a="1"/>
  <c r="E5379" i="2" s="1"/>
  <c r="E5373" i="2" a="1"/>
  <c r="E5373" i="2" s="1"/>
  <c r="E5622" i="2" a="1"/>
  <c r="E5622" i="2" s="1"/>
  <c r="E720" i="2" a="1"/>
  <c r="E720" i="2" s="1"/>
  <c r="E969" i="2" a="1"/>
  <c r="E969" i="2" s="1"/>
  <c r="E1227" i="2" a="1"/>
  <c r="E1227" i="2" s="1"/>
  <c r="E1228" i="2" a="1"/>
  <c r="E1228" i="2" s="1"/>
  <c r="E1463" i="2" a="1"/>
  <c r="E1463" i="2" s="1"/>
  <c r="E1723" i="2" a="1"/>
  <c r="E1723" i="2" s="1"/>
  <c r="E1947" i="2" a="1"/>
  <c r="E1947" i="2" s="1"/>
  <c r="E2215" i="2" a="1"/>
  <c r="E2215" i="2" s="1"/>
  <c r="E2197" i="2" a="1"/>
  <c r="E2197" i="2" s="1"/>
  <c r="E2459" i="2" a="1"/>
  <c r="E2459" i="2" s="1"/>
  <c r="E2693" i="2" a="1"/>
  <c r="E2693" i="2" s="1"/>
  <c r="E133" i="2" a="1"/>
  <c r="E133" i="2" s="1"/>
  <c r="E2950" i="2" a="1"/>
  <c r="E2950" i="2" s="1"/>
  <c r="E3199" i="2" a="1"/>
  <c r="E3199" i="2" s="1"/>
  <c r="E3439" i="2" a="1"/>
  <c r="E3439" i="2" s="1"/>
  <c r="E3702" i="2" a="1"/>
  <c r="E3702" i="2" s="1"/>
  <c r="E3692" i="2" a="1"/>
  <c r="E3692" i="2" s="1"/>
  <c r="E3949" i="2" a="1"/>
  <c r="E3949" i="2" s="1"/>
  <c r="E4198" i="2" a="1"/>
  <c r="E4198" i="2" s="1"/>
  <c r="E4434" i="2" a="1"/>
  <c r="E4434" i="2" s="1"/>
  <c r="E4427" i="2" a="1"/>
  <c r="E4427" i="2" s="1"/>
  <c r="E4690" i="2" a="1"/>
  <c r="E4690" i="2" s="1"/>
  <c r="E4940" i="2" a="1"/>
  <c r="E4940" i="2" s="1"/>
  <c r="E5183" i="2" a="1"/>
  <c r="E5183" i="2" s="1"/>
  <c r="E5189" i="2" a="1"/>
  <c r="E5189" i="2" s="1"/>
  <c r="E5430" i="2" a="1"/>
  <c r="E5430" i="2" s="1"/>
  <c r="E5679" i="2" a="1"/>
  <c r="E5679" i="2" s="1"/>
  <c r="E5690" i="2" a="1"/>
  <c r="E5690" i="2" s="1"/>
  <c r="E548" i="2" a="1"/>
  <c r="E548" i="2" s="1"/>
  <c r="E549" i="2" a="1"/>
  <c r="E549" i="2" s="1"/>
  <c r="E744" i="2" a="1"/>
  <c r="E744" i="2" s="1"/>
  <c r="E756" i="2" a="1"/>
  <c r="E756" i="2" s="1"/>
  <c r="E1008" i="2" a="1"/>
  <c r="E1008" i="2" s="1"/>
  <c r="E1238" i="2" a="1"/>
  <c r="E1238" i="2" s="1"/>
  <c r="E62" i="2" a="1"/>
  <c r="E62" i="2" s="1"/>
  <c r="E1488" i="2" a="1"/>
  <c r="E1488" i="2" s="1"/>
  <c r="E1734" i="2" a="1"/>
  <c r="E1734" i="2" s="1"/>
  <c r="E1973" i="2" a="1"/>
  <c r="E1973" i="2" s="1"/>
  <c r="E1974" i="2" a="1"/>
  <c r="E1974" i="2" s="1"/>
  <c r="E2218" i="2" a="1"/>
  <c r="E2218" i="2" s="1"/>
  <c r="E2231" i="2" a="1"/>
  <c r="E2231" i="2" s="1"/>
  <c r="E2472" i="2" a="1"/>
  <c r="E2472" i="2" s="1"/>
  <c r="E2732" i="2" a="1"/>
  <c r="E2732" i="2" s="1"/>
  <c r="E2731" i="2" a="1"/>
  <c r="E2731" i="2" s="1"/>
  <c r="E2970" i="2" a="1"/>
  <c r="E2970" i="2" s="1"/>
  <c r="E3207" i="2" a="1"/>
  <c r="E3207" i="2" s="1"/>
  <c r="E3211" i="2" a="1"/>
  <c r="E3211" i="2" s="1"/>
  <c r="E3474" i="2" a="1"/>
  <c r="E3474" i="2" s="1"/>
  <c r="E3721" i="2" a="1"/>
  <c r="E3721" i="2" s="1"/>
  <c r="E3710" i="2" a="1"/>
  <c r="E3710" i="2" s="1"/>
  <c r="E3966" i="2" a="1"/>
  <c r="E3966" i="2" s="1"/>
  <c r="E4209" i="2" a="1"/>
  <c r="E4209" i="2" s="1"/>
  <c r="E4200" i="2" a="1"/>
  <c r="E4200" i="2" s="1"/>
  <c r="E4453" i="2" a="1"/>
  <c r="E4453" i="2" s="1"/>
  <c r="E4702" i="2" a="1"/>
  <c r="E4702" i="2" s="1"/>
  <c r="E4705" i="2" a="1"/>
  <c r="E4705" i="2" s="1"/>
  <c r="E4945" i="2" a="1"/>
  <c r="E4945" i="2" s="1"/>
  <c r="E242" i="2" a="1"/>
  <c r="E242" i="2" s="1"/>
  <c r="E5203" i="2" a="1"/>
  <c r="E5203" i="2" s="1"/>
  <c r="E5451" i="2" a="1"/>
  <c r="E5451" i="2" s="1"/>
  <c r="E5460" i="2" a="1"/>
  <c r="E5460" i="2" s="1"/>
  <c r="E422" i="2" a="1"/>
  <c r="E422" i="2" s="1"/>
  <c r="E412" i="2" a="1"/>
  <c r="E412" i="2" s="1"/>
  <c r="E697" i="2" a="1"/>
  <c r="E697" i="2" s="1"/>
  <c r="E704" i="2" a="1"/>
  <c r="E704" i="2" s="1"/>
  <c r="E949" i="2" a="1"/>
  <c r="E949" i="2" s="1"/>
  <c r="E948" i="2" a="1"/>
  <c r="E948" i="2" s="1"/>
  <c r="E1202" i="2" a="1"/>
  <c r="E1202" i="2" s="1"/>
  <c r="E1207" i="2" a="1"/>
  <c r="E1207" i="2" s="1"/>
  <c r="E1457" i="2" a="1"/>
  <c r="E1457" i="2" s="1"/>
  <c r="E1448" i="2" a="1"/>
  <c r="E1448" i="2" s="1"/>
  <c r="E1691" i="2" a="1"/>
  <c r="E1691" i="2" s="1"/>
  <c r="E1682" i="2" a="1"/>
  <c r="E1682" i="2" s="1"/>
  <c r="E1925" i="2" a="1"/>
  <c r="E1925" i="2" s="1"/>
  <c r="E96" i="2" a="1"/>
  <c r="E96" i="2" s="1"/>
  <c r="E2187" i="2" a="1"/>
  <c r="E2187" i="2" s="1"/>
  <c r="E2435" i="2" a="1"/>
  <c r="E2435" i="2" s="1"/>
  <c r="E2423" i="2" a="1"/>
  <c r="E2423" i="2" s="1"/>
  <c r="E2919" i="2" a="1"/>
  <c r="E2919" i="2" s="1"/>
  <c r="E2918" i="2" a="1"/>
  <c r="E2918" i="2" s="1"/>
  <c r="E3184" i="2" a="1"/>
  <c r="E3184" i="2" s="1"/>
  <c r="E3169" i="2" a="1"/>
  <c r="E3169" i="2" s="1"/>
  <c r="E3421" i="2" a="1"/>
  <c r="E3421" i="2" s="1"/>
  <c r="E3422" i="2" a="1"/>
  <c r="E3422" i="2" s="1"/>
  <c r="E3675" i="2" a="1"/>
  <c r="E3675" i="2" s="1"/>
  <c r="E3665" i="2" a="1"/>
  <c r="E3665" i="2" s="1"/>
  <c r="E3914" i="2" a="1"/>
  <c r="E3914" i="2" s="1"/>
  <c r="E192" i="2" a="1"/>
  <c r="E192" i="2" s="1"/>
  <c r="E4170" i="2" a="1"/>
  <c r="E4170" i="2" s="1"/>
  <c r="E4425" i="2" a="1"/>
  <c r="E4425" i="2" s="1"/>
  <c r="E4405" i="2" a="1"/>
  <c r="E4405" i="2" s="1"/>
  <c r="E4666" i="2" a="1"/>
  <c r="E4666" i="2" s="1"/>
  <c r="E4675" i="2" a="1"/>
  <c r="E4675" i="2" s="1"/>
  <c r="E4905" i="2" a="1"/>
  <c r="E4905" i="2" s="1"/>
  <c r="E4909" i="2" a="1"/>
  <c r="E4909" i="2" s="1"/>
  <c r="E5157" i="2" a="1"/>
  <c r="E5157" i="2" s="1"/>
  <c r="E5172" i="2" a="1"/>
  <c r="E5172" i="2" s="1"/>
  <c r="E5410" i="2" a="1"/>
  <c r="E5410" i="2" s="1"/>
  <c r="E5411" i="2" a="1"/>
  <c r="E5411" i="2" s="1"/>
  <c r="E5658" i="2" a="1"/>
  <c r="E5658" i="2" s="1"/>
  <c r="E5672" i="2" a="1"/>
  <c r="E5672" i="2" s="1"/>
  <c r="E790" i="2" a="1"/>
  <c r="E790" i="2" s="1"/>
  <c r="E785" i="2" a="1"/>
  <c r="E785" i="2" s="1"/>
  <c r="E1040" i="2" a="1"/>
  <c r="E1040" i="2" s="1"/>
  <c r="E1029" i="2" a="1"/>
  <c r="E1029" i="2" s="1"/>
  <c r="E1287" i="2" a="1"/>
  <c r="E1287" i="2" s="1"/>
  <c r="E1530" i="2" a="1"/>
  <c r="E1530" i="2" s="1"/>
  <c r="E1532" i="2" a="1"/>
  <c r="E1532" i="2" s="1"/>
  <c r="E1775" i="2" a="1"/>
  <c r="E1775" i="2" s="1"/>
  <c r="E1776" i="2" a="1"/>
  <c r="E1776" i="2" s="1"/>
  <c r="E2019" i="2" a="1"/>
  <c r="E2019" i="2" s="1"/>
  <c r="E2010" i="2" a="1"/>
  <c r="E2010" i="2" s="1"/>
  <c r="E2259" i="2" a="1"/>
  <c r="E2259" i="2" s="1"/>
  <c r="E2260" i="2" a="1"/>
  <c r="E2260" i="2" s="1"/>
  <c r="E2506" i="2" a="1"/>
  <c r="E2506" i="2" s="1"/>
  <c r="E2515" i="2" a="1"/>
  <c r="E2515" i="2" s="1"/>
  <c r="E2761" i="2" a="1"/>
  <c r="E2761" i="2" s="1"/>
  <c r="E2757" i="2" a="1"/>
  <c r="E2757" i="2" s="1"/>
  <c r="E3003" i="2" a="1"/>
  <c r="E3003" i="2" s="1"/>
  <c r="E148" i="2" a="1"/>
  <c r="E148" i="2" s="1"/>
  <c r="E3255" i="2" a="1"/>
  <c r="E3255" i="2" s="1"/>
  <c r="E3506" i="2" a="1"/>
  <c r="E3506" i="2" s="1"/>
  <c r="E3500" i="2" a="1"/>
  <c r="E3500" i="2" s="1"/>
  <c r="E3751" i="2" a="1"/>
  <c r="E3751" i="2" s="1"/>
  <c r="E3762" i="2" a="1"/>
  <c r="E3762" i="2" s="1"/>
  <c r="E4009" i="2" a="1"/>
  <c r="E4009" i="2" s="1"/>
  <c r="E3991" i="2" a="1"/>
  <c r="E3991" i="2" s="1"/>
  <c r="E4259" i="2" a="1"/>
  <c r="E4259" i="2" s="1"/>
  <c r="E4256" i="2" a="1"/>
  <c r="E4256" i="2" s="1"/>
  <c r="E4491" i="2" a="1"/>
  <c r="E4491" i="2" s="1"/>
  <c r="E4489" i="2" a="1"/>
  <c r="E4489" i="2" s="1"/>
  <c r="E4758" i="2" a="1"/>
  <c r="E4758" i="2" s="1"/>
  <c r="E4753" i="2" a="1"/>
  <c r="E4753" i="2" s="1"/>
  <c r="E4996" i="2" a="1"/>
  <c r="E4996" i="2" s="1"/>
  <c r="E5258" i="2" a="1"/>
  <c r="E5258" i="2" s="1"/>
  <c r="E5236" i="2" a="1"/>
  <c r="E5236" i="2" s="1"/>
  <c r="E5504" i="2" a="1"/>
  <c r="E5504" i="2" s="1"/>
  <c r="E5487" i="2" a="1"/>
  <c r="E5487" i="2" s="1"/>
  <c r="E2673" i="2" a="1"/>
  <c r="E2673" i="2" s="1"/>
  <c r="E2682" i="2" a="1"/>
  <c r="E2682" i="2" s="1"/>
  <c r="E466" i="2" a="1"/>
  <c r="E466" i="2" s="1"/>
  <c r="E450" i="2" a="1"/>
  <c r="E450" i="2" s="1"/>
  <c r="E807" i="2" a="1"/>
  <c r="E807" i="2" s="1"/>
  <c r="E814" i="2" a="1"/>
  <c r="E814" i="2" s="1"/>
  <c r="E1070" i="2" a="1"/>
  <c r="E1070" i="2" s="1"/>
  <c r="E1066" i="2" a="1"/>
  <c r="E1066" i="2" s="1"/>
  <c r="E1316" i="2" a="1"/>
  <c r="E1316" i="2" s="1"/>
  <c r="E1559" i="2" a="1"/>
  <c r="E1559" i="2" s="1"/>
  <c r="E1550" i="2" a="1"/>
  <c r="E1550" i="2" s="1"/>
  <c r="E1789" i="2" a="1"/>
  <c r="E1789" i="2" s="1"/>
  <c r="E1794" i="2" a="1"/>
  <c r="E1794" i="2" s="1"/>
  <c r="E2030" i="2" a="1"/>
  <c r="E2030" i="2" s="1"/>
  <c r="E2039" i="2" a="1"/>
  <c r="E2039" i="2" s="1"/>
  <c r="E2293" i="2" a="1"/>
  <c r="E2293" i="2" s="1"/>
  <c r="E2285" i="2" a="1"/>
  <c r="E2285" i="2" s="1"/>
  <c r="E2539" i="2" a="1"/>
  <c r="E2539" i="2" s="1"/>
  <c r="E2527" i="2" a="1"/>
  <c r="E2527" i="2" s="1"/>
  <c r="E2778" i="2" a="1"/>
  <c r="E2778" i="2" s="1"/>
  <c r="E2780" i="2" a="1"/>
  <c r="E2780" i="2" s="1"/>
  <c r="E3039" i="2" a="1"/>
  <c r="E3039" i="2" s="1"/>
  <c r="E3025" i="2" a="1"/>
  <c r="E3025" i="2" s="1"/>
  <c r="E3291" i="2" a="1"/>
  <c r="E3291" i="2" s="1"/>
  <c r="E3282" i="2" a="1"/>
  <c r="E3282" i="2" s="1"/>
  <c r="E3526" i="2" a="1"/>
  <c r="E3526" i="2" s="1"/>
  <c r="E3530" i="2" a="1"/>
  <c r="E3530" i="2" s="1"/>
  <c r="E3789" i="2" a="1"/>
  <c r="E3789" i="2" s="1"/>
  <c r="E3775" i="2" a="1"/>
  <c r="E3775" i="2" s="1"/>
  <c r="E4028" i="2" a="1"/>
  <c r="E4028" i="2" s="1"/>
  <c r="E197" i="2" a="1"/>
  <c r="E197" i="2" s="1"/>
  <c r="E4269" i="2" a="1"/>
  <c r="E4269" i="2" s="1"/>
  <c r="E4510" i="2" a="1"/>
  <c r="E4510" i="2" s="1"/>
  <c r="E4522" i="2" a="1"/>
  <c r="E4522" i="2" s="1"/>
  <c r="E4768" i="2" a="1"/>
  <c r="E4768" i="2" s="1"/>
  <c r="E4769" i="2" a="1"/>
  <c r="E4769" i="2" s="1"/>
  <c r="E5019" i="2" a="1"/>
  <c r="E5019" i="2" s="1"/>
  <c r="E5029" i="2" a="1"/>
  <c r="E5029" i="2" s="1"/>
  <c r="E5261" i="2" a="1"/>
  <c r="E5261" i="2" s="1"/>
  <c r="E5276" i="2" a="1"/>
  <c r="E5276" i="2" s="1"/>
  <c r="E5516" i="2" a="1"/>
  <c r="E5516" i="2" s="1"/>
  <c r="E5513" i="2" a="1"/>
  <c r="E5513" i="2" s="1"/>
  <c r="E396" i="2" a="1"/>
  <c r="E396" i="2" s="1"/>
  <c r="E355" i="2" a="1"/>
  <c r="E355" i="2" s="1"/>
  <c r="E855" i="2" a="1"/>
  <c r="E855" i="2" s="1"/>
  <c r="E1360" i="2" a="1"/>
  <c r="E1360" i="2" s="1"/>
  <c r="E1842" i="2" a="1"/>
  <c r="E1842" i="2" s="1"/>
  <c r="E2322" i="2" a="1"/>
  <c r="E2322" i="2" s="1"/>
  <c r="E2827" i="2" a="1"/>
  <c r="E2827" i="2" s="1"/>
  <c r="E3319" i="2" a="1"/>
  <c r="E3319" i="2" s="1"/>
  <c r="E187" i="2" a="1"/>
  <c r="E187" i="2" s="1"/>
  <c r="E4566" i="2" a="1"/>
  <c r="E4566" i="2" s="1"/>
  <c r="E5069" i="2" a="1"/>
  <c r="E5069" i="2" s="1"/>
  <c r="E5567" i="2" a="1"/>
  <c r="E5567" i="2" s="1"/>
  <c r="E497" i="2" a="1"/>
  <c r="E497" i="2" s="1"/>
  <c r="E489" i="2" a="1"/>
  <c r="E489" i="2" s="1"/>
  <c r="E638" i="2" a="1"/>
  <c r="E638" i="2" s="1"/>
  <c r="E887" i="2" a="1"/>
  <c r="E887" i="2" s="1"/>
  <c r="E1148" i="2" a="1"/>
  <c r="E1148" i="2" s="1"/>
  <c r="E1388" i="2" a="1"/>
  <c r="E1388" i="2" s="1"/>
  <c r="E1626" i="2" a="1"/>
  <c r="E1626" i="2" s="1"/>
  <c r="E1875" i="2" a="1"/>
  <c r="E1875" i="2" s="1"/>
  <c r="E2117" i="2" a="1"/>
  <c r="E2117" i="2" s="1"/>
  <c r="E2114" i="2" a="1"/>
  <c r="E2114" i="2" s="1"/>
  <c r="E2380" i="2" a="1"/>
  <c r="E2380" i="2" s="1"/>
  <c r="E2625" i="2" a="1"/>
  <c r="E2625" i="2" s="1"/>
  <c r="E2863" i="2" a="1"/>
  <c r="E2863" i="2" s="1"/>
  <c r="E3108" i="2" a="1"/>
  <c r="E3108" i="2" s="1"/>
  <c r="E3370" i="2" a="1"/>
  <c r="E3370" i="2" s="1"/>
  <c r="E3617" i="2" a="1"/>
  <c r="E3617" i="2" s="1"/>
  <c r="E3866" i="2" a="1"/>
  <c r="E3866" i="2" s="1"/>
  <c r="E189" i="2" a="1"/>
  <c r="E189" i="2" s="1"/>
  <c r="E4115" i="2" a="1"/>
  <c r="E4115" i="2" s="1"/>
  <c r="E4347" i="2" a="1"/>
  <c r="E4347" i="2" s="1"/>
  <c r="E4599" i="2" a="1"/>
  <c r="E4599" i="2" s="1"/>
  <c r="E4847" i="2" a="1"/>
  <c r="E4847" i="2" s="1"/>
  <c r="E5104" i="2" a="1"/>
  <c r="E5104" i="2" s="1"/>
  <c r="E5355" i="2" a="1"/>
  <c r="E5355" i="2" s="1"/>
  <c r="E5612" i="2" a="1"/>
  <c r="E5612" i="2" s="1"/>
  <c r="E5595" i="2" a="1"/>
  <c r="E5595" i="2" s="1"/>
  <c r="E300" i="2" a="1"/>
  <c r="E300" i="2" s="1"/>
  <c r="E662" i="2" a="1"/>
  <c r="E662" i="2" s="1"/>
  <c r="E916" i="2" a="1"/>
  <c r="E916" i="2" s="1"/>
  <c r="E1173" i="2" a="1"/>
  <c r="E1173" i="2" s="1"/>
  <c r="E1157" i="2" a="1"/>
  <c r="E1157" i="2" s="1"/>
  <c r="E1416" i="2" a="1"/>
  <c r="E1416" i="2" s="1"/>
  <c r="E1658" i="2" a="1"/>
  <c r="E1658" i="2" s="1"/>
  <c r="E1903" i="2" a="1"/>
  <c r="E1903" i="2" s="1"/>
  <c r="E2134" i="2" a="1"/>
  <c r="E2134" i="2" s="1"/>
  <c r="E2402" i="2" a="1"/>
  <c r="E2402" i="2" s="1"/>
  <c r="E2397" i="2" a="1"/>
  <c r="E2397" i="2" s="1"/>
  <c r="E2632" i="2" a="1"/>
  <c r="E2632" i="2" s="1"/>
  <c r="E2893" i="2" a="1"/>
  <c r="E2893" i="2" s="1"/>
  <c r="E3144" i="2" a="1"/>
  <c r="E3144" i="2" s="1"/>
  <c r="E3385" i="2" a="1"/>
  <c r="E3385" i="2" s="1"/>
  <c r="E3391" i="2" a="1"/>
  <c r="E3391" i="2" s="1"/>
  <c r="E3629" i="2" a="1"/>
  <c r="E3629" i="2" s="1"/>
  <c r="E3884" i="2" a="1"/>
  <c r="E3884" i="2" s="1"/>
  <c r="E4127" i="2" a="1"/>
  <c r="E4127" i="2" s="1"/>
  <c r="E4366" i="2" a="1"/>
  <c r="E4366" i="2" s="1"/>
  <c r="E4369" i="2" a="1"/>
  <c r="E4369" i="2" s="1"/>
  <c r="E4632" i="2" a="1"/>
  <c r="E4632" i="2" s="1"/>
  <c r="E4864" i="2" a="1"/>
  <c r="E4864" i="2" s="1"/>
  <c r="E5131" i="2" a="1"/>
  <c r="E5131" i="2" s="1"/>
  <c r="E5376" i="2" a="1"/>
  <c r="E5376" i="2" s="1"/>
  <c r="E5367" i="2" a="1"/>
  <c r="E5367" i="2" s="1"/>
  <c r="E5626" i="2" a="1"/>
  <c r="E5626" i="2" s="1"/>
  <c r="E482" i="2" a="1"/>
  <c r="E482" i="2" s="1"/>
  <c r="E847" i="2" a="1"/>
  <c r="E847" i="2" s="1"/>
  <c r="E1345" i="2" a="1"/>
  <c r="E1345" i="2" s="1"/>
  <c r="E1838" i="2" a="1"/>
  <c r="E1838" i="2" s="1"/>
  <c r="E2331" i="2" a="1"/>
  <c r="E2331" i="2" s="1"/>
  <c r="E2819" i="2" a="1"/>
  <c r="E2819" i="2" s="1"/>
  <c r="E3578" i="2" a="1"/>
  <c r="E3578" i="2" s="1"/>
  <c r="E4062" i="2" a="1"/>
  <c r="E4062" i="2" s="1"/>
  <c r="E4563" i="2" a="1"/>
  <c r="E4563" i="2" s="1"/>
  <c r="E5064" i="2" a="1"/>
  <c r="E5064" i="2" s="1"/>
  <c r="E5560" i="2" a="1"/>
  <c r="E5560" i="2" s="1"/>
  <c r="E491" i="2" a="1"/>
  <c r="E491" i="2" s="1"/>
  <c r="E637" i="2" a="1"/>
  <c r="E637" i="2" s="1"/>
  <c r="E648" i="2" a="1"/>
  <c r="E648" i="2" s="1"/>
  <c r="E893" i="2" a="1"/>
  <c r="E893" i="2" s="1"/>
  <c r="E1146" i="2" a="1"/>
  <c r="E1146" i="2" s="1"/>
  <c r="E1384" i="2" a="1"/>
  <c r="E1384" i="2" s="1"/>
  <c r="E1640" i="2" a="1"/>
  <c r="E1640" i="2" s="1"/>
  <c r="E1882" i="2" a="1"/>
  <c r="E1882" i="2" s="1"/>
  <c r="E2113" i="2" a="1"/>
  <c r="E2113" i="2" s="1"/>
  <c r="E105" i="2" a="1"/>
  <c r="E105" i="2" s="1"/>
  <c r="E2368" i="2" a="1"/>
  <c r="E2368" i="2" s="1"/>
  <c r="E2620" i="2" a="1"/>
  <c r="E2620" i="2" s="1"/>
  <c r="E2870" i="2" a="1"/>
  <c r="E2870" i="2" s="1"/>
  <c r="E3111" i="2" a="1"/>
  <c r="E3111" i="2" s="1"/>
  <c r="E3360" i="2" a="1"/>
  <c r="E3360" i="2" s="1"/>
  <c r="E3613" i="2" a="1"/>
  <c r="E3613" i="2" s="1"/>
  <c r="E3859" i="2" a="1"/>
  <c r="E3859" i="2" s="1"/>
  <c r="E4111" i="2" a="1"/>
  <c r="E4111" i="2" s="1"/>
  <c r="E201" i="2" a="1"/>
  <c r="E201" i="2" s="1"/>
  <c r="E4351" i="2" a="1"/>
  <c r="E4351" i="2" s="1"/>
  <c r="E4603" i="2" a="1"/>
  <c r="E4603" i="2" s="1"/>
  <c r="E4861" i="2" a="1"/>
  <c r="E4861" i="2" s="1"/>
  <c r="E5096" i="2" a="1"/>
  <c r="E5096" i="2" s="1"/>
  <c r="E5356" i="2" a="1"/>
  <c r="E5356" i="2" s="1"/>
  <c r="E5610" i="2" a="1"/>
  <c r="E5610" i="2" s="1"/>
  <c r="E273" i="2" a="1"/>
  <c r="E273" i="2" s="1"/>
  <c r="E294" i="2" a="1"/>
  <c r="E294" i="2" s="1"/>
  <c r="E677" i="2" a="1"/>
  <c r="E677" i="2" s="1"/>
  <c r="E926" i="2" a="1"/>
  <c r="E926" i="2" s="1"/>
  <c r="E1162" i="2" a="1"/>
  <c r="E1162" i="2" s="1"/>
  <c r="E1163" i="2" a="1"/>
  <c r="E1163" i="2" s="1"/>
  <c r="E1405" i="2" a="1"/>
  <c r="E1405" i="2" s="1"/>
  <c r="E1654" i="2" a="1"/>
  <c r="E1654" i="2" s="1"/>
  <c r="E1892" i="2" a="1"/>
  <c r="E1892" i="2" s="1"/>
  <c r="E2141" i="2" a="1"/>
  <c r="E2141" i="2" s="1"/>
  <c r="E2392" i="2" a="1"/>
  <c r="E2392" i="2" s="1"/>
  <c r="E118" i="2" a="1"/>
  <c r="E118" i="2" s="1"/>
  <c r="E2635" i="2" a="1"/>
  <c r="E2635" i="2" s="1"/>
  <c r="E2897" i="2" a="1"/>
  <c r="E2897" i="2" s="1"/>
  <c r="E3134" i="2" a="1"/>
  <c r="E3134" i="2" s="1"/>
  <c r="E3395" i="2" a="1"/>
  <c r="E3395" i="2" s="1"/>
  <c r="E3640" i="2" a="1"/>
  <c r="E3640" i="2" s="1"/>
  <c r="E3638" i="2" a="1"/>
  <c r="E3638" i="2" s="1"/>
  <c r="E3887" i="2" a="1"/>
  <c r="E3887" i="2" s="1"/>
  <c r="E4130" i="2" a="1"/>
  <c r="E4130" i="2" s="1"/>
  <c r="E4375" i="2" a="1"/>
  <c r="E4375" i="2" s="1"/>
  <c r="E4630" i="2" a="1"/>
  <c r="E4630" i="2" s="1"/>
  <c r="E4625" i="2" a="1"/>
  <c r="E4625" i="2" s="1"/>
  <c r="E4883" i="2" a="1"/>
  <c r="E4883" i="2" s="1"/>
  <c r="E5114" i="2" a="1"/>
  <c r="E5114" i="2" s="1"/>
  <c r="E5383" i="2" a="1"/>
  <c r="E5383" i="2" s="1"/>
  <c r="E262" i="2" a="1"/>
  <c r="E262" i="2" s="1"/>
  <c r="E5618" i="2" a="1"/>
  <c r="E5618" i="2" s="1"/>
  <c r="E479" i="2" a="1"/>
  <c r="E479" i="2" s="1"/>
  <c r="E861" i="2" a="1"/>
  <c r="E861" i="2" s="1"/>
  <c r="E1359" i="2" a="1"/>
  <c r="E1359" i="2" s="1"/>
  <c r="E1834" i="2" a="1"/>
  <c r="E1834" i="2" s="1"/>
  <c r="E2325" i="2" a="1"/>
  <c r="E2325" i="2" s="1"/>
  <c r="E2824" i="2" a="1"/>
  <c r="E2824" i="2" s="1"/>
  <c r="E3568" i="2" a="1"/>
  <c r="E3568" i="2" s="1"/>
  <c r="E4078" i="2" a="1"/>
  <c r="E4078" i="2" s="1"/>
  <c r="E4570" i="2" a="1"/>
  <c r="E4570" i="2" s="1"/>
  <c r="E5070" i="2" a="1"/>
  <c r="E5070" i="2" s="1"/>
  <c r="E5555" i="2" a="1"/>
  <c r="E5555" i="2" s="1"/>
  <c r="E508" i="2" a="1"/>
  <c r="E508" i="2" s="1"/>
  <c r="E640" i="2" a="1"/>
  <c r="E640" i="2" s="1"/>
  <c r="E642" i="2" a="1"/>
  <c r="E642" i="2" s="1"/>
  <c r="E904" i="2" a="1"/>
  <c r="E904" i="2" s="1"/>
  <c r="E1145" i="2" a="1"/>
  <c r="E1145" i="2" s="1"/>
  <c r="E1398" i="2" a="1"/>
  <c r="E1398" i="2" s="1"/>
  <c r="E1636" i="2" a="1"/>
  <c r="E1636" i="2" s="1"/>
  <c r="E1878" i="2" a="1"/>
  <c r="E1878" i="2" s="1"/>
  <c r="E2120" i="2" a="1"/>
  <c r="E2120" i="2" s="1"/>
  <c r="E2376" i="2" a="1"/>
  <c r="E2376" i="2" s="1"/>
  <c r="E2628" i="2" a="1"/>
  <c r="E2628" i="2" s="1"/>
  <c r="E2613" i="2" a="1"/>
  <c r="E2613" i="2" s="1"/>
  <c r="E2865" i="2" a="1"/>
  <c r="E2865" i="2" s="1"/>
  <c r="E3114" i="2" a="1"/>
  <c r="E3114" i="2" s="1"/>
  <c r="E3366" i="2" a="1"/>
  <c r="E3366" i="2" s="1"/>
  <c r="E3616" i="2" a="1"/>
  <c r="E3616" i="2" s="1"/>
  <c r="E3865" i="2" a="1"/>
  <c r="E3865" i="2" s="1"/>
  <c r="E4098" i="2" a="1"/>
  <c r="E4098" i="2" s="1"/>
  <c r="E4362" i="2" a="1"/>
  <c r="E4362" i="2" s="1"/>
  <c r="E4355" i="2" a="1"/>
  <c r="E4355" i="2" s="1"/>
  <c r="E4612" i="2" a="1"/>
  <c r="E4612" i="2" s="1"/>
  <c r="E4849" i="2" a="1"/>
  <c r="E4849" i="2" s="1"/>
  <c r="E5109" i="2" a="1"/>
  <c r="E5109" i="2" s="1"/>
  <c r="E5348" i="2" a="1"/>
  <c r="E5348" i="2" s="1"/>
  <c r="E5603" i="2" a="1"/>
  <c r="E5603" i="2" s="1"/>
  <c r="E302" i="2" a="1"/>
  <c r="E302" i="2" s="1"/>
  <c r="E288" i="2" a="1"/>
  <c r="E288" i="2" s="1"/>
  <c r="E671" i="2" a="1"/>
  <c r="E671" i="2" s="1"/>
  <c r="E908" i="2" a="1"/>
  <c r="E908" i="2" s="1"/>
  <c r="E1169" i="2" a="1"/>
  <c r="E1169" i="2" s="1"/>
  <c r="E1422" i="2" a="1"/>
  <c r="E1422" i="2" s="1"/>
  <c r="E1419" i="2" a="1"/>
  <c r="E1419" i="2" s="1"/>
  <c r="E1650" i="2" a="1"/>
  <c r="E1650" i="2" s="1"/>
  <c r="E1888" i="2" a="1"/>
  <c r="E1888" i="2" s="1"/>
  <c r="E2137" i="2" a="1"/>
  <c r="E2137" i="2" s="1"/>
  <c r="E2382" i="2" a="1"/>
  <c r="E2382" i="2" s="1"/>
  <c r="E2638" i="2" a="1"/>
  <c r="E2638" i="2" s="1"/>
  <c r="E2633" i="2" a="1"/>
  <c r="E2633" i="2" s="1"/>
  <c r="E2880" i="2" a="1"/>
  <c r="E2880" i="2" s="1"/>
  <c r="E3137" i="2" a="1"/>
  <c r="E3137" i="2" s="1"/>
  <c r="E3381" i="2" a="1"/>
  <c r="E3381" i="2" s="1"/>
  <c r="E3627" i="2" a="1"/>
  <c r="E3627" i="2" s="1"/>
  <c r="E3628" i="2" a="1"/>
  <c r="E3628" i="2" s="1"/>
  <c r="E3877" i="2" a="1"/>
  <c r="E3877" i="2" s="1"/>
  <c r="E4133" i="2" a="1"/>
  <c r="E4133" i="2" s="1"/>
  <c r="E4380" i="2" a="1"/>
  <c r="E4380" i="2" s="1"/>
  <c r="E4622" i="2" a="1"/>
  <c r="E4622" i="2" s="1"/>
  <c r="E4620" i="2" a="1"/>
  <c r="E4620" i="2" s="1"/>
  <c r="E4872" i="2" a="1"/>
  <c r="E4872" i="2" s="1"/>
  <c r="E5128" i="2" a="1"/>
  <c r="E5128" i="2" s="1"/>
  <c r="E5377" i="2" a="1"/>
  <c r="E5377" i="2" s="1"/>
  <c r="E5625" i="2" a="1"/>
  <c r="E5625" i="2" s="1"/>
  <c r="E5617" i="2" a="1"/>
  <c r="E5617" i="2" s="1"/>
  <c r="E727" i="2" a="1"/>
  <c r="E727" i="2" s="1"/>
  <c r="E729" i="2" a="1"/>
  <c r="E729" i="2" s="1"/>
  <c r="E984" i="2" a="1"/>
  <c r="E984" i="2" s="1"/>
  <c r="E1223" i="2" a="1"/>
  <c r="E1223" i="2" s="1"/>
  <c r="E1465" i="2" a="1"/>
  <c r="E1465" i="2" s="1"/>
  <c r="E1480" i="2" a="1"/>
  <c r="E1480" i="2" s="1"/>
  <c r="E1708" i="2" a="1"/>
  <c r="E1708" i="2" s="1"/>
  <c r="E1957" i="2" a="1"/>
  <c r="E1957" i="2" s="1"/>
  <c r="E2203" i="2" a="1"/>
  <c r="E2203" i="2" s="1"/>
  <c r="E109" i="2" a="1"/>
  <c r="E109" i="2" s="1"/>
  <c r="E2452" i="2" a="1"/>
  <c r="E2452" i="2" s="1"/>
  <c r="E2702" i="2" a="1"/>
  <c r="E2702" i="2" s="1"/>
  <c r="E2942" i="2" a="1"/>
  <c r="E2942" i="2" s="1"/>
  <c r="E2958" i="2" a="1"/>
  <c r="E2958" i="2" s="1"/>
  <c r="E3205" i="2" a="1"/>
  <c r="E3205" i="2" s="1"/>
  <c r="E3452" i="2" a="1"/>
  <c r="E3452" i="2" s="1"/>
  <c r="E3698" i="2" a="1"/>
  <c r="E3698" i="2" s="1"/>
  <c r="E3938" i="2" a="1"/>
  <c r="E3938" i="2" s="1"/>
  <c r="E3945" i="2" a="1"/>
  <c r="E3945" i="2" s="1"/>
  <c r="E4180" i="2" a="1"/>
  <c r="E4180" i="2" s="1"/>
  <c r="E4428" i="2" a="1"/>
  <c r="E4428" i="2" s="1"/>
  <c r="E4689" i="2" a="1"/>
  <c r="E4689" i="2" s="1"/>
  <c r="E4692" i="2" a="1"/>
  <c r="E4692" i="2" s="1"/>
  <c r="E4943" i="2" a="1"/>
  <c r="E4943" i="2" s="1"/>
  <c r="E5184" i="2" a="1"/>
  <c r="E5184" i="2" s="1"/>
  <c r="E5443" i="2" a="1"/>
  <c r="E5443" i="2" s="1"/>
  <c r="E5441" i="2" a="1"/>
  <c r="E5441" i="2" s="1"/>
  <c r="E5693" i="2" a="1"/>
  <c r="E5693" i="2" s="1"/>
  <c r="E539" i="2" a="1"/>
  <c r="E539" i="2" s="1"/>
  <c r="E540" i="2" a="1"/>
  <c r="E540" i="2" s="1"/>
  <c r="E38" i="2" a="1"/>
  <c r="E38" i="2" s="1"/>
  <c r="E999" i="2" a="1"/>
  <c r="E999" i="2" s="1"/>
  <c r="E995" i="2" a="1"/>
  <c r="E995" i="2" s="1"/>
  <c r="E1248" i="2" a="1"/>
  <c r="E1248" i="2" s="1"/>
  <c r="E1487" i="2" a="1"/>
  <c r="E1487" i="2" s="1"/>
  <c r="E1484" i="2" a="1"/>
  <c r="E1484" i="2" s="1"/>
  <c r="E1744" i="2" a="1"/>
  <c r="E1744" i="2" s="1"/>
  <c r="E1976" i="2" a="1"/>
  <c r="E1976" i="2" s="1"/>
  <c r="E1977" i="2" a="1"/>
  <c r="E1977" i="2" s="1"/>
  <c r="E2234" i="2" a="1"/>
  <c r="E2234" i="2" s="1"/>
  <c r="E2471" i="2" a="1"/>
  <c r="E2471" i="2" s="1"/>
  <c r="E2481" i="2" a="1"/>
  <c r="E2481" i="2" s="1"/>
  <c r="E2712" i="2" a="1"/>
  <c r="E2712" i="2" s="1"/>
  <c r="E2972" i="2" a="1"/>
  <c r="E2972" i="2" s="1"/>
  <c r="E2969" i="2" a="1"/>
  <c r="E2969" i="2" s="1"/>
  <c r="E3219" i="2" a="1"/>
  <c r="E3219" i="2" s="1"/>
  <c r="E3460" i="2" a="1"/>
  <c r="E3460" i="2" s="1"/>
  <c r="E3459" i="2" a="1"/>
  <c r="E3459" i="2" s="1"/>
  <c r="E3711" i="2" a="1"/>
  <c r="E3711" i="2" s="1"/>
  <c r="E3713" i="2" a="1"/>
  <c r="E3713" i="2" s="1"/>
  <c r="E3959" i="2" a="1"/>
  <c r="E3959" i="2" s="1"/>
  <c r="E4212" i="2" a="1"/>
  <c r="E4212" i="2" s="1"/>
  <c r="E4213" i="2" a="1"/>
  <c r="E4213" i="2" s="1"/>
  <c r="E4460" i="2" a="1"/>
  <c r="E4460" i="2" s="1"/>
  <c r="E4695" i="2" a="1"/>
  <c r="E4695" i="2" s="1"/>
  <c r="E4713" i="2" a="1"/>
  <c r="E4713" i="2" s="1"/>
  <c r="E4965" i="2" a="1"/>
  <c r="E4965" i="2" s="1"/>
  <c r="E5200" i="2" a="1"/>
  <c r="E5200" i="2" s="1"/>
  <c r="E5212" i="2" a="1"/>
  <c r="E5212" i="2" s="1"/>
  <c r="E5457" i="2" a="1"/>
  <c r="E5457" i="2" s="1"/>
  <c r="E413" i="2" a="1"/>
  <c r="E413" i="2" s="1"/>
  <c r="E423" i="2" a="1"/>
  <c r="E423" i="2" s="1"/>
  <c r="E703" i="2" a="1"/>
  <c r="E703" i="2" s="1"/>
  <c r="E719" i="2" a="1"/>
  <c r="E719" i="2" s="1"/>
  <c r="E945" i="2" a="1"/>
  <c r="E945" i="2" s="1"/>
  <c r="E965" i="2" a="1"/>
  <c r="E965" i="2" s="1"/>
  <c r="E1205" i="2" a="1"/>
  <c r="E1205" i="2" s="1"/>
  <c r="E1210" i="2" a="1"/>
  <c r="E1210" i="2" s="1"/>
  <c r="E1460" i="2" a="1"/>
  <c r="E1460" i="2" s="1"/>
  <c r="E1703" i="2" a="1"/>
  <c r="E1703" i="2" s="1"/>
  <c r="E1694" i="2" a="1"/>
  <c r="E1694" i="2" s="1"/>
  <c r="E1944" i="2" a="1"/>
  <c r="E1944" i="2" s="1"/>
  <c r="E1928" i="2" a="1"/>
  <c r="E1928" i="2" s="1"/>
  <c r="E2178" i="2" a="1"/>
  <c r="E2178" i="2" s="1"/>
  <c r="E2176" i="2" a="1"/>
  <c r="E2176" i="2" s="1"/>
  <c r="E2425" i="2" a="1"/>
  <c r="E2425" i="2" s="1"/>
  <c r="E2429" i="2" a="1"/>
  <c r="E2429" i="2" s="1"/>
  <c r="E2928" i="2" a="1"/>
  <c r="E2928" i="2" s="1"/>
  <c r="E2931" i="2" a="1"/>
  <c r="E2931" i="2" s="1"/>
  <c r="E3164" i="2" a="1"/>
  <c r="E3164" i="2" s="1"/>
  <c r="E3185" i="2" a="1"/>
  <c r="E3185" i="2" s="1"/>
  <c r="E3431" i="2" a="1"/>
  <c r="E3431" i="2" s="1"/>
  <c r="E3436" i="2" a="1"/>
  <c r="E3436" i="2" s="1"/>
  <c r="E3668" i="2" a="1"/>
  <c r="E3668" i="2" s="1"/>
  <c r="E3674" i="2" a="1"/>
  <c r="E3674" i="2" s="1"/>
  <c r="E3910" i="2" a="1"/>
  <c r="E3910" i="2" s="1"/>
  <c r="E4175" i="2" a="1"/>
  <c r="E4175" i="2" s="1"/>
  <c r="E4166" i="2" a="1"/>
  <c r="E4166" i="2" s="1"/>
  <c r="E4411" i="2" a="1"/>
  <c r="E4411" i="2" s="1"/>
  <c r="E4419" i="2" a="1"/>
  <c r="E4419" i="2" s="1"/>
  <c r="E4670" i="2" a="1"/>
  <c r="E4670" i="2" s="1"/>
  <c r="E4656" i="2" a="1"/>
  <c r="E4656" i="2" s="1"/>
  <c r="E4904" i="2" a="1"/>
  <c r="E4904" i="2" s="1"/>
  <c r="E4912" i="2" a="1"/>
  <c r="E4912" i="2" s="1"/>
  <c r="E5161" i="2" a="1"/>
  <c r="E5161" i="2" s="1"/>
  <c r="E5164" i="2" a="1"/>
  <c r="E5164" i="2" s="1"/>
  <c r="E5418" i="2" a="1"/>
  <c r="E5418" i="2" s="1"/>
  <c r="E264" i="2" a="1"/>
  <c r="E264" i="2" s="1"/>
  <c r="E5670" i="2" a="1"/>
  <c r="E5670" i="2" s="1"/>
  <c r="E478" i="2" a="1"/>
  <c r="E478" i="2" s="1"/>
  <c r="E851" i="2" a="1"/>
  <c r="E851" i="2" s="1"/>
  <c r="E1351" i="2" a="1"/>
  <c r="E1351" i="2" s="1"/>
  <c r="E91" i="2" a="1"/>
  <c r="E91" i="2" s="1"/>
  <c r="E2585" i="2" a="1"/>
  <c r="E2585" i="2" s="1"/>
  <c r="E3073" i="2" a="1"/>
  <c r="E3073" i="2" s="1"/>
  <c r="E3576" i="2" a="1"/>
  <c r="E3576" i="2" s="1"/>
  <c r="E4077" i="2" a="1"/>
  <c r="E4077" i="2" s="1"/>
  <c r="E4557" i="2" a="1"/>
  <c r="E4557" i="2" s="1"/>
  <c r="E5063" i="2" a="1"/>
  <c r="E5063" i="2" s="1"/>
  <c r="E5556" i="2" a="1"/>
  <c r="E5556" i="2" s="1"/>
  <c r="E505" i="2" a="1"/>
  <c r="E505" i="2" s="1"/>
  <c r="E643" i="2" a="1"/>
  <c r="E643" i="2" s="1"/>
  <c r="E889" i="2" a="1"/>
  <c r="E889" i="2" s="1"/>
  <c r="E886" i="2" a="1"/>
  <c r="E886" i="2" s="1"/>
  <c r="E1138" i="2" a="1"/>
  <c r="E1138" i="2" s="1"/>
  <c r="E1391" i="2" a="1"/>
  <c r="E1391" i="2" s="1"/>
  <c r="E1643" i="2" a="1"/>
  <c r="E1643" i="2" s="1"/>
  <c r="E1871" i="2" a="1"/>
  <c r="E1871" i="2" s="1"/>
  <c r="E2116" i="2" a="1"/>
  <c r="E2116" i="2" s="1"/>
  <c r="E2379" i="2" a="1"/>
  <c r="E2379" i="2" s="1"/>
  <c r="E2615" i="2" a="1"/>
  <c r="E2615" i="2" s="1"/>
  <c r="E2623" i="2" a="1"/>
  <c r="E2623" i="2" s="1"/>
  <c r="E2861" i="2" a="1"/>
  <c r="E2861" i="2" s="1"/>
  <c r="E3117" i="2" a="1"/>
  <c r="E3117" i="2" s="1"/>
  <c r="E3369" i="2" a="1"/>
  <c r="E3369" i="2" s="1"/>
  <c r="E3603" i="2" a="1"/>
  <c r="E3603" i="2" s="1"/>
  <c r="E3852" i="2" a="1"/>
  <c r="E3852" i="2" s="1"/>
  <c r="E4114" i="2" a="1"/>
  <c r="E4114" i="2" s="1"/>
  <c r="E4349" i="2" a="1"/>
  <c r="E4349" i="2" s="1"/>
  <c r="E4359" i="2" a="1"/>
  <c r="E4359" i="2" s="1"/>
  <c r="E4606" i="2" a="1"/>
  <c r="E4606" i="2" s="1"/>
  <c r="E4860" i="2" a="1"/>
  <c r="E4860" i="2" s="1"/>
  <c r="E5097" i="2" a="1"/>
  <c r="E5097" i="2" s="1"/>
  <c r="E5344" i="2" a="1"/>
  <c r="E5344" i="2" s="1"/>
  <c r="E5608" i="2" a="1"/>
  <c r="E5608" i="2" s="1"/>
  <c r="E299" i="2" a="1"/>
  <c r="E299" i="2" s="1"/>
  <c r="E285" i="2" a="1"/>
  <c r="E285" i="2" s="1"/>
  <c r="E666" i="2" a="1"/>
  <c r="E666" i="2" s="1"/>
  <c r="E914" i="2" a="1"/>
  <c r="E914" i="2" s="1"/>
  <c r="E1158" i="2" a="1"/>
  <c r="E1158" i="2" s="1"/>
  <c r="E1415" i="2" a="1"/>
  <c r="E1415" i="2" s="1"/>
  <c r="E1412" i="2" a="1"/>
  <c r="E1412" i="2" s="1"/>
  <c r="E1657" i="2" a="1"/>
  <c r="E1657" i="2" s="1"/>
  <c r="E1902" i="2" a="1"/>
  <c r="E1902" i="2" s="1"/>
  <c r="E2151" i="2" a="1"/>
  <c r="E2151" i="2" s="1"/>
  <c r="E2395" i="2" a="1"/>
  <c r="E2395" i="2" s="1"/>
  <c r="E2641" i="2" a="1"/>
  <c r="E2641" i="2" s="1"/>
  <c r="E2649" i="2" a="1"/>
  <c r="E2649" i="2" s="1"/>
  <c r="E2887" i="2" a="1"/>
  <c r="E2887" i="2" s="1"/>
  <c r="E3127" i="2" a="1"/>
  <c r="E3127" i="2" s="1"/>
  <c r="E3384" i="2" a="1"/>
  <c r="E3384" i="2" s="1"/>
  <c r="E3643" i="2" a="1"/>
  <c r="E3643" i="2" s="1"/>
  <c r="E3641" i="2" a="1"/>
  <c r="E3641" i="2" s="1"/>
  <c r="E3883" i="2" a="1"/>
  <c r="E3883" i="2" s="1"/>
  <c r="E4123" i="2" a="1"/>
  <c r="E4123" i="2" s="1"/>
  <c r="E4372" i="2" a="1"/>
  <c r="E4372" i="2" s="1"/>
  <c r="E4628" i="2" a="1"/>
  <c r="E4628" i="2" s="1"/>
  <c r="E4616" i="2" a="1"/>
  <c r="E4616" i="2" s="1"/>
  <c r="E4877" i="2" a="1"/>
  <c r="E4877" i="2" s="1"/>
  <c r="E5123" i="2" a="1"/>
  <c r="E5123" i="2" s="1"/>
  <c r="E5368" i="2" a="1"/>
  <c r="E5368" i="2" s="1"/>
  <c r="E5631" i="2" a="1"/>
  <c r="E5631" i="2" s="1"/>
  <c r="E5633" i="2" a="1"/>
  <c r="E5633" i="2" s="1"/>
  <c r="E730" i="2" a="1"/>
  <c r="E730" i="2" s="1"/>
  <c r="E734" i="2" a="1"/>
  <c r="E734" i="2" s="1"/>
  <c r="E977" i="2" a="1"/>
  <c r="E977" i="2" s="1"/>
  <c r="E1219" i="2" a="1"/>
  <c r="E1219" i="2" s="1"/>
  <c r="E1479" i="2" a="1"/>
  <c r="E1479" i="2" s="1"/>
  <c r="E1462" i="2" a="1"/>
  <c r="E1462" i="2" s="1"/>
  <c r="E1722" i="2" a="1"/>
  <c r="E1722" i="2" s="1"/>
  <c r="E1964" i="2" a="1"/>
  <c r="E1964" i="2" s="1"/>
  <c r="E2199" i="2" a="1"/>
  <c r="E2199" i="2" s="1"/>
  <c r="E2458" i="2" a="1"/>
  <c r="E2458" i="2" s="1"/>
  <c r="E2442" i="2" a="1"/>
  <c r="E2442" i="2" s="1"/>
  <c r="E2698" i="2" a="1"/>
  <c r="E2698" i="2" s="1"/>
  <c r="E2948" i="2" a="1"/>
  <c r="E2948" i="2" s="1"/>
  <c r="E145" i="2" a="1"/>
  <c r="E145" i="2" s="1"/>
  <c r="E3195" i="2" a="1"/>
  <c r="E3195" i="2" s="1"/>
  <c r="E3448" i="2" a="1"/>
  <c r="E3448" i="2" s="1"/>
  <c r="E3688" i="2" a="1"/>
  <c r="E3688" i="2" s="1"/>
  <c r="E3931" i="2" a="1"/>
  <c r="E3931" i="2" s="1"/>
  <c r="E3932" i="2" a="1"/>
  <c r="E3932" i="2" s="1"/>
  <c r="E4187" i="2" a="1"/>
  <c r="E4187" i="2" s="1"/>
  <c r="E4431" i="2" a="1"/>
  <c r="E4431" i="2" s="1"/>
  <c r="E4676" i="2" a="1"/>
  <c r="E4676" i="2" s="1"/>
  <c r="E4686" i="2" a="1"/>
  <c r="E4686" i="2" s="1"/>
  <c r="E4927" i="2" a="1"/>
  <c r="E4927" i="2" s="1"/>
  <c r="E5188" i="2" a="1"/>
  <c r="E5188" i="2" s="1"/>
  <c r="E5436" i="2" a="1"/>
  <c r="E5436" i="2" s="1"/>
  <c r="E5425" i="2" a="1"/>
  <c r="E5425" i="2" s="1"/>
  <c r="E5689" i="2" a="1"/>
  <c r="E5689" i="2" s="1"/>
  <c r="E536" i="2" a="1"/>
  <c r="E536" i="2" s="1"/>
  <c r="E537" i="2" a="1"/>
  <c r="E537" i="2" s="1"/>
  <c r="E753" i="2" a="1"/>
  <c r="E753" i="2" s="1"/>
  <c r="E992" i="2" a="1"/>
  <c r="E992" i="2" s="1"/>
  <c r="E1007" i="2" a="1"/>
  <c r="E1007" i="2" s="1"/>
  <c r="E1241" i="2" a="1"/>
  <c r="E1241" i="2" s="1"/>
  <c r="E1483" i="2" a="1"/>
  <c r="E1483" i="2" s="1"/>
  <c r="E1498" i="2" a="1"/>
  <c r="E1498" i="2" s="1"/>
  <c r="E1726" i="2" a="1"/>
  <c r="E1726" i="2" s="1"/>
  <c r="E1965" i="2" a="1"/>
  <c r="E1965" i="2" s="1"/>
  <c r="E1970" i="2" a="1"/>
  <c r="E1970" i="2" s="1"/>
  <c r="E2222" i="2" a="1"/>
  <c r="E2222" i="2" s="1"/>
  <c r="E2477" i="2" a="1"/>
  <c r="E2477" i="2" s="1"/>
  <c r="E2476" i="2" a="1"/>
  <c r="E2476" i="2" s="1"/>
  <c r="E2725" i="2" a="1"/>
  <c r="E2725" i="2" s="1"/>
  <c r="E2962" i="2" a="1"/>
  <c r="E2962" i="2" s="1"/>
  <c r="E2973" i="2" a="1"/>
  <c r="E2973" i="2" s="1"/>
  <c r="E3222" i="2" a="1"/>
  <c r="E3222" i="2" s="1"/>
  <c r="E3468" i="2" a="1"/>
  <c r="E3468" i="2" s="1"/>
  <c r="E3473" i="2" a="1"/>
  <c r="E3473" i="2" s="1"/>
  <c r="E3717" i="2" a="1"/>
  <c r="E3717" i="2" s="1"/>
  <c r="E182" i="2" a="1"/>
  <c r="E182" i="2" s="1"/>
  <c r="E3955" i="2" a="1"/>
  <c r="E3955" i="2" s="1"/>
  <c r="E4205" i="2" a="1"/>
  <c r="E4205" i="2" s="1"/>
  <c r="E206" i="2" a="1"/>
  <c r="E206" i="2" s="1"/>
  <c r="E4464" i="2" a="1"/>
  <c r="E4464" i="2" s="1"/>
  <c r="E4715" i="2" a="1"/>
  <c r="E4715" i="2" s="1"/>
  <c r="E4696" i="2" a="1"/>
  <c r="E4696" i="2" s="1"/>
  <c r="E4961" i="2" a="1"/>
  <c r="E4961" i="2" s="1"/>
  <c r="E5210" i="2" a="1"/>
  <c r="E5210" i="2" s="1"/>
  <c r="E5196" i="2" a="1"/>
  <c r="E5196" i="2" s="1"/>
  <c r="E5448" i="2" a="1"/>
  <c r="E5448" i="2" s="1"/>
  <c r="E410" i="2" a="1"/>
  <c r="E410" i="2" s="1"/>
  <c r="E420" i="2" a="1"/>
  <c r="E420" i="2" s="1"/>
  <c r="E717" i="2" a="1"/>
  <c r="E717" i="2" s="1"/>
  <c r="E708" i="2" a="1"/>
  <c r="E708" i="2" s="1"/>
  <c r="E952" i="2" a="1"/>
  <c r="E952" i="2" s="1"/>
  <c r="E947" i="2" a="1"/>
  <c r="E947" i="2" s="1"/>
  <c r="E1194" i="2" a="1"/>
  <c r="E1194" i="2" s="1"/>
  <c r="E60" i="2" a="1"/>
  <c r="E60" i="2" s="1"/>
  <c r="E1449" i="2" a="1"/>
  <c r="E1449" i="2" s="1"/>
  <c r="E1692" i="2" a="1"/>
  <c r="E1692" i="2" s="1"/>
  <c r="E1683" i="2" a="1"/>
  <c r="E1683" i="2" s="1"/>
  <c r="E1937" i="2" a="1"/>
  <c r="E1937" i="2" s="1"/>
  <c r="E1942" i="2" a="1"/>
  <c r="E1942" i="2" s="1"/>
  <c r="E2185" i="2" a="1"/>
  <c r="E2185" i="2" s="1"/>
  <c r="E2190" i="2" a="1"/>
  <c r="E2190" i="2" s="1"/>
  <c r="E2441" i="2" a="1"/>
  <c r="E2441" i="2" s="1"/>
  <c r="E2432" i="2" a="1"/>
  <c r="E2432" i="2" s="1"/>
  <c r="E2934" i="2" a="1"/>
  <c r="E2934" i="2" s="1"/>
  <c r="E2933" i="2" a="1"/>
  <c r="E2933" i="2" s="1"/>
  <c r="E3180" i="2" a="1"/>
  <c r="E3180" i="2" s="1"/>
  <c r="E3175" i="2" a="1"/>
  <c r="E3175" i="2" s="1"/>
  <c r="E3427" i="2" a="1"/>
  <c r="E3427" i="2" s="1"/>
  <c r="E3420" i="2" a="1"/>
  <c r="E3420" i="2" s="1"/>
  <c r="E3671" i="2" a="1"/>
  <c r="E3671" i="2" s="1"/>
  <c r="E180" i="2" a="1"/>
  <c r="E180" i="2" s="1"/>
  <c r="E3923" i="2" a="1"/>
  <c r="E3923" i="2" s="1"/>
  <c r="E4161" i="2" a="1"/>
  <c r="E4161" i="2" s="1"/>
  <c r="E4176" i="2" a="1"/>
  <c r="E4176" i="2" s="1"/>
  <c r="E4417" i="2" a="1"/>
  <c r="E4417" i="2" s="1"/>
  <c r="E4409" i="2" a="1"/>
  <c r="E4409" i="2" s="1"/>
  <c r="E4669" i="2" a="1"/>
  <c r="E4669" i="2" s="1"/>
  <c r="E4655" i="2" a="1"/>
  <c r="E4655" i="2" s="1"/>
  <c r="E4924" i="2" a="1"/>
  <c r="E4924" i="2" s="1"/>
  <c r="E4908" i="2" a="1"/>
  <c r="E4908" i="2" s="1"/>
  <c r="E5154" i="2" a="1"/>
  <c r="E5154" i="2" s="1"/>
  <c r="E5158" i="2" a="1"/>
  <c r="E5158" i="2" s="1"/>
  <c r="E5409" i="2" a="1"/>
  <c r="E5409" i="2" s="1"/>
  <c r="E5671" i="2" a="1"/>
  <c r="E5671" i="2" s="1"/>
  <c r="E5657" i="2" a="1"/>
  <c r="E5657" i="2" s="1"/>
  <c r="E365" i="2" a="1"/>
  <c r="E365" i="2" s="1"/>
  <c r="E788" i="2" a="1"/>
  <c r="E788" i="2" s="1"/>
  <c r="E1036" i="2" a="1"/>
  <c r="E1036" i="2" s="1"/>
  <c r="E1049" i="2" a="1"/>
  <c r="E1049" i="2" s="1"/>
  <c r="E1285" i="2" a="1"/>
  <c r="E1285" i="2" s="1"/>
  <c r="E1290" i="2" a="1"/>
  <c r="E1290" i="2" s="1"/>
  <c r="E1533" i="2" a="1"/>
  <c r="E1533" i="2" s="1"/>
  <c r="E1524" i="2" a="1"/>
  <c r="E1524" i="2" s="1"/>
  <c r="E1767" i="2" a="1"/>
  <c r="E1767" i="2" s="1"/>
  <c r="E1772" i="2" a="1"/>
  <c r="E1772" i="2" s="1"/>
  <c r="E2022" i="2" a="1"/>
  <c r="E2022" i="2" s="1"/>
  <c r="E2020" i="2" a="1"/>
  <c r="E2020" i="2" s="1"/>
  <c r="E2262" i="2" a="1"/>
  <c r="E2262" i="2" s="1"/>
  <c r="E2520" i="2" a="1"/>
  <c r="E2520" i="2" s="1"/>
  <c r="E2508" i="2" a="1"/>
  <c r="E2508" i="2" s="1"/>
  <c r="E2759" i="2" a="1"/>
  <c r="E2759" i="2" s="1"/>
  <c r="E2763" i="2" a="1"/>
  <c r="E2763" i="2" s="1"/>
  <c r="E3011" i="2" a="1"/>
  <c r="E3011" i="2" s="1"/>
  <c r="E3002" i="2" a="1"/>
  <c r="E3002" i="2" s="1"/>
  <c r="E3253" i="2" a="1"/>
  <c r="E3253" i="2" s="1"/>
  <c r="E3251" i="2" a="1"/>
  <c r="E3251" i="2" s="1"/>
  <c r="E3517" i="2" a="1"/>
  <c r="E3517" i="2" s="1"/>
  <c r="E3503" i="2" a="1"/>
  <c r="E3503" i="2" s="1"/>
  <c r="E3763" i="2" a="1"/>
  <c r="E3763" i="2" s="1"/>
  <c r="E3764" i="2" a="1"/>
  <c r="E3764" i="2" s="1"/>
  <c r="E4002" i="2" a="1"/>
  <c r="E4002" i="2" s="1"/>
  <c r="E3997" i="2" a="1"/>
  <c r="E3997" i="2" s="1"/>
  <c r="E4262" i="2" a="1"/>
  <c r="E4262" i="2" s="1"/>
  <c r="E4244" i="2" a="1"/>
  <c r="E4244" i="2" s="1"/>
  <c r="E4502" i="2" a="1"/>
  <c r="E4502" i="2" s="1"/>
  <c r="E4748" i="2" a="1"/>
  <c r="E4748" i="2" s="1"/>
  <c r="E4746" i="2" a="1"/>
  <c r="E4746" i="2" s="1"/>
  <c r="E5005" i="2" a="1"/>
  <c r="E5005" i="2" s="1"/>
  <c r="E5003" i="2" a="1"/>
  <c r="E5003" i="2" s="1"/>
  <c r="E5251" i="2" a="1"/>
  <c r="E5251" i="2" s="1"/>
  <c r="E5252" i="2" a="1"/>
  <c r="E5252" i="2" s="1"/>
  <c r="E5496" i="2" a="1"/>
  <c r="E5496" i="2" s="1"/>
  <c r="E5490" i="2" a="1"/>
  <c r="E5490" i="2" s="1"/>
  <c r="E486" i="2" a="1"/>
  <c r="E486" i="2" s="1"/>
  <c r="E857" i="2" a="1"/>
  <c r="E857" i="2" s="1"/>
  <c r="E67" i="2" a="1"/>
  <c r="E67" i="2" s="1"/>
  <c r="E2091" i="2" a="1"/>
  <c r="E2091" i="2" s="1"/>
  <c r="E2591" i="2" a="1"/>
  <c r="E2591" i="2" s="1"/>
  <c r="E3085" i="2" a="1"/>
  <c r="E3085" i="2" s="1"/>
  <c r="E3573" i="2" a="1"/>
  <c r="E3573" i="2" s="1"/>
  <c r="E4070" i="2" a="1"/>
  <c r="E4070" i="2" s="1"/>
  <c r="E4565" i="2" a="1"/>
  <c r="E4565" i="2" s="1"/>
  <c r="E5307" i="2" a="1"/>
  <c r="E5307" i="2" s="1"/>
  <c r="E502" i="2" a="1"/>
  <c r="E502" i="2" s="1"/>
  <c r="E649" i="2" a="1"/>
  <c r="E649" i="2" s="1"/>
  <c r="E892" i="2" a="1"/>
  <c r="E892" i="2" s="1"/>
  <c r="E45" i="2" a="1"/>
  <c r="E45" i="2" s="1"/>
  <c r="E1137" i="2" a="1"/>
  <c r="E1137" i="2" s="1"/>
  <c r="E1401" i="2" a="1"/>
  <c r="E1401" i="2" s="1"/>
  <c r="E1632" i="2" a="1"/>
  <c r="E1632" i="2" s="1"/>
  <c r="E1881" i="2" a="1"/>
  <c r="E1881" i="2" s="1"/>
  <c r="E2130" i="2" a="1"/>
  <c r="E2130" i="2" s="1"/>
  <c r="E2369" i="2" a="1"/>
  <c r="E2369" i="2" s="1"/>
  <c r="E2618" i="2" a="1"/>
  <c r="E2618" i="2" s="1"/>
  <c r="E2877" i="2" a="1"/>
  <c r="E2877" i="2" s="1"/>
  <c r="E2867" i="2" a="1"/>
  <c r="E2867" i="2" s="1"/>
  <c r="E3107" i="2" a="1"/>
  <c r="E3107" i="2" s="1"/>
  <c r="E3356" i="2" a="1"/>
  <c r="E3356" i="2" s="1"/>
  <c r="E3612" i="2" a="1"/>
  <c r="E3612" i="2" s="1"/>
  <c r="E3855" i="2" a="1"/>
  <c r="E3855" i="2" s="1"/>
  <c r="E4104" i="2" a="1"/>
  <c r="E4104" i="2" s="1"/>
  <c r="E4365" i="2" a="1"/>
  <c r="E4365" i="2" s="1"/>
  <c r="E4604" i="2" a="1"/>
  <c r="E4604" i="2" s="1"/>
  <c r="E4611" i="2" a="1"/>
  <c r="E4611" i="2" s="1"/>
  <c r="E4853" i="2" a="1"/>
  <c r="E4853" i="2" s="1"/>
  <c r="E5093" i="2" a="1"/>
  <c r="E5093" i="2" s="1"/>
  <c r="E5361" i="2" a="1"/>
  <c r="E5361" i="2" s="1"/>
  <c r="E5607" i="2" a="1"/>
  <c r="E5607" i="2" s="1"/>
  <c r="E293" i="2" a="1"/>
  <c r="E293" i="2" s="1"/>
  <c r="E282" i="2" a="1"/>
  <c r="E282" i="2" s="1"/>
  <c r="E660" i="2" a="1"/>
  <c r="E660" i="2" s="1"/>
  <c r="E924" i="2" a="1"/>
  <c r="E924" i="2" s="1"/>
  <c r="E1172" i="2" a="1"/>
  <c r="E1172" i="2" s="1"/>
  <c r="E1404" i="2" a="1"/>
  <c r="E1404" i="2" s="1"/>
  <c r="E1408" i="2" a="1"/>
  <c r="E1408" i="2" s="1"/>
  <c r="E1653" i="2" a="1"/>
  <c r="E1653" i="2" s="1"/>
  <c r="E1891" i="2" a="1"/>
  <c r="E1891" i="2" s="1"/>
  <c r="E2144" i="2" a="1"/>
  <c r="E2144" i="2" s="1"/>
  <c r="E2398" i="2" a="1"/>
  <c r="E2398" i="2" s="1"/>
  <c r="E2631" i="2" a="1"/>
  <c r="E2631" i="2" s="1"/>
  <c r="E2646" i="2" a="1"/>
  <c r="E2646" i="2" s="1"/>
  <c r="E2895" i="2" a="1"/>
  <c r="E2895" i="2" s="1"/>
  <c r="E3130" i="2" a="1"/>
  <c r="E3130" i="2" s="1"/>
  <c r="E3377" i="2" a="1"/>
  <c r="E3377" i="2" s="1"/>
  <c r="E3636" i="2" a="1"/>
  <c r="E3636" i="2" s="1"/>
  <c r="E178" i="2" a="1"/>
  <c r="E178" i="2" s="1"/>
  <c r="E3886" i="2" a="1"/>
  <c r="E3886" i="2" s="1"/>
  <c r="E4136" i="2" a="1"/>
  <c r="E4136" i="2" s="1"/>
  <c r="E4371" i="2" a="1"/>
  <c r="E4371" i="2" s="1"/>
  <c r="E4621" i="2" a="1"/>
  <c r="E4621" i="2" s="1"/>
  <c r="E4882" i="2" a="1"/>
  <c r="E4882" i="2" s="1"/>
  <c r="E4866" i="2" a="1"/>
  <c r="E4866" i="2" s="1"/>
  <c r="E5132" i="2" a="1"/>
  <c r="E5132" i="2" s="1"/>
  <c r="E5364" i="2" a="1"/>
  <c r="E5364" i="2" s="1"/>
  <c r="E5621" i="2" a="1"/>
  <c r="E5621" i="2" s="1"/>
  <c r="E278" i="2" a="1"/>
  <c r="E278" i="2" s="1"/>
  <c r="E733" i="2" a="1"/>
  <c r="E733" i="2" s="1"/>
  <c r="E723" i="2" a="1"/>
  <c r="E723" i="2" s="1"/>
  <c r="E971" i="2" a="1"/>
  <c r="E971" i="2" s="1"/>
  <c r="E1233" i="2" a="1"/>
  <c r="E1233" i="2" s="1"/>
  <c r="E1472" i="2" a="1"/>
  <c r="E1472" i="2" s="1"/>
  <c r="E1721" i="2" a="1"/>
  <c r="E1721" i="2" s="1"/>
  <c r="E1715" i="2" a="1"/>
  <c r="E1715" i="2" s="1"/>
  <c r="E1953" i="2" a="1"/>
  <c r="E1953" i="2" s="1"/>
  <c r="E2206" i="2" a="1"/>
  <c r="E2206" i="2" s="1"/>
  <c r="E2448" i="2" a="1"/>
  <c r="E2448" i="2" s="1"/>
  <c r="E2455" i="2" a="1"/>
  <c r="E2455" i="2" s="1"/>
  <c r="E2701" i="2" a="1"/>
  <c r="E2701" i="2" s="1"/>
  <c r="E2951" i="2" a="1"/>
  <c r="E2951" i="2" s="1"/>
  <c r="E3201" i="2" a="1"/>
  <c r="E3201" i="2" s="1"/>
  <c r="E3198" i="2" a="1"/>
  <c r="E3198" i="2" s="1"/>
  <c r="E3451" i="2" a="1"/>
  <c r="E3451" i="2" s="1"/>
  <c r="E3694" i="2" a="1"/>
  <c r="E3694" i="2" s="1"/>
  <c r="E3944" i="2" a="1"/>
  <c r="E3944" i="2" s="1"/>
  <c r="E3948" i="2" a="1"/>
  <c r="E3948" i="2" s="1"/>
  <c r="E4197" i="2" a="1"/>
  <c r="E4197" i="2" s="1"/>
  <c r="E4445" i="2" a="1"/>
  <c r="E4445" i="2" s="1"/>
  <c r="E4688" i="2" a="1"/>
  <c r="E4688" i="2" s="1"/>
  <c r="E4684" i="2" a="1"/>
  <c r="E4684" i="2" s="1"/>
  <c r="E4942" i="2" a="1"/>
  <c r="E4942" i="2" s="1"/>
  <c r="E5192" i="2" a="1"/>
  <c r="E5192" i="2" s="1"/>
  <c r="E5429" i="2" a="1"/>
  <c r="E5429" i="2" s="1"/>
  <c r="E5438" i="2" a="1"/>
  <c r="E5438" i="2" s="1"/>
  <c r="E5676" i="2" a="1"/>
  <c r="E5676" i="2" s="1"/>
  <c r="E341" i="2" a="1"/>
  <c r="E341" i="2" s="1"/>
  <c r="E342" i="2" a="1"/>
  <c r="E342" i="2" s="1"/>
  <c r="E533" i="2" a="1"/>
  <c r="E533" i="2" s="1"/>
  <c r="E531" i="2" a="1"/>
  <c r="E531" i="2" s="1"/>
  <c r="E758" i="2" a="1"/>
  <c r="E758" i="2" s="1"/>
  <c r="E1006" i="2" a="1"/>
  <c r="E1006" i="2" s="1"/>
  <c r="E989" i="2" a="1"/>
  <c r="E989" i="2" s="1"/>
  <c r="E1237" i="2" a="1"/>
  <c r="E1237" i="2" s="1"/>
  <c r="E1490" i="2" a="1"/>
  <c r="E1490" i="2" s="1"/>
  <c r="E1739" i="2" a="1"/>
  <c r="E1739" i="2" s="1"/>
  <c r="E1740" i="2" a="1"/>
  <c r="E1740" i="2" s="1"/>
  <c r="E1972" i="2" a="1"/>
  <c r="E1972" i="2" s="1"/>
  <c r="E1984" i="2" a="1"/>
  <c r="E1984" i="2" s="1"/>
  <c r="E2217" i="2" a="1"/>
  <c r="E2217" i="2" s="1"/>
  <c r="E2464" i="2" a="1"/>
  <c r="E2464" i="2" s="1"/>
  <c r="E2469" i="2" a="1"/>
  <c r="E2469" i="2" s="1"/>
  <c r="E2715" i="2" a="1"/>
  <c r="E2715" i="2" s="1"/>
  <c r="E2975" i="2" a="1"/>
  <c r="E2975" i="2" s="1"/>
  <c r="E2976" i="2" a="1"/>
  <c r="E2976" i="2" s="1"/>
  <c r="E3209" i="2" a="1"/>
  <c r="E3209" i="2" s="1"/>
  <c r="E3476" i="2" a="1"/>
  <c r="E3476" i="2" s="1"/>
  <c r="E3462" i="2" a="1"/>
  <c r="E3462" i="2" s="1"/>
  <c r="E3704" i="2" a="1"/>
  <c r="E3704" i="2" s="1"/>
  <c r="E3951" i="2" a="1"/>
  <c r="E3951" i="2" s="1"/>
  <c r="E3968" i="2" a="1"/>
  <c r="E3968" i="2" s="1"/>
  <c r="E4215" i="2" a="1"/>
  <c r="E4215" i="2" s="1"/>
  <c r="E4461" i="2" a="1"/>
  <c r="E4461" i="2" s="1"/>
  <c r="E4459" i="2" a="1"/>
  <c r="E4459" i="2" s="1"/>
  <c r="E4701" i="2" a="1"/>
  <c r="E4701" i="2" s="1"/>
  <c r="E230" i="2" a="1"/>
  <c r="E230" i="2" s="1"/>
  <c r="E4953" i="2" a="1"/>
  <c r="E4953" i="2" s="1"/>
  <c r="E5211" i="2" a="1"/>
  <c r="E5211" i="2" s="1"/>
  <c r="E5201" i="2" a="1"/>
  <c r="E5201" i="2" s="1"/>
  <c r="E5456" i="2" a="1"/>
  <c r="E5456" i="2" s="1"/>
  <c r="E308" i="2" a="1"/>
  <c r="E308" i="2" s="1"/>
  <c r="E318" i="2" a="1"/>
  <c r="E318" i="2" s="1"/>
  <c r="E407" i="2" a="1"/>
  <c r="E407" i="2" s="1"/>
  <c r="E417" i="2" a="1"/>
  <c r="E417" i="2" s="1"/>
  <c r="E701" i="2" a="1"/>
  <c r="E701" i="2" s="1"/>
  <c r="E713" i="2" a="1"/>
  <c r="E713" i="2" s="1"/>
  <c r="E955" i="2" a="1"/>
  <c r="E955" i="2" s="1"/>
  <c r="E958" i="2" a="1"/>
  <c r="E958" i="2" s="1"/>
  <c r="E1201" i="2" a="1"/>
  <c r="E1201" i="2" s="1"/>
  <c r="E1458" i="2" a="1"/>
  <c r="E1458" i="2" s="1"/>
  <c r="E1442" i="2" a="1"/>
  <c r="E1442" i="2" s="1"/>
  <c r="E1685" i="2" a="1"/>
  <c r="E1685" i="2" s="1"/>
  <c r="E1690" i="2" a="1"/>
  <c r="E1690" i="2" s="1"/>
  <c r="E1926" i="2" a="1"/>
  <c r="E1926" i="2" s="1"/>
  <c r="E1938" i="2" a="1"/>
  <c r="E1938" i="2" s="1"/>
  <c r="E2192" i="2" a="1"/>
  <c r="E2192" i="2" s="1"/>
  <c r="E2183" i="2" a="1"/>
  <c r="E2183" i="2" s="1"/>
  <c r="E2428" i="2" a="1"/>
  <c r="E2428" i="2" s="1"/>
  <c r="E2430" i="2" a="1"/>
  <c r="E2430" i="2" s="1"/>
  <c r="E2921" i="2" a="1"/>
  <c r="E2921" i="2" s="1"/>
  <c r="E2937" i="2" a="1"/>
  <c r="E2937" i="2" s="1"/>
  <c r="E3167" i="2" a="1"/>
  <c r="E3167" i="2" s="1"/>
  <c r="E3174" i="2" a="1"/>
  <c r="E3174" i="2" s="1"/>
  <c r="E3416" i="2" a="1"/>
  <c r="E3416" i="2" s="1"/>
  <c r="E3435" i="2" a="1"/>
  <c r="E3435" i="2" s="1"/>
  <c r="E3680" i="2" a="1"/>
  <c r="E3680" i="2" s="1"/>
  <c r="E3928" i="2" a="1"/>
  <c r="E3928" i="2" s="1"/>
  <c r="E3913" i="2" a="1"/>
  <c r="E3913" i="2" s="1"/>
  <c r="E4178" i="2" a="1"/>
  <c r="E4178" i="2" s="1"/>
  <c r="E4169" i="2" a="1"/>
  <c r="E4169" i="2" s="1"/>
  <c r="E4406" i="2" a="1"/>
  <c r="E4406" i="2" s="1"/>
  <c r="E4423" i="2" a="1"/>
  <c r="E4423" i="2" s="1"/>
  <c r="E4665" i="2" a="1"/>
  <c r="E4665" i="2" s="1"/>
  <c r="E4671" i="2" a="1"/>
  <c r="E4671" i="2" s="1"/>
  <c r="E4917" i="2" a="1"/>
  <c r="E4917" i="2" s="1"/>
  <c r="E4919" i="2" a="1"/>
  <c r="E4919" i="2" s="1"/>
  <c r="E5167" i="2" a="1"/>
  <c r="E5167" i="2" s="1"/>
  <c r="E5169" i="2" a="1"/>
  <c r="E5169" i="2" s="1"/>
  <c r="E5417" i="2" a="1"/>
  <c r="E5417" i="2" s="1"/>
  <c r="E5661" i="2" a="1"/>
  <c r="E5661" i="2" s="1"/>
  <c r="E5653" i="2" a="1"/>
  <c r="E5653" i="2" s="1"/>
  <c r="E572" i="2" a="1"/>
  <c r="E572" i="2" s="1"/>
  <c r="E565" i="2" a="1"/>
  <c r="E565" i="2" s="1"/>
  <c r="E799" i="2" a="1"/>
  <c r="E799" i="2" s="1"/>
  <c r="E782" i="2" a="1"/>
  <c r="E782" i="2" s="1"/>
  <c r="E1039" i="2" a="1"/>
  <c r="E1039" i="2" s="1"/>
  <c r="E1031" i="2" a="1"/>
  <c r="E1031" i="2" s="1"/>
  <c r="E1292" i="2" a="1"/>
  <c r="E1292" i="2" s="1"/>
  <c r="E1283" i="2" a="1"/>
  <c r="E1283" i="2" s="1"/>
  <c r="E1526" i="2" a="1"/>
  <c r="E1526" i="2" s="1"/>
  <c r="E1531" i="2" a="1"/>
  <c r="E1531" i="2" s="1"/>
  <c r="E1774" i="2" a="1"/>
  <c r="E1774" i="2" s="1"/>
  <c r="E1786" i="2" a="1"/>
  <c r="E1786" i="2" s="1"/>
  <c r="E2015" i="2" a="1"/>
  <c r="E2015" i="2" s="1"/>
  <c r="E100" i="2" a="1"/>
  <c r="E100" i="2" s="1"/>
  <c r="E2266" i="2" a="1"/>
  <c r="E2266" i="2" s="1"/>
  <c r="E2507" i="2" a="1"/>
  <c r="E2507" i="2" s="1"/>
  <c r="E2521" i="2" a="1"/>
  <c r="E2521" i="2" s="1"/>
  <c r="E2762" i="2" a="1"/>
  <c r="E2762" i="2" s="1"/>
  <c r="E2766" i="2" a="1"/>
  <c r="E2766" i="2" s="1"/>
  <c r="E3001" i="2" a="1"/>
  <c r="E3001" i="2" s="1"/>
  <c r="E3018" i="2" a="1"/>
  <c r="E3018" i="2" s="1"/>
  <c r="E3266" i="2" a="1"/>
  <c r="E3266" i="2" s="1"/>
  <c r="E3267" i="2" a="1"/>
  <c r="E3267" i="2" s="1"/>
  <c r="E3504" i="2" a="1"/>
  <c r="E3504" i="2" s="1"/>
  <c r="E3514" i="2" a="1"/>
  <c r="E3514" i="2" s="1"/>
  <c r="E3750" i="2" a="1"/>
  <c r="E3750" i="2" s="1"/>
  <c r="E3746" i="2" a="1"/>
  <c r="E3746" i="2" s="1"/>
  <c r="E4005" i="2" a="1"/>
  <c r="E4005" i="2" s="1"/>
  <c r="E196" i="2" a="1"/>
  <c r="E196" i="2" s="1"/>
  <c r="E4250" i="2" a="1"/>
  <c r="E4250" i="2" s="1"/>
  <c r="E208" i="2" a="1"/>
  <c r="E208" i="2" s="1"/>
  <c r="E4507" i="2" a="1"/>
  <c r="E4507" i="2" s="1"/>
  <c r="E4738" i="2" a="1"/>
  <c r="E4738" i="2" s="1"/>
  <c r="E4742" i="2" a="1"/>
  <c r="E4742" i="2" s="1"/>
  <c r="E4998" i="2" a="1"/>
  <c r="E4998" i="2" s="1"/>
  <c r="E4999" i="2" a="1"/>
  <c r="E4999" i="2" s="1"/>
  <c r="E5240" i="2" a="1"/>
  <c r="E5240" i="2" s="1"/>
  <c r="E5246" i="2" a="1"/>
  <c r="E5246" i="2" s="1"/>
  <c r="E5506" i="2" a="1"/>
  <c r="E5506" i="2" s="1"/>
  <c r="E5503" i="2" a="1"/>
  <c r="E5503" i="2" s="1"/>
  <c r="E2688" i="2" a="1"/>
  <c r="E2688" i="2" s="1"/>
  <c r="E461" i="2" a="1"/>
  <c r="E461" i="2" s="1"/>
  <c r="E451" i="2" a="1"/>
  <c r="E451" i="2" s="1"/>
  <c r="E823" i="2" a="1"/>
  <c r="E823" i="2" s="1"/>
  <c r="E822" i="2" a="1"/>
  <c r="E822" i="2" s="1"/>
  <c r="E1054" i="2" a="1"/>
  <c r="E1054" i="2" s="1"/>
  <c r="E1068" i="2" a="1"/>
  <c r="E1068" i="2" s="1"/>
  <c r="E1317" i="2" a="1"/>
  <c r="E1317" i="2" s="1"/>
  <c r="E1301" i="2" a="1"/>
  <c r="E1301" i="2" s="1"/>
  <c r="E1544" i="2" a="1"/>
  <c r="E1544" i="2" s="1"/>
  <c r="E1549" i="2" a="1"/>
  <c r="E1549" i="2" s="1"/>
  <c r="E1799" i="2" a="1"/>
  <c r="E1799" i="2" s="1"/>
  <c r="E1804" i="2" a="1"/>
  <c r="E1804" i="2" s="1"/>
  <c r="E2047" i="2" a="1"/>
  <c r="E2047" i="2" s="1"/>
  <c r="E2038" i="2" a="1"/>
  <c r="E2038" i="2" s="1"/>
  <c r="E2299" i="2" a="1"/>
  <c r="E2299" i="2" s="1"/>
  <c r="E2284" i="2" a="1"/>
  <c r="E2284" i="2" s="1"/>
  <c r="E2535" i="2" a="1"/>
  <c r="E2535" i="2" s="1"/>
  <c r="E125" i="2" a="1"/>
  <c r="E125" i="2" s="1"/>
  <c r="E2774" i="2" a="1"/>
  <c r="E2774" i="2" s="1"/>
  <c r="E3037" i="2" a="1"/>
  <c r="E3037" i="2" s="1"/>
  <c r="E3028" i="2" a="1"/>
  <c r="E3028" i="2" s="1"/>
  <c r="E3276" i="2" a="1"/>
  <c r="E3276" i="2" s="1"/>
  <c r="E3274" i="2" a="1"/>
  <c r="E3274" i="2" s="1"/>
  <c r="E3522" i="2" a="1"/>
  <c r="E3522" i="2" s="1"/>
  <c r="E3538" i="2" a="1"/>
  <c r="E3538" i="2" s="1"/>
  <c r="E3774" i="2" a="1"/>
  <c r="E3774" i="2" s="1"/>
  <c r="E3778" i="2" a="1"/>
  <c r="E3778" i="2" s="1"/>
  <c r="E4029" i="2" a="1"/>
  <c r="E4029" i="2" s="1"/>
  <c r="E4024" i="2" a="1"/>
  <c r="E4024" i="2" s="1"/>
  <c r="E4283" i="2" a="1"/>
  <c r="E4283" i="2" s="1"/>
  <c r="E4279" i="2" a="1"/>
  <c r="E4279" i="2" s="1"/>
  <c r="E4528" i="2" a="1"/>
  <c r="E4528" i="2" s="1"/>
  <c r="E4526" i="2" a="1"/>
  <c r="E4526" i="2" s="1"/>
  <c r="E4760" i="2" a="1"/>
  <c r="E4760" i="2" s="1"/>
  <c r="E4775" i="2" a="1"/>
  <c r="E4775" i="2" s="1"/>
  <c r="E5017" i="2" a="1"/>
  <c r="E5017" i="2" s="1"/>
  <c r="E5016" i="2" a="1"/>
  <c r="E5016" i="2" s="1"/>
  <c r="E5274" i="2" a="1"/>
  <c r="E5274" i="2" s="1"/>
  <c r="E5260" i="2" a="1"/>
  <c r="E5260" i="2" s="1"/>
  <c r="E5509" i="2" a="1"/>
  <c r="E5509" i="2" s="1"/>
  <c r="E483" i="2" a="1"/>
  <c r="E483" i="2" s="1"/>
  <c r="E850" i="2" a="1"/>
  <c r="E850" i="2" s="1"/>
  <c r="E1354" i="2" a="1"/>
  <c r="E1354" i="2" s="1"/>
  <c r="E2084" i="2" a="1"/>
  <c r="E2084" i="2" s="1"/>
  <c r="E2578" i="2" a="1"/>
  <c r="E2578" i="2" s="1"/>
  <c r="E3072" i="2" a="1"/>
  <c r="E3072" i="2" s="1"/>
  <c r="E3569" i="2" a="1"/>
  <c r="E3569" i="2" s="1"/>
  <c r="E4060" i="2" a="1"/>
  <c r="E4060" i="2" s="1"/>
  <c r="E4554" i="2" a="1"/>
  <c r="E4554" i="2" s="1"/>
  <c r="E5324" i="2" a="1"/>
  <c r="E5324" i="2" s="1"/>
  <c r="E496" i="2" a="1"/>
  <c r="E496" i="2" s="1"/>
  <c r="E636" i="2" a="1"/>
  <c r="E636" i="2" s="1"/>
  <c r="E902" i="2" a="1"/>
  <c r="E902" i="2" s="1"/>
  <c r="E1144" i="2" a="1"/>
  <c r="E1144" i="2" s="1"/>
  <c r="E1397" i="2" a="1"/>
  <c r="E1397" i="2" s="1"/>
  <c r="E1383" i="2" a="1"/>
  <c r="E1383" i="2" s="1"/>
  <c r="E1639" i="2" a="1"/>
  <c r="E1639" i="2" s="1"/>
  <c r="E1870" i="2" a="1"/>
  <c r="E1870" i="2" s="1"/>
  <c r="E2119" i="2" a="1"/>
  <c r="E2119" i="2" s="1"/>
  <c r="E2375" i="2" a="1"/>
  <c r="E2375" i="2" s="1"/>
  <c r="E2624" i="2" a="1"/>
  <c r="E2624" i="2" s="1"/>
  <c r="E2876" i="2" a="1"/>
  <c r="E2876" i="2" s="1"/>
  <c r="E141" i="2" a="1"/>
  <c r="E141" i="2" s="1"/>
  <c r="E3110" i="2" a="1"/>
  <c r="E3110" i="2" s="1"/>
  <c r="E3359" i="2" a="1"/>
  <c r="E3359" i="2" s="1"/>
  <c r="E3608" i="2" a="1"/>
  <c r="E3608" i="2" s="1"/>
  <c r="E3861" i="2" a="1"/>
  <c r="E3861" i="2" s="1"/>
  <c r="E4110" i="2" a="1"/>
  <c r="E4110" i="2" s="1"/>
  <c r="E4361" i="2" a="1"/>
  <c r="E4361" i="2" s="1"/>
  <c r="E4608" i="2" a="1"/>
  <c r="E4608" i="2" s="1"/>
  <c r="E4595" i="2" a="1"/>
  <c r="E4595" i="2" s="1"/>
  <c r="E4857" i="2" a="1"/>
  <c r="E4857" i="2" s="1"/>
  <c r="E5101" i="2" a="1"/>
  <c r="E5101" i="2" s="1"/>
  <c r="E5351" i="2" a="1"/>
  <c r="E5351" i="2" s="1"/>
  <c r="E5605" i="2" a="1"/>
  <c r="E5605" i="2" s="1"/>
  <c r="E287" i="2" a="1"/>
  <c r="E287" i="2" s="1"/>
  <c r="E676" i="2" a="1"/>
  <c r="E676" i="2" s="1"/>
  <c r="E670" i="2" a="1"/>
  <c r="E670" i="2" s="1"/>
  <c r="E918" i="2" a="1"/>
  <c r="E918" i="2" s="1"/>
  <c r="E1154" i="2" a="1"/>
  <c r="E1154" i="2" s="1"/>
  <c r="E1418" i="2" a="1"/>
  <c r="E1418" i="2" s="1"/>
  <c r="E1649" i="2" a="1"/>
  <c r="E1649" i="2" s="1"/>
  <c r="E1660" i="2" a="1"/>
  <c r="E1660" i="2" s="1"/>
  <c r="E1898" i="2" a="1"/>
  <c r="E1898" i="2" s="1"/>
  <c r="E2154" i="2" a="1"/>
  <c r="E2154" i="2" s="1"/>
  <c r="E2401" i="2" a="1"/>
  <c r="E2401" i="2" s="1"/>
  <c r="E2634" i="2" a="1"/>
  <c r="E2634" i="2" s="1"/>
  <c r="E2890" i="2" a="1"/>
  <c r="E2890" i="2" s="1"/>
  <c r="E2899" i="2" a="1"/>
  <c r="E2899" i="2" s="1"/>
  <c r="E3133" i="2" a="1"/>
  <c r="E3133" i="2" s="1"/>
  <c r="E3387" i="2" a="1"/>
  <c r="E3387" i="2" s="1"/>
  <c r="E3639" i="2" a="1"/>
  <c r="E3639" i="2" s="1"/>
  <c r="E3882" i="2" a="1"/>
  <c r="E3882" i="2" s="1"/>
  <c r="E3889" i="2" a="1"/>
  <c r="E3889" i="2" s="1"/>
  <c r="E4129" i="2" a="1"/>
  <c r="E4129" i="2" s="1"/>
  <c r="E4367" i="2" a="1"/>
  <c r="E4367" i="2" s="1"/>
  <c r="E4626" i="2" a="1"/>
  <c r="E4626" i="2" s="1"/>
  <c r="E4876" i="2" a="1"/>
  <c r="E4876" i="2" s="1"/>
  <c r="E4870" i="2" a="1"/>
  <c r="E4870" i="2" s="1"/>
  <c r="E5117" i="2" a="1"/>
  <c r="E5117" i="2" s="1"/>
  <c r="E5375" i="2" a="1"/>
  <c r="E5375" i="2" s="1"/>
  <c r="E5620" i="2" a="1"/>
  <c r="E5620" i="2" s="1"/>
  <c r="E601" i="2" a="1"/>
  <c r="E601" i="2" s="1"/>
  <c r="E1100" i="2" a="1"/>
  <c r="E1100" i="2" s="1"/>
  <c r="E1594" i="2" a="1"/>
  <c r="E1594" i="2" s="1"/>
  <c r="E2079" i="2" a="1"/>
  <c r="E2079" i="2" s="1"/>
  <c r="E2586" i="2" a="1"/>
  <c r="E2586" i="2" s="1"/>
  <c r="E3077" i="2" a="1"/>
  <c r="E3077" i="2" s="1"/>
  <c r="E3579" i="2" a="1"/>
  <c r="E3579" i="2" s="1"/>
  <c r="E199" i="2" a="1"/>
  <c r="E199" i="2" s="1"/>
  <c r="E4816" i="2" a="1"/>
  <c r="E4816" i="2" s="1"/>
  <c r="E5319" i="2" a="1"/>
  <c r="E5319" i="2" s="1"/>
  <c r="E493" i="2" a="1"/>
  <c r="E493" i="2" s="1"/>
  <c r="E641" i="2" a="1"/>
  <c r="E641" i="2" s="1"/>
  <c r="E891" i="2" a="1"/>
  <c r="E891" i="2" s="1"/>
  <c r="E1140" i="2" a="1"/>
  <c r="E1140" i="2" s="1"/>
  <c r="E1386" i="2" a="1"/>
  <c r="E1386" i="2" s="1"/>
  <c r="E69" i="2" a="1"/>
  <c r="E69" i="2" s="1"/>
  <c r="E1635" i="2" a="1"/>
  <c r="E1635" i="2" s="1"/>
  <c r="E1877" i="2" a="1"/>
  <c r="E1877" i="2" s="1"/>
  <c r="E2133" i="2" a="1"/>
  <c r="E2133" i="2" s="1"/>
  <c r="E2365" i="2" a="1"/>
  <c r="E2365" i="2" s="1"/>
  <c r="E2627" i="2" a="1"/>
  <c r="E2627" i="2" s="1"/>
  <c r="E2869" i="2" a="1"/>
  <c r="E2869" i="2" s="1"/>
  <c r="E3116" i="2" a="1"/>
  <c r="E3116" i="2" s="1"/>
  <c r="E3115" i="2" a="1"/>
  <c r="E3115" i="2" s="1"/>
  <c r="E3362" i="2" a="1"/>
  <c r="E3362" i="2" s="1"/>
  <c r="E3606" i="2" a="1"/>
  <c r="E3606" i="2" s="1"/>
  <c r="E3864" i="2" a="1"/>
  <c r="E3864" i="2" s="1"/>
  <c r="E4100" i="2" a="1"/>
  <c r="E4100" i="2" s="1"/>
  <c r="E4350" i="2" a="1"/>
  <c r="E4350" i="2" s="1"/>
  <c r="E4607" i="2" a="1"/>
  <c r="E4607" i="2" s="1"/>
  <c r="E225" i="2" a="1"/>
  <c r="E225" i="2" s="1"/>
  <c r="E4862" i="2" a="1"/>
  <c r="E4862" i="2" s="1"/>
  <c r="E5111" i="2" a="1"/>
  <c r="E5111" i="2" s="1"/>
  <c r="E5345" i="2" a="1"/>
  <c r="E5345" i="2" s="1"/>
  <c r="E5596" i="2" a="1"/>
  <c r="E5596" i="2" s="1"/>
  <c r="E301" i="2" a="1"/>
  <c r="E301" i="2" s="1"/>
  <c r="E658" i="2" a="1"/>
  <c r="E658" i="2" s="1"/>
  <c r="E659" i="2" a="1"/>
  <c r="E659" i="2" s="1"/>
  <c r="E912" i="2" a="1"/>
  <c r="E912" i="2" s="1"/>
  <c r="E1164" i="2" a="1"/>
  <c r="E1164" i="2" s="1"/>
  <c r="E1407" i="2" a="1"/>
  <c r="E1407" i="2" s="1"/>
  <c r="E1645" i="2" a="1"/>
  <c r="E1645" i="2" s="1"/>
  <c r="E82" i="2" a="1"/>
  <c r="E82" i="2" s="1"/>
  <c r="E94" i="2" a="1"/>
  <c r="E94" i="2" s="1"/>
  <c r="E2147" i="2" a="1"/>
  <c r="E2147" i="2" s="1"/>
  <c r="E2400" i="2" a="1"/>
  <c r="E2400" i="2" s="1"/>
  <c r="E2647" i="2" a="1"/>
  <c r="E2647" i="2" s="1"/>
  <c r="E2883" i="2" a="1"/>
  <c r="E2883" i="2" s="1"/>
  <c r="E2886" i="2" a="1"/>
  <c r="E2886" i="2" s="1"/>
  <c r="E3139" i="2" a="1"/>
  <c r="E3139" i="2" s="1"/>
  <c r="E3380" i="2" a="1"/>
  <c r="E3380" i="2" s="1"/>
  <c r="E3632" i="2" a="1"/>
  <c r="E3632" i="2" s="1"/>
  <c r="E3869" i="2" a="1"/>
  <c r="E3869" i="2" s="1"/>
  <c r="E3880" i="2" a="1"/>
  <c r="E3880" i="2" s="1"/>
  <c r="E4132" i="2" a="1"/>
  <c r="E4132" i="2" s="1"/>
  <c r="E4378" i="2" a="1"/>
  <c r="E4378" i="2" s="1"/>
  <c r="E4634" i="2" a="1"/>
  <c r="E4634" i="2" s="1"/>
  <c r="E4871" i="2" a="1"/>
  <c r="E4871" i="2" s="1"/>
  <c r="E4865" i="2" a="1"/>
  <c r="E4865" i="2" s="1"/>
  <c r="E5116" i="2" a="1"/>
  <c r="E5116" i="2" s="1"/>
  <c r="E5363" i="2" a="1"/>
  <c r="E5363" i="2" s="1"/>
  <c r="E5627" i="2" a="1"/>
  <c r="E5627" i="2" s="1"/>
  <c r="E728" i="2" a="1"/>
  <c r="E728" i="2" s="1"/>
  <c r="E967" i="2" a="1"/>
  <c r="E967" i="2" s="1"/>
  <c r="E983" i="2" a="1"/>
  <c r="E983" i="2" s="1"/>
  <c r="E1222" i="2" a="1"/>
  <c r="E1222" i="2" s="1"/>
  <c r="E1464" i="2" a="1"/>
  <c r="E1464" i="2" s="1"/>
  <c r="E1717" i="2" a="1"/>
  <c r="E1717" i="2" s="1"/>
  <c r="E1707" i="2" a="1"/>
  <c r="E1707" i="2" s="1"/>
  <c r="E1949" i="2" a="1"/>
  <c r="E1949" i="2" s="1"/>
  <c r="E2213" i="2" a="1"/>
  <c r="E2213" i="2" s="1"/>
  <c r="E2454" i="2" a="1"/>
  <c r="E2454" i="2" s="1"/>
  <c r="E2445" i="2" a="1"/>
  <c r="E2445" i="2" s="1"/>
  <c r="E2694" i="2" a="1"/>
  <c r="E2694" i="2" s="1"/>
  <c r="E2944" i="2" a="1"/>
  <c r="E2944" i="2" s="1"/>
  <c r="E3194" i="2" a="1"/>
  <c r="E3194" i="2" s="1"/>
  <c r="E3197" i="2" a="1"/>
  <c r="E3197" i="2" s="1"/>
  <c r="E3454" i="2" a="1"/>
  <c r="E3454" i="2" s="1"/>
  <c r="E3696" i="2" a="1"/>
  <c r="E3696" i="2" s="1"/>
  <c r="E3947" i="2" a="1"/>
  <c r="E3947" i="2" s="1"/>
  <c r="E193" i="2" a="1"/>
  <c r="E193" i="2" s="1"/>
  <c r="E4179" i="2" a="1"/>
  <c r="E4179" i="2" s="1"/>
  <c r="E4430" i="2" a="1"/>
  <c r="E4430" i="2" s="1"/>
  <c r="E4693" i="2" a="1"/>
  <c r="E4693" i="2" s="1"/>
  <c r="E4932" i="2" a="1"/>
  <c r="E4932" i="2" s="1"/>
  <c r="E4930" i="2" a="1"/>
  <c r="E4930" i="2" s="1"/>
  <c r="E5191" i="2" a="1"/>
  <c r="E5191" i="2" s="1"/>
  <c r="E5428" i="2" a="1"/>
  <c r="E5428" i="2" s="1"/>
  <c r="E5684" i="2" a="1"/>
  <c r="E5684" i="2" s="1"/>
  <c r="E5692" i="2" a="1"/>
  <c r="E5692" i="2" s="1"/>
  <c r="E547" i="2" a="1"/>
  <c r="E547" i="2" s="1"/>
  <c r="E751" i="2" a="1"/>
  <c r="E751" i="2" s="1"/>
  <c r="E747" i="2" a="1"/>
  <c r="E747" i="2" s="1"/>
  <c r="E991" i="2" a="1"/>
  <c r="E991" i="2" s="1"/>
  <c r="E994" i="2" a="1"/>
  <c r="E994" i="2" s="1"/>
  <c r="E1240" i="2" a="1"/>
  <c r="E1240" i="2" s="1"/>
  <c r="E1482" i="2" a="1"/>
  <c r="E1482" i="2" s="1"/>
  <c r="E1735" i="2" a="1"/>
  <c r="E1735" i="2" s="1"/>
  <c r="E1729" i="2" a="1"/>
  <c r="E1729" i="2" s="1"/>
  <c r="E1979" i="2" a="1"/>
  <c r="E1979" i="2" s="1"/>
  <c r="E2236" i="2" a="1"/>
  <c r="E2236" i="2" s="1"/>
  <c r="E2232" i="2" a="1"/>
  <c r="E2232" i="2" s="1"/>
  <c r="E2467" i="2" a="1"/>
  <c r="E2467" i="2" s="1"/>
  <c r="E2479" i="2" a="1"/>
  <c r="E2479" i="2" s="1"/>
  <c r="E2727" i="2" a="1"/>
  <c r="E2727" i="2" s="1"/>
  <c r="E2968" i="2" a="1"/>
  <c r="E2968" i="2" s="1"/>
  <c r="E146" i="2" a="1"/>
  <c r="E146" i="2" s="1"/>
  <c r="E3212" i="2" a="1"/>
  <c r="E3212" i="2" s="1"/>
  <c r="E3472" i="2" a="1"/>
  <c r="E3472" i="2" s="1"/>
  <c r="E3458" i="2" a="1"/>
  <c r="E3458" i="2" s="1"/>
  <c r="E3716" i="2" a="1"/>
  <c r="E3716" i="2" s="1"/>
  <c r="E3970" i="2" a="1"/>
  <c r="E3970" i="2" s="1"/>
  <c r="E3971" i="2" a="1"/>
  <c r="E3971" i="2" s="1"/>
  <c r="E4208" i="2" a="1"/>
  <c r="E4208" i="2" s="1"/>
  <c r="E4457" i="2" a="1"/>
  <c r="E4457" i="2" s="1"/>
  <c r="E4452" i="2" a="1"/>
  <c r="E4452" i="2" s="1"/>
  <c r="E4714" i="2" a="1"/>
  <c r="E4714" i="2" s="1"/>
  <c r="E4954" i="2" a="1"/>
  <c r="E4954" i="2" s="1"/>
  <c r="E4955" i="2" a="1"/>
  <c r="E4955" i="2" s="1"/>
  <c r="E5195" i="2" a="1"/>
  <c r="E5195" i="2" s="1"/>
  <c r="E254" i="2" a="1"/>
  <c r="E254" i="2" s="1"/>
  <c r="E5447" i="2" a="1"/>
  <c r="E5447" i="2" s="1"/>
  <c r="E427" i="2" a="1"/>
  <c r="E427" i="2" s="1"/>
  <c r="E411" i="2" a="1"/>
  <c r="E411" i="2" s="1"/>
  <c r="E711" i="2" a="1"/>
  <c r="E711" i="2" s="1"/>
  <c r="E702" i="2" a="1"/>
  <c r="E702" i="2" s="1"/>
  <c r="E951" i="2" a="1"/>
  <c r="E951" i="2" s="1"/>
  <c r="E48" i="2" a="1"/>
  <c r="E48" i="2" s="1"/>
  <c r="E1197" i="2" a="1"/>
  <c r="E1197" i="2" s="1"/>
  <c r="E1440" i="2" a="1"/>
  <c r="E1440" i="2" s="1"/>
  <c r="E1452" i="2" a="1"/>
  <c r="E1452" i="2" s="1"/>
  <c r="E1695" i="2" a="1"/>
  <c r="E1695" i="2" s="1"/>
  <c r="E1697" i="2" a="1"/>
  <c r="E1697" i="2" s="1"/>
  <c r="E1940" i="2" a="1"/>
  <c r="E1940" i="2" s="1"/>
  <c r="E1945" i="2" a="1"/>
  <c r="E1945" i="2" s="1"/>
  <c r="E2188" i="2" a="1"/>
  <c r="E2188" i="2" s="1"/>
  <c r="E2193" i="2" a="1"/>
  <c r="E2193" i="2" s="1"/>
  <c r="E2434" i="2" a="1"/>
  <c r="E2434" i="2" s="1"/>
  <c r="E2433" i="2" a="1"/>
  <c r="E2433" i="2" s="1"/>
  <c r="E2920" i="2" a="1"/>
  <c r="E2920" i="2" s="1"/>
  <c r="E144" i="2" a="1"/>
  <c r="E144" i="2" s="1"/>
  <c r="E3170" i="2" a="1"/>
  <c r="E3170" i="2" s="1"/>
  <c r="E3434" i="2" a="1"/>
  <c r="E3434" i="2" s="1"/>
  <c r="E3423" i="2" a="1"/>
  <c r="E3423" i="2" s="1"/>
  <c r="E3676" i="2" a="1"/>
  <c r="E3676" i="2" s="1"/>
  <c r="E3673" i="2" a="1"/>
  <c r="E3673" i="2" s="1"/>
  <c r="E3918" i="2" a="1"/>
  <c r="E3918" i="2" s="1"/>
  <c r="E3922" i="2" a="1"/>
  <c r="E3922" i="2" s="1"/>
  <c r="E4164" i="2" a="1"/>
  <c r="E4164" i="2" s="1"/>
  <c r="E4172" i="2" a="1"/>
  <c r="E4172" i="2" s="1"/>
  <c r="E4420" i="2" a="1"/>
  <c r="E4420" i="2" s="1"/>
  <c r="E4418" i="2" a="1"/>
  <c r="E4418" i="2" s="1"/>
  <c r="E4673" i="2" a="1"/>
  <c r="E4673" i="2" s="1"/>
  <c r="E4654" i="2" a="1"/>
  <c r="E4654" i="2" s="1"/>
  <c r="E4914" i="2" a="1"/>
  <c r="E4914" i="2" s="1"/>
  <c r="E4907" i="2" a="1"/>
  <c r="E4907" i="2" s="1"/>
  <c r="E5159" i="2" a="1"/>
  <c r="E5159" i="2" s="1"/>
  <c r="E252" i="2" a="1"/>
  <c r="E252" i="2" s="1"/>
  <c r="E5408" i="2" a="1"/>
  <c r="E5408" i="2" s="1"/>
  <c r="E5659" i="2" a="1"/>
  <c r="E5659" i="2" s="1"/>
  <c r="E5660" i="2" a="1"/>
  <c r="E5660" i="2" s="1"/>
  <c r="E784" i="2" a="1"/>
  <c r="E784" i="2" s="1"/>
  <c r="E792" i="2" a="1"/>
  <c r="E792" i="2" s="1"/>
  <c r="E1035" i="2" a="1"/>
  <c r="E1035" i="2" s="1"/>
  <c r="E52" i="2" a="1"/>
  <c r="E52" i="2" s="1"/>
  <c r="E1288" i="2" a="1"/>
  <c r="E1288" i="2" s="1"/>
  <c r="E1293" i="2" a="1"/>
  <c r="E1293" i="2" s="1"/>
  <c r="E1522" i="2" a="1"/>
  <c r="E1522" i="2" s="1"/>
  <c r="E1527" i="2" a="1"/>
  <c r="E1527" i="2" s="1"/>
  <c r="E1770" i="2" a="1"/>
  <c r="E1770" i="2" s="1"/>
  <c r="E88" i="2" a="1"/>
  <c r="E88" i="2" s="1"/>
  <c r="E2025" i="2" a="1"/>
  <c r="E2025" i="2" s="1"/>
  <c r="E2268" i="2" a="1"/>
  <c r="E2268" i="2" s="1"/>
  <c r="E2265" i="2" a="1"/>
  <c r="E2265" i="2" s="1"/>
  <c r="E2510" i="2" a="1"/>
  <c r="E2510" i="2" s="1"/>
  <c r="E2524" i="2" a="1"/>
  <c r="E2524" i="2" s="1"/>
  <c r="E2752" i="2" a="1"/>
  <c r="E2752" i="2" s="1"/>
  <c r="E2769" i="2" a="1"/>
  <c r="E2769" i="2" s="1"/>
  <c r="E3004" i="2" a="1"/>
  <c r="E3004" i="2" s="1"/>
  <c r="E3009" i="2" a="1"/>
  <c r="E3009" i="2" s="1"/>
  <c r="E3262" i="2" a="1"/>
  <c r="E3262" i="2" s="1"/>
  <c r="E3257" i="2" a="1"/>
  <c r="E3257" i="2" s="1"/>
  <c r="E3502" i="2" a="1"/>
  <c r="E3502" i="2" s="1"/>
  <c r="E3501" i="2" a="1"/>
  <c r="E3501" i="2" s="1"/>
  <c r="E3753" i="2" a="1"/>
  <c r="E3753" i="2" s="1"/>
  <c r="E4010" i="2" a="1"/>
  <c r="E4010" i="2" s="1"/>
  <c r="E4008" i="2" a="1"/>
  <c r="E4008" i="2" s="1"/>
  <c r="E4242" i="2" a="1"/>
  <c r="E4242" i="2" s="1"/>
  <c r="E4261" i="2" a="1"/>
  <c r="E4261" i="2" s="1"/>
  <c r="E4506" i="2" a="1"/>
  <c r="E4506" i="2" s="1"/>
  <c r="E4501" i="2" a="1"/>
  <c r="E4501" i="2" s="1"/>
  <c r="E4743" i="2" a="1"/>
  <c r="E4743" i="2" s="1"/>
  <c r="E4741" i="2" a="1"/>
  <c r="E4741" i="2" s="1"/>
  <c r="E4993" i="2" a="1"/>
  <c r="E4993" i="2" s="1"/>
  <c r="E5008" i="2" a="1"/>
  <c r="E5008" i="2" s="1"/>
  <c r="E5237" i="2" a="1"/>
  <c r="E5237" i="2" s="1"/>
  <c r="E5239" i="2" a="1"/>
  <c r="E5239" i="2" s="1"/>
  <c r="E5494" i="2" a="1"/>
  <c r="E5494" i="2" s="1"/>
  <c r="E5486" i="2" a="1"/>
  <c r="E5486" i="2" s="1"/>
  <c r="E2674" i="2" a="1"/>
  <c r="E2674" i="2" s="1"/>
  <c r="E2691" i="2" a="1"/>
  <c r="E2691" i="2" s="1"/>
  <c r="E455" i="2" a="1"/>
  <c r="E455" i="2" s="1"/>
  <c r="E465" i="2" a="1"/>
  <c r="E465" i="2" s="1"/>
  <c r="E360" i="2" a="1"/>
  <c r="E360" i="2" s="1"/>
  <c r="E397" i="2" a="1"/>
  <c r="E397" i="2" s="1"/>
  <c r="E5695" i="2" a="1"/>
  <c r="E5695" i="2" s="1"/>
  <c r="E5700" i="2" a="1"/>
  <c r="E5700" i="2" s="1"/>
  <c r="E398" i="2" a="1"/>
  <c r="E398" i="2" s="1"/>
  <c r="E613" i="2" a="1"/>
  <c r="E613" i="2" s="1"/>
  <c r="E1106" i="2" a="1"/>
  <c r="E1106" i="2" s="1"/>
  <c r="E1597" i="2" a="1"/>
  <c r="E1597" i="2" s="1"/>
  <c r="E2089" i="2" a="1"/>
  <c r="E2089" i="2" s="1"/>
  <c r="E2587" i="2" a="1"/>
  <c r="E2587" i="2" s="1"/>
  <c r="E3068" i="2" a="1"/>
  <c r="E3068" i="2" s="1"/>
  <c r="E3823" i="2" a="1"/>
  <c r="E3823" i="2" s="1"/>
  <c r="E4320" i="2" a="1"/>
  <c r="E4320" i="2" s="1"/>
  <c r="E4807" i="2" a="1"/>
  <c r="E4807" i="2" s="1"/>
  <c r="E5306" i="2" a="1"/>
  <c r="E5306" i="2" s="1"/>
  <c r="E490" i="2" a="1"/>
  <c r="E490" i="2" s="1"/>
  <c r="E651" i="2" a="1"/>
  <c r="E651" i="2" s="1"/>
  <c r="E898" i="2" a="1"/>
  <c r="E898" i="2" s="1"/>
  <c r="E1147" i="2" a="1"/>
  <c r="E1147" i="2" s="1"/>
  <c r="E1393" i="2" a="1"/>
  <c r="E1393" i="2" s="1"/>
  <c r="E1638" i="2" a="1"/>
  <c r="E1638" i="2" s="1"/>
  <c r="E1628" i="2" a="1"/>
  <c r="E1628" i="2" s="1"/>
  <c r="E1873" i="2" a="1"/>
  <c r="E1873" i="2" s="1"/>
  <c r="E2126" i="2" a="1"/>
  <c r="E2126" i="2" s="1"/>
  <c r="E2374" i="2" a="1"/>
  <c r="E2374" i="2" s="1"/>
  <c r="E2614" i="2" a="1"/>
  <c r="E2614" i="2" s="1"/>
  <c r="E2875" i="2" a="1"/>
  <c r="E2875" i="2" s="1"/>
  <c r="E3106" i="2" a="1"/>
  <c r="E3106" i="2" s="1"/>
  <c r="E153" i="2" a="1"/>
  <c r="E153" i="2" s="1"/>
  <c r="E3365" i="2" a="1"/>
  <c r="E3365" i="2" s="1"/>
  <c r="E3620" i="2" a="1"/>
  <c r="E3620" i="2" s="1"/>
  <c r="E3851" i="2" a="1"/>
  <c r="E3851" i="2" s="1"/>
  <c r="E4116" i="2" a="1"/>
  <c r="E4116" i="2" s="1"/>
  <c r="E4357" i="2" a="1"/>
  <c r="E4357" i="2" s="1"/>
  <c r="E4600" i="2" a="1"/>
  <c r="E4600" i="2" s="1"/>
  <c r="E4856" i="2" a="1"/>
  <c r="E4856" i="2" s="1"/>
  <c r="E4845" i="2" a="1"/>
  <c r="E4845" i="2" s="1"/>
  <c r="E5095" i="2" a="1"/>
  <c r="E5095" i="2" s="1"/>
  <c r="E5359" i="2" a="1"/>
  <c r="E5359" i="2" s="1"/>
  <c r="E5604" i="2" a="1"/>
  <c r="E5604" i="2" s="1"/>
  <c r="E298" i="2" a="1"/>
  <c r="E298" i="2" s="1"/>
  <c r="E661" i="2" a="1"/>
  <c r="E661" i="2" s="1"/>
  <c r="E669" i="2" a="1"/>
  <c r="E669" i="2" s="1"/>
  <c r="E923" i="2" a="1"/>
  <c r="E923" i="2" s="1"/>
  <c r="E1171" i="2" a="1"/>
  <c r="E1171" i="2" s="1"/>
  <c r="E1414" i="2" a="1"/>
  <c r="E1414" i="2" s="1"/>
  <c r="E1659" i="2" a="1"/>
  <c r="E1659" i="2" s="1"/>
  <c r="E1901" i="2" a="1"/>
  <c r="E1901" i="2" s="1"/>
  <c r="E2153" i="2" a="1"/>
  <c r="E2153" i="2" s="1"/>
  <c r="E2136" i="2" a="1"/>
  <c r="E2136" i="2" s="1"/>
  <c r="E2387" i="2" a="1"/>
  <c r="E2387" i="2" s="1"/>
  <c r="E2637" i="2" a="1"/>
  <c r="E2637" i="2" s="1"/>
  <c r="E2889" i="2" a="1"/>
  <c r="E2889" i="2" s="1"/>
  <c r="E2882" i="2" a="1"/>
  <c r="E2882" i="2" s="1"/>
  <c r="E3126" i="2" a="1"/>
  <c r="E3126" i="2" s="1"/>
  <c r="E3390" i="2" a="1"/>
  <c r="E3390" i="2" s="1"/>
  <c r="E3622" i="2" a="1"/>
  <c r="E3622" i="2" s="1"/>
  <c r="E3885" i="2" a="1"/>
  <c r="E3885" i="2" s="1"/>
  <c r="E190" i="2" a="1"/>
  <c r="E190" i="2" s="1"/>
  <c r="E4119" i="2" a="1"/>
  <c r="E4119" i="2" s="1"/>
  <c r="E4373" i="2" a="1"/>
  <c r="E4373" i="2" s="1"/>
  <c r="E4629" i="2" a="1"/>
  <c r="E4629" i="2" s="1"/>
  <c r="E4878" i="2" a="1"/>
  <c r="E4878" i="2" s="1"/>
  <c r="E238" i="2" a="1"/>
  <c r="E238" i="2" s="1"/>
  <c r="E5125" i="2" a="1"/>
  <c r="E5125" i="2" s="1"/>
  <c r="E5381" i="2" a="1"/>
  <c r="E5381" i="2" s="1"/>
  <c r="E5623" i="2" a="1"/>
  <c r="E5623" i="2" s="1"/>
  <c r="E2" i="2" a="1"/>
  <c r="E2" i="2" s="1"/>
  <c r="E722" i="2" a="1"/>
  <c r="E722" i="2" s="1"/>
  <c r="E981" i="2" a="1"/>
  <c r="E981" i="2" s="1"/>
  <c r="E976" i="2" a="1"/>
  <c r="E976" i="2" s="1"/>
  <c r="E1229" i="2" a="1"/>
  <c r="E1229" i="2" s="1"/>
  <c r="E1471" i="2" a="1"/>
  <c r="E1471" i="2" s="1"/>
  <c r="E1724" i="2" a="1"/>
  <c r="E1724" i="2" s="1"/>
  <c r="E1714" i="2" a="1"/>
  <c r="E1714" i="2" s="1"/>
  <c r="E1963" i="2" a="1"/>
  <c r="E1963" i="2" s="1"/>
  <c r="E2209" i="2" a="1"/>
  <c r="E2209" i="2" s="1"/>
  <c r="E2457" i="2" a="1"/>
  <c r="E2457" i="2" s="1"/>
  <c r="E121" i="2" a="1"/>
  <c r="E121" i="2" s="1"/>
  <c r="E2707" i="2" a="1"/>
  <c r="E2707" i="2" s="1"/>
  <c r="E2957" i="2" a="1"/>
  <c r="E2957" i="2" s="1"/>
  <c r="E3200" i="2" a="1"/>
  <c r="E3200" i="2" s="1"/>
  <c r="E157" i="2" a="1"/>
  <c r="E157" i="2" s="1"/>
  <c r="E3446" i="2" a="1"/>
  <c r="E3446" i="2" s="1"/>
  <c r="E3683" i="2" a="1"/>
  <c r="E3683" i="2" s="1"/>
  <c r="E3937" i="2" a="1"/>
  <c r="E3937" i="2" s="1"/>
  <c r="E4196" i="2" a="1"/>
  <c r="E4196" i="2" s="1"/>
  <c r="E4189" i="2" a="1"/>
  <c r="E4189" i="2" s="1"/>
  <c r="E4440" i="2" a="1"/>
  <c r="E4440" i="2" s="1"/>
  <c r="E4685" i="2" a="1"/>
  <c r="E4685" i="2" s="1"/>
  <c r="E4938" i="2" a="1"/>
  <c r="E4938" i="2" s="1"/>
  <c r="E241" i="2" a="1"/>
  <c r="E241" i="2" s="1"/>
  <c r="E5181" i="2" a="1"/>
  <c r="E5181" i="2" s="1"/>
  <c r="E5427" i="2" a="1"/>
  <c r="E5427" i="2" s="1"/>
  <c r="E5688" i="2" a="1"/>
  <c r="E5688" i="2" s="1"/>
  <c r="E5674" i="2" a="1"/>
  <c r="E5674" i="2" s="1"/>
  <c r="E541" i="2" a="1"/>
  <c r="E541" i="2" s="1"/>
  <c r="E754" i="2" a="1"/>
  <c r="E754" i="2" s="1"/>
  <c r="E752" i="2" a="1"/>
  <c r="E752" i="2" s="1"/>
  <c r="E1005" i="2" a="1"/>
  <c r="E1005" i="2" s="1"/>
  <c r="E993" i="2" a="1"/>
  <c r="E993" i="2" s="1"/>
  <c r="E1236" i="2" a="1"/>
  <c r="E1236" i="2" s="1"/>
  <c r="E1489" i="2" a="1"/>
  <c r="E1489" i="2" s="1"/>
  <c r="E1742" i="2" a="1"/>
  <c r="E1742" i="2" s="1"/>
  <c r="E1743" i="2" a="1"/>
  <c r="E1743" i="2" s="1"/>
  <c r="E1968" i="2" a="1"/>
  <c r="E1968" i="2" s="1"/>
  <c r="E2230" i="2" a="1"/>
  <c r="E2230" i="2" s="1"/>
  <c r="E2220" i="2" a="1"/>
  <c r="E2220" i="2" s="1"/>
  <c r="E2483" i="2" a="1"/>
  <c r="E2483" i="2" s="1"/>
  <c r="E122" i="2" a="1"/>
  <c r="E122" i="2" s="1"/>
  <c r="E2714" i="2" a="1"/>
  <c r="E2714" i="2" s="1"/>
  <c r="E2961" i="2" a="1"/>
  <c r="E2961" i="2" s="1"/>
  <c r="E3224" i="2" a="1"/>
  <c r="E3224" i="2" s="1"/>
  <c r="E3215" i="2" a="1"/>
  <c r="E3215" i="2" s="1"/>
  <c r="E3461" i="2" a="1"/>
  <c r="E3461" i="2" s="1"/>
  <c r="E3464" i="2" a="1"/>
  <c r="E3464" i="2" s="1"/>
  <c r="E3719" i="2" a="1"/>
  <c r="E3719" i="2" s="1"/>
  <c r="E3957" i="2" a="1"/>
  <c r="E3957" i="2" s="1"/>
  <c r="E3961" i="2" a="1"/>
  <c r="E3961" i="2" s="1"/>
  <c r="E4201" i="2" a="1"/>
  <c r="E4201" i="2" s="1"/>
  <c r="E4447" i="2" a="1"/>
  <c r="E4447" i="2" s="1"/>
  <c r="E4456" i="2" a="1"/>
  <c r="E4456" i="2" s="1"/>
  <c r="E4703" i="2" a="1"/>
  <c r="E4703" i="2" s="1"/>
  <c r="E4963" i="2" a="1"/>
  <c r="E4963" i="2" s="1"/>
  <c r="E4949" i="2" a="1"/>
  <c r="E4949" i="2" s="1"/>
  <c r="E5202" i="2" a="1"/>
  <c r="E5202" i="2" s="1"/>
  <c r="E5445" i="2" a="1"/>
  <c r="E5445" i="2" s="1"/>
  <c r="E5463" i="2" a="1"/>
  <c r="E5463" i="2" s="1"/>
  <c r="E424" i="2" a="1"/>
  <c r="E424" i="2" s="1"/>
  <c r="E408" i="2" a="1"/>
  <c r="E408" i="2" s="1"/>
  <c r="E716" i="2" a="1"/>
  <c r="E716" i="2" s="1"/>
  <c r="E36" i="2" a="1"/>
  <c r="E36" i="2" s="1"/>
  <c r="L4" i="2" s="1" a="1"/>
  <c r="L4" i="2" s="1"/>
  <c r="E950" i="2" a="1"/>
  <c r="E950" i="2" s="1"/>
  <c r="E1206" i="2" a="1"/>
  <c r="E1206" i="2" s="1"/>
  <c r="E1204" i="2" a="1"/>
  <c r="E1204" i="2" s="1"/>
  <c r="E1447" i="2" a="1"/>
  <c r="E1447" i="2" s="1"/>
  <c r="E1445" i="2" a="1"/>
  <c r="E1445" i="2" s="1"/>
  <c r="E1688" i="2" a="1"/>
  <c r="E1688" i="2" s="1"/>
  <c r="E1686" i="2" a="1"/>
  <c r="E1686" i="2" s="1"/>
  <c r="E1929" i="2" a="1"/>
  <c r="E1929" i="2" s="1"/>
  <c r="E1927" i="2" a="1"/>
  <c r="E1927" i="2" s="1"/>
  <c r="E2195" i="2" a="1"/>
  <c r="E2195" i="2" s="1"/>
  <c r="E2186" i="2" a="1"/>
  <c r="E2186" i="2" s="1"/>
  <c r="E2424" i="2" a="1"/>
  <c r="E2424" i="2" s="1"/>
  <c r="E120" i="2" a="1"/>
  <c r="E120" i="2" s="1"/>
  <c r="E2935" i="2" a="1"/>
  <c r="E2935" i="2" s="1"/>
  <c r="E3178" i="2" a="1"/>
  <c r="E3178" i="2" s="1"/>
  <c r="E3173" i="2" a="1"/>
  <c r="E3173" i="2" s="1"/>
  <c r="E3424" i="2" a="1"/>
  <c r="E3424" i="2" s="1"/>
  <c r="E3415" i="2" a="1"/>
  <c r="E3415" i="2" s="1"/>
  <c r="E3663" i="2" a="1"/>
  <c r="E3663" i="2" s="1"/>
  <c r="E3667" i="2" a="1"/>
  <c r="E3667" i="2" s="1"/>
  <c r="E3921" i="2" a="1"/>
  <c r="E3921" i="2" s="1"/>
  <c r="E3925" i="2" a="1"/>
  <c r="E3925" i="2" s="1"/>
  <c r="E4157" i="2" a="1"/>
  <c r="E4157" i="2" s="1"/>
  <c r="E4165" i="2" a="1"/>
  <c r="E4165" i="2" s="1"/>
  <c r="E4413" i="2" a="1"/>
  <c r="E4413" i="2" s="1"/>
  <c r="E4407" i="2" a="1"/>
  <c r="E4407" i="2" s="1"/>
  <c r="E4661" i="2" a="1"/>
  <c r="E4661" i="2" s="1"/>
  <c r="E4662" i="2" a="1"/>
  <c r="E4662" i="2" s="1"/>
  <c r="E4922" i="2" a="1"/>
  <c r="E4922" i="2" s="1"/>
  <c r="E4921" i="2" a="1"/>
  <c r="E4921" i="2" s="1"/>
  <c r="E5155" i="2" a="1"/>
  <c r="E5155" i="2" s="1"/>
  <c r="E5419" i="2" a="1"/>
  <c r="E5419" i="2" s="1"/>
  <c r="E5413" i="2" a="1"/>
  <c r="E5413" i="2" s="1"/>
  <c r="E5652" i="2" a="1"/>
  <c r="E5652" i="2" s="1"/>
  <c r="E5664" i="2" a="1"/>
  <c r="E5664" i="2" s="1"/>
  <c r="E787" i="2" a="1"/>
  <c r="E787" i="2" s="1"/>
  <c r="E786" i="2" a="1"/>
  <c r="E786" i="2" s="1"/>
  <c r="E1042" i="2" a="1"/>
  <c r="E1042" i="2" s="1"/>
  <c r="E1037" i="2" a="1"/>
  <c r="E1037" i="2" s="1"/>
  <c r="E1295" i="2" a="1"/>
  <c r="E1295" i="2" s="1"/>
  <c r="E1286" i="2" a="1"/>
  <c r="E1286" i="2" s="1"/>
  <c r="E1536" i="2" a="1"/>
  <c r="E1536" i="2" s="1"/>
  <c r="E1520" i="2" a="1"/>
  <c r="E1520" i="2" s="1"/>
  <c r="E1777" i="2" a="1"/>
  <c r="E1777" i="2" s="1"/>
  <c r="E2027" i="2" a="1"/>
  <c r="E2027" i="2" s="1"/>
  <c r="E2018" i="2" a="1"/>
  <c r="E2018" i="2" s="1"/>
  <c r="E2277" i="2" a="1"/>
  <c r="E2277" i="2" s="1"/>
  <c r="E2261" i="2" a="1"/>
  <c r="E2261" i="2" s="1"/>
  <c r="E2526" i="2" a="1"/>
  <c r="E2526" i="2" s="1"/>
  <c r="E2514" i="2" a="1"/>
  <c r="E2514" i="2" s="1"/>
  <c r="E2768" i="2" a="1"/>
  <c r="E2768" i="2" s="1"/>
  <c r="E2756" i="2" a="1"/>
  <c r="E2756" i="2" s="1"/>
  <c r="E3020" i="2" a="1"/>
  <c r="E3020" i="2" s="1"/>
  <c r="E3012" i="2" a="1"/>
  <c r="E3012" i="2" s="1"/>
  <c r="E3249" i="2" a="1"/>
  <c r="E3249" i="2" s="1"/>
  <c r="E3259" i="2" a="1"/>
  <c r="E3259" i="2" s="1"/>
  <c r="E3513" i="2" a="1"/>
  <c r="E3513" i="2" s="1"/>
  <c r="E172" i="2" a="1"/>
  <c r="E172" i="2" s="1"/>
  <c r="E3756" i="2" a="1"/>
  <c r="E3756" i="2" s="1"/>
  <c r="E4000" i="2" a="1"/>
  <c r="E4000" i="2" s="1"/>
  <c r="E3995" i="2" a="1"/>
  <c r="E3995" i="2" s="1"/>
  <c r="E4258" i="2" a="1"/>
  <c r="E4258" i="2" s="1"/>
  <c r="E4257" i="2" a="1"/>
  <c r="E4257" i="2" s="1"/>
  <c r="E4493" i="2" a="1"/>
  <c r="E4493" i="2" s="1"/>
  <c r="E4490" i="2" a="1"/>
  <c r="E4490" i="2" s="1"/>
  <c r="E4749" i="2" a="1"/>
  <c r="E4749" i="2" s="1"/>
  <c r="E4750" i="2" a="1"/>
  <c r="E4750" i="2" s="1"/>
  <c r="E4989" i="2" a="1"/>
  <c r="E4989" i="2" s="1"/>
  <c r="E5002" i="2" a="1"/>
  <c r="E5002" i="2" s="1"/>
  <c r="E5253" i="2" a="1"/>
  <c r="E5253" i="2" s="1"/>
  <c r="E5244" i="2" a="1"/>
  <c r="E5244" i="2" s="1"/>
  <c r="E5505" i="2" a="1"/>
  <c r="E5505" i="2" s="1"/>
  <c r="E5497" i="2" a="1"/>
  <c r="E5497" i="2" s="1"/>
  <c r="E2690" i="2" a="1"/>
  <c r="E2690" i="2" s="1"/>
  <c r="E2678" i="2" a="1"/>
  <c r="E2678" i="2" s="1"/>
  <c r="E452" i="2" a="1"/>
  <c r="E452" i="2" s="1"/>
  <c r="E462" i="2" a="1"/>
  <c r="E462" i="2" s="1"/>
  <c r="E363" i="2" a="1"/>
  <c r="E363" i="2" s="1"/>
  <c r="E400" i="2" a="1"/>
  <c r="E400" i="2" s="1"/>
  <c r="E5703" i="2" a="1"/>
  <c r="E5703" i="2" s="1"/>
  <c r="E5704" i="2" a="1"/>
  <c r="E5704" i="2" s="1"/>
  <c r="E401" i="2" a="1"/>
  <c r="E401" i="2" s="1"/>
  <c r="E609" i="2" a="1"/>
  <c r="E609" i="2" s="1"/>
  <c r="E1095" i="2" a="1"/>
  <c r="E1095" i="2" s="1"/>
  <c r="E1593" i="2" a="1"/>
  <c r="E1593" i="2" s="1"/>
  <c r="E2085" i="2" a="1"/>
  <c r="E2085" i="2" s="1"/>
  <c r="E2574" i="2" a="1"/>
  <c r="E2574" i="2" s="1"/>
  <c r="E3081" i="2" a="1"/>
  <c r="E3081" i="2" s="1"/>
  <c r="E3810" i="2" a="1"/>
  <c r="E3810" i="2" s="1"/>
  <c r="E4316" i="2" a="1"/>
  <c r="E4316" i="2" s="1"/>
  <c r="E4818" i="2" a="1"/>
  <c r="E4818" i="2" s="1"/>
  <c r="E5303" i="2" a="1"/>
  <c r="E5303" i="2" s="1"/>
  <c r="E507" i="2" a="1"/>
  <c r="E507" i="2" s="1"/>
  <c r="E656" i="2" a="1"/>
  <c r="E656" i="2" s="1"/>
  <c r="E897" i="2" a="1"/>
  <c r="E897" i="2" s="1"/>
  <c r="E1143" i="2" a="1"/>
  <c r="E1143" i="2" s="1"/>
  <c r="E1389" i="2" a="1"/>
  <c r="E1389" i="2" s="1"/>
  <c r="E1631" i="2" a="1"/>
  <c r="E1631" i="2" s="1"/>
  <c r="E1624" i="2" a="1"/>
  <c r="E1624" i="2" s="1"/>
  <c r="E1887" i="2" a="1"/>
  <c r="E1887" i="2" s="1"/>
  <c r="E2122" i="2" a="1"/>
  <c r="E2122" i="2" s="1"/>
  <c r="E2364" i="2" a="1"/>
  <c r="E2364" i="2" s="1"/>
  <c r="E2617" i="2" a="1"/>
  <c r="E2617" i="2" s="1"/>
  <c r="E2862" i="2" a="1"/>
  <c r="E2862" i="2" s="1"/>
  <c r="E3109" i="2" a="1"/>
  <c r="E3109" i="2" s="1"/>
  <c r="E3373" i="2" a="1"/>
  <c r="E3373" i="2" s="1"/>
  <c r="E3374" i="2" a="1"/>
  <c r="E3374" i="2" s="1"/>
  <c r="E3615" i="2" a="1"/>
  <c r="E3615" i="2" s="1"/>
  <c r="E3860" i="2" a="1"/>
  <c r="E3860" i="2" s="1"/>
  <c r="E4103" i="2" a="1"/>
  <c r="E4103" i="2" s="1"/>
  <c r="E4364" i="2" a="1"/>
  <c r="E4364" i="2" s="1"/>
  <c r="E4593" i="2" a="1"/>
  <c r="E4593" i="2" s="1"/>
  <c r="E4855" i="2" a="1"/>
  <c r="E4855" i="2" s="1"/>
  <c r="E4850" i="2" a="1"/>
  <c r="E4850" i="2" s="1"/>
  <c r="E5099" i="2" a="1"/>
  <c r="E5099" i="2" s="1"/>
  <c r="E5354" i="2" a="1"/>
  <c r="E5354" i="2" s="1"/>
  <c r="E5594" i="2" a="1"/>
  <c r="E5594" i="2" s="1"/>
  <c r="E295" i="2" a="1"/>
  <c r="E295" i="2" s="1"/>
  <c r="E667" i="2" a="1"/>
  <c r="E667" i="2" s="1"/>
  <c r="E925" i="2" a="1"/>
  <c r="E925" i="2" s="1"/>
  <c r="E917" i="2" a="1"/>
  <c r="E917" i="2" s="1"/>
  <c r="E1153" i="2" a="1"/>
  <c r="E1153" i="2" s="1"/>
  <c r="E1410" i="2" a="1"/>
  <c r="E1410" i="2" s="1"/>
  <c r="E1652" i="2" a="1"/>
  <c r="E1652" i="2" s="1"/>
  <c r="E1897" i="2" a="1"/>
  <c r="E1897" i="2" s="1"/>
  <c r="E2142" i="2" a="1"/>
  <c r="E2142" i="2" s="1"/>
  <c r="E2150" i="2" a="1"/>
  <c r="E2150" i="2" s="1"/>
  <c r="E2403" i="2" a="1"/>
  <c r="E2403" i="2" s="1"/>
  <c r="E2640" i="2" a="1"/>
  <c r="E2640" i="2" s="1"/>
  <c r="E2892" i="2" a="1"/>
  <c r="E2892" i="2" s="1"/>
  <c r="E3142" i="2" a="1"/>
  <c r="E3142" i="2" s="1"/>
  <c r="E3125" i="2" a="1"/>
  <c r="E3125" i="2" s="1"/>
  <c r="E3379" i="2" a="1"/>
  <c r="E3379" i="2" s="1"/>
  <c r="E3635" i="2" a="1"/>
  <c r="E3635" i="2" s="1"/>
  <c r="E3888" i="2" a="1"/>
  <c r="E3888" i="2" s="1"/>
  <c r="E4131" i="2" a="1"/>
  <c r="E4131" i="2" s="1"/>
  <c r="E4122" i="2" a="1"/>
  <c r="E4122" i="2" s="1"/>
  <c r="E4368" i="2" a="1"/>
  <c r="E4368" i="2" s="1"/>
  <c r="E4615" i="2" a="1"/>
  <c r="E4615" i="2" s="1"/>
  <c r="E4885" i="2" a="1"/>
  <c r="E4885" i="2" s="1"/>
  <c r="E5127" i="2" a="1"/>
  <c r="E5127" i="2" s="1"/>
  <c r="E5129" i="2" a="1"/>
  <c r="E5129" i="2" s="1"/>
  <c r="E5365" i="2" a="1"/>
  <c r="E5365" i="2" s="1"/>
  <c r="E5619" i="2" a="1"/>
  <c r="E5619" i="2" s="1"/>
  <c r="E596" i="2" a="1"/>
  <c r="E596" i="2" s="1"/>
  <c r="E1103" i="2" a="1"/>
  <c r="E1103" i="2" s="1"/>
  <c r="E1599" i="2" a="1"/>
  <c r="E1599" i="2" s="1"/>
  <c r="E2343" i="2" a="1"/>
  <c r="E2343" i="2" s="1"/>
  <c r="E2820" i="2" a="1"/>
  <c r="E2820" i="2" s="1"/>
  <c r="E3321" i="2" a="1"/>
  <c r="E3321" i="2" s="1"/>
  <c r="E3812" i="2" a="1"/>
  <c r="E3812" i="2" s="1"/>
  <c r="E4319" i="2" a="1"/>
  <c r="E4319" i="2" s="1"/>
  <c r="E4812" i="2" a="1"/>
  <c r="E4812" i="2" s="1"/>
  <c r="E5311" i="2" a="1"/>
  <c r="E5311" i="2" s="1"/>
  <c r="E404" i="2" a="1"/>
  <c r="E404" i="2" s="1"/>
  <c r="E501" i="2" a="1"/>
  <c r="E501" i="2" s="1"/>
  <c r="E650" i="2" a="1"/>
  <c r="E650" i="2" s="1"/>
  <c r="E896" i="2" a="1"/>
  <c r="E896" i="2" s="1"/>
  <c r="E1150" i="2" a="1"/>
  <c r="E1150" i="2" s="1"/>
  <c r="E1392" i="2" a="1"/>
  <c r="E1392" i="2" s="1"/>
  <c r="E1641" i="2" a="1"/>
  <c r="E1641" i="2" s="1"/>
  <c r="E1883" i="2" a="1"/>
  <c r="E1883" i="2" s="1"/>
  <c r="E1869" i="2" a="1"/>
  <c r="E1869" i="2" s="1"/>
  <c r="E2118" i="2" a="1"/>
  <c r="E2118" i="2" s="1"/>
  <c r="E2371" i="2" a="1"/>
  <c r="E2371" i="2" s="1"/>
  <c r="E2616" i="2" a="1"/>
  <c r="E2616" i="2" s="1"/>
  <c r="E2872" i="2" a="1"/>
  <c r="E2872" i="2" s="1"/>
  <c r="E3112" i="2" a="1"/>
  <c r="E3112" i="2" s="1"/>
  <c r="E3358" i="2" a="1"/>
  <c r="E3358" i="2" s="1"/>
  <c r="E3354" i="2" a="1"/>
  <c r="E3354" i="2" s="1"/>
  <c r="E3619" i="2" a="1"/>
  <c r="E3619" i="2" s="1"/>
  <c r="E3863" i="2" a="1"/>
  <c r="E3863" i="2" s="1"/>
  <c r="E4109" i="2" a="1"/>
  <c r="E4109" i="2" s="1"/>
  <c r="E4363" i="2" a="1"/>
  <c r="E4363" i="2" s="1"/>
  <c r="E4602" i="2" a="1"/>
  <c r="E4602" i="2" s="1"/>
  <c r="E4844" i="2" a="1"/>
  <c r="E4844" i="2" s="1"/>
  <c r="E5108" i="2" a="1"/>
  <c r="E5108" i="2" s="1"/>
  <c r="E5094" i="2" a="1"/>
  <c r="E5094" i="2" s="1"/>
  <c r="E5358" i="2" a="1"/>
  <c r="E5358" i="2" s="1"/>
  <c r="E5597" i="2" a="1"/>
  <c r="E5597" i="2" s="1"/>
  <c r="E289" i="2" a="1"/>
  <c r="E289" i="2" s="1"/>
  <c r="E663" i="2" a="1"/>
  <c r="E663" i="2" s="1"/>
  <c r="E910" i="2" a="1"/>
  <c r="E910" i="2" s="1"/>
  <c r="E911" i="2" a="1"/>
  <c r="E911" i="2" s="1"/>
  <c r="E1160" i="2" a="1"/>
  <c r="E1160" i="2" s="1"/>
  <c r="E1417" i="2" a="1"/>
  <c r="E1417" i="2" s="1"/>
  <c r="E1662" i="2" a="1"/>
  <c r="E1662" i="2" s="1"/>
  <c r="E1893" i="2" a="1"/>
  <c r="E1893" i="2" s="1"/>
  <c r="E2149" i="2" a="1"/>
  <c r="E2149" i="2" s="1"/>
  <c r="E2146" i="2" a="1"/>
  <c r="E2146" i="2" s="1"/>
  <c r="E2396" i="2" a="1"/>
  <c r="E2396" i="2" s="1"/>
  <c r="E2652" i="2" a="1"/>
  <c r="E2652" i="2" s="1"/>
  <c r="E2898" i="2" a="1"/>
  <c r="E2898" i="2" s="1"/>
  <c r="E3132" i="2" a="1"/>
  <c r="E3132" i="2" s="1"/>
  <c r="E154" i="2" a="1"/>
  <c r="E154" i="2" s="1"/>
  <c r="E3386" i="2" a="1"/>
  <c r="E3386" i="2" s="1"/>
  <c r="E3634" i="2" a="1"/>
  <c r="E3634" i="2" s="1"/>
  <c r="E3878" i="2" a="1"/>
  <c r="E3878" i="2" s="1"/>
  <c r="E4134" i="2" a="1"/>
  <c r="E4134" i="2" s="1"/>
  <c r="E4125" i="2" a="1"/>
  <c r="E4125" i="2" s="1"/>
  <c r="E4377" i="2" a="1"/>
  <c r="E4377" i="2" s="1"/>
  <c r="E4623" i="2" a="1"/>
  <c r="E4623" i="2" s="1"/>
  <c r="E4874" i="2" a="1"/>
  <c r="E4874" i="2" s="1"/>
  <c r="E5113" i="2" a="1"/>
  <c r="E5113" i="2" s="1"/>
  <c r="E5124" i="2" a="1"/>
  <c r="E5124" i="2" s="1"/>
  <c r="E5370" i="2" a="1"/>
  <c r="E5370" i="2" s="1"/>
  <c r="E5632" i="2" a="1"/>
  <c r="E5632" i="2" s="1"/>
  <c r="E611" i="2" a="1"/>
  <c r="E611" i="2" s="1"/>
  <c r="E1102" i="2" a="1"/>
  <c r="E1102" i="2" s="1"/>
  <c r="E1847" i="2" a="1"/>
  <c r="E1847" i="2" s="1"/>
  <c r="E2323" i="2" a="1"/>
  <c r="E2323" i="2" s="1"/>
  <c r="E2837" i="2" a="1"/>
  <c r="E2837" i="2" s="1"/>
  <c r="E3330" i="2" a="1"/>
  <c r="E3330" i="2" s="1"/>
  <c r="E3814" i="2" a="1"/>
  <c r="E3814" i="2" s="1"/>
  <c r="E4318" i="2" a="1"/>
  <c r="E4318" i="2" s="1"/>
  <c r="E235" i="2" a="1"/>
  <c r="E235" i="2" s="1"/>
  <c r="E5553" i="2" a="1"/>
  <c r="E5553" i="2" s="1"/>
  <c r="E506" i="2" a="1"/>
  <c r="E506" i="2" s="1"/>
  <c r="E495" i="2" a="1"/>
  <c r="E495" i="2" s="1"/>
  <c r="E639" i="2" a="1"/>
  <c r="E639" i="2" s="1"/>
  <c r="E900" i="2" a="1"/>
  <c r="E900" i="2" s="1"/>
  <c r="E1135" i="2" a="1"/>
  <c r="E1135" i="2" s="1"/>
  <c r="E1399" i="2" a="1"/>
  <c r="E1399" i="2" s="1"/>
  <c r="E1634" i="2" a="1"/>
  <c r="E1634" i="2" s="1"/>
  <c r="E1879" i="2" a="1"/>
  <c r="E1879" i="2" s="1"/>
  <c r="E1876" i="2" a="1"/>
  <c r="E1876" i="2" s="1"/>
  <c r="E2132" i="2" a="1"/>
  <c r="E2132" i="2" s="1"/>
  <c r="E2367" i="2" a="1"/>
  <c r="E2367" i="2" s="1"/>
  <c r="E2619" i="2" a="1"/>
  <c r="E2619" i="2" s="1"/>
  <c r="E2860" i="2" a="1"/>
  <c r="E2860" i="2" s="1"/>
  <c r="E3105" i="2" a="1"/>
  <c r="E3105" i="2" s="1"/>
  <c r="E3371" i="2" a="1"/>
  <c r="E3371" i="2" s="1"/>
  <c r="E3614" i="2" a="1"/>
  <c r="E3614" i="2" s="1"/>
  <c r="E3618" i="2" a="1"/>
  <c r="E3618" i="2" s="1"/>
  <c r="E3854" i="2" a="1"/>
  <c r="E3854" i="2" s="1"/>
  <c r="E4099" i="2" a="1"/>
  <c r="E4099" i="2" s="1"/>
  <c r="E4348" i="2" a="1"/>
  <c r="E4348" i="2" s="1"/>
  <c r="E4598" i="2" a="1"/>
  <c r="E4598" i="2" s="1"/>
  <c r="E4843" i="2" a="1"/>
  <c r="E4843" i="2" s="1"/>
  <c r="E5098" i="2" a="1"/>
  <c r="E5098" i="2" s="1"/>
  <c r="E5353" i="2" a="1"/>
  <c r="E5353" i="2" s="1"/>
  <c r="E5352" i="2" a="1"/>
  <c r="E5352" i="2" s="1"/>
  <c r="E5601" i="2" a="1"/>
  <c r="E5601" i="2" s="1"/>
  <c r="E286" i="2" a="1"/>
  <c r="E286" i="2" s="1"/>
  <c r="E657" i="2" a="1"/>
  <c r="E657" i="2" s="1"/>
  <c r="E913" i="2" a="1"/>
  <c r="E913" i="2" s="1"/>
  <c r="E921" i="2" a="1"/>
  <c r="E921" i="2" s="1"/>
  <c r="E1155" i="2" a="1"/>
  <c r="E1155" i="2" s="1"/>
  <c r="E1406" i="2" a="1"/>
  <c r="E1406" i="2" s="1"/>
  <c r="E1655" i="2" a="1"/>
  <c r="E1655" i="2" s="1"/>
  <c r="E1896" i="2" a="1"/>
  <c r="E1896" i="2" s="1"/>
  <c r="E2145" i="2" a="1"/>
  <c r="E2145" i="2" s="1"/>
  <c r="E2399" i="2" a="1"/>
  <c r="E2399" i="2" s="1"/>
  <c r="E2394" i="2" a="1"/>
  <c r="E2394" i="2" s="1"/>
  <c r="E2642" i="2" a="1"/>
  <c r="E2642" i="2" s="1"/>
  <c r="E2885" i="2" a="1"/>
  <c r="E2885" i="2" s="1"/>
  <c r="E3141" i="2" a="1"/>
  <c r="E3141" i="2" s="1"/>
  <c r="E3396" i="2" a="1"/>
  <c r="E3396" i="2" s="1"/>
  <c r="E3389" i="2" a="1"/>
  <c r="E3389" i="2" s="1"/>
  <c r="E3642" i="2" a="1"/>
  <c r="E3642" i="2" s="1"/>
  <c r="E3881" i="2" a="1"/>
  <c r="E3881" i="2" s="1"/>
  <c r="E4121" i="2" a="1"/>
  <c r="E4121" i="2" s="1"/>
  <c r="E202" i="2" a="1"/>
  <c r="E202" i="2" s="1"/>
  <c r="E4381" i="2" a="1"/>
  <c r="E4381" i="2" s="1"/>
  <c r="E4633" i="2" a="1"/>
  <c r="E4633" i="2" s="1"/>
  <c r="E4873" i="2" a="1"/>
  <c r="E4873" i="2" s="1"/>
  <c r="E5119" i="2" a="1"/>
  <c r="E5119" i="2" s="1"/>
  <c r="E250" i="2" a="1"/>
  <c r="E250" i="2" s="1"/>
  <c r="E5378" i="2" a="1"/>
  <c r="E5378" i="2" s="1"/>
  <c r="E5628" i="2" a="1"/>
  <c r="E5628" i="2" s="1"/>
  <c r="E3402" i="2" a="1"/>
  <c r="E3402" i="2" s="1"/>
  <c r="E692" i="2" a="1"/>
  <c r="E692" i="2" s="1"/>
  <c r="B146" i="48"/>
  <c r="B156" i="48"/>
  <c r="E991" i="3" a="1"/>
  <c r="E991" i="3" s="1"/>
  <c r="E1149" i="3" a="1"/>
  <c r="E1149" i="3" s="1"/>
  <c r="E313" i="3" a="1"/>
  <c r="E313" i="3" s="1"/>
  <c r="E366" i="3" a="1"/>
  <c r="E366" i="3" s="1"/>
  <c r="E133" i="3" a="1"/>
  <c r="E133" i="3" s="1"/>
  <c r="E1201" i="3" a="1"/>
  <c r="E1201" i="3" s="1"/>
  <c r="R13" i="3"/>
  <c r="S13" i="3"/>
  <c r="S3" i="3"/>
  <c r="Q3" i="3"/>
  <c r="T13" i="3"/>
  <c r="Q13" i="3"/>
  <c r="R3" i="3"/>
  <c r="G3" i="3"/>
  <c r="T3" i="3"/>
  <c r="E951" i="3" a="1"/>
  <c r="E951" i="3" s="1"/>
  <c r="E846" i="3" a="1"/>
  <c r="E846" i="3" s="1"/>
  <c r="E40" i="3" a="1"/>
  <c r="E40" i="3" s="1"/>
  <c r="E899" i="3" a="1"/>
  <c r="E899" i="3" s="1"/>
  <c r="E1108" i="3" a="1"/>
  <c r="E1108" i="3" s="1"/>
  <c r="E1004" i="3" a="1"/>
  <c r="E1004" i="3" s="1"/>
  <c r="E1107" i="3" a="1"/>
  <c r="E1107" i="3" s="1"/>
  <c r="E1054" i="3" a="1"/>
  <c r="E1054" i="3" s="1"/>
  <c r="E196" i="3" a="1"/>
  <c r="E196" i="3" s="1"/>
  <c r="E588" i="3" a="1"/>
  <c r="E588" i="3" s="1"/>
  <c r="E898" i="3" a="1"/>
  <c r="E898" i="3" s="1"/>
  <c r="E639" i="3" a="1"/>
  <c r="E639" i="3" s="1"/>
  <c r="E692" i="3" a="1"/>
  <c r="E692" i="3" s="1"/>
  <c r="E112" i="3" a="1"/>
  <c r="E112" i="3" s="1"/>
  <c r="E1005" i="3" a="1"/>
  <c r="E1005" i="3" s="1"/>
  <c r="E796" i="3" a="1"/>
  <c r="E796" i="3" s="1"/>
  <c r="E3161" i="2" a="1"/>
  <c r="E3161" i="2" s="1"/>
  <c r="M8" i="2"/>
  <c r="M12" i="2"/>
  <c r="M11" i="2"/>
  <c r="M13" i="2"/>
  <c r="M10" i="2"/>
  <c r="M9" i="2"/>
  <c r="E314" i="3" a="1"/>
  <c r="E314" i="3" s="1"/>
  <c r="E241" i="3" a="1"/>
  <c r="E241" i="3" s="1"/>
  <c r="E836" i="3" a="1"/>
  <c r="E836" i="3" s="1"/>
  <c r="E418" i="3" a="1"/>
  <c r="E418" i="3" s="1"/>
  <c r="E572" i="3" a="1"/>
  <c r="E572" i="3" s="1"/>
  <c r="E1198" i="3" a="1"/>
  <c r="E1198" i="3" s="1"/>
  <c r="E470" i="3" a="1"/>
  <c r="E470" i="3" s="1"/>
  <c r="E49" i="3" a="1"/>
  <c r="E49" i="3" s="1"/>
  <c r="E13" i="3" a="1"/>
  <c r="E13" i="3" s="1"/>
  <c r="E3152" i="2" a="1"/>
  <c r="E3152" i="2" s="1"/>
  <c r="E1212" i="3" a="1"/>
  <c r="E1212" i="3" s="1"/>
  <c r="E890" i="3" a="1"/>
  <c r="E890" i="3" s="1"/>
  <c r="E217" i="3" a="1"/>
  <c r="E217" i="3" s="1"/>
  <c r="E149" i="3" a="1"/>
  <c r="E149" i="3" s="1"/>
  <c r="E480" i="3" a="1"/>
  <c r="E480" i="3" s="1"/>
  <c r="E1041" i="3" a="1"/>
  <c r="E1041" i="3" s="1"/>
  <c r="E1217" i="3" a="1"/>
  <c r="E1217" i="3" s="1"/>
  <c r="E1093" i="3" a="1"/>
  <c r="E1093" i="3" s="1"/>
  <c r="E900" i="3" a="1"/>
  <c r="E900" i="3" s="1"/>
  <c r="E486" i="3" a="1"/>
  <c r="E486" i="3" s="1"/>
  <c r="E586" i="3" a="1"/>
  <c r="E586" i="3" s="1"/>
  <c r="E97" i="3" a="1"/>
  <c r="E97" i="3" s="1"/>
  <c r="E254" i="3" a="1"/>
  <c r="E254" i="3" s="1"/>
  <c r="E571" i="3" a="1"/>
  <c r="E571" i="3" s="1"/>
  <c r="E747" i="3" a="1"/>
  <c r="E747" i="3" s="1"/>
  <c r="E101" i="3" a="1"/>
  <c r="E101" i="3" s="1"/>
  <c r="E629" i="3" a="1"/>
  <c r="E629" i="3" s="1"/>
  <c r="E736" i="3" a="1"/>
  <c r="E736" i="3" s="1"/>
  <c r="E638" i="3" a="1"/>
  <c r="E638" i="3" s="1"/>
  <c r="E14" i="3" a="1"/>
  <c r="E14" i="3" s="1"/>
  <c r="E2900" i="2" a="1"/>
  <c r="E2900" i="2" s="1"/>
  <c r="S12" i="3"/>
  <c r="Q12" i="3"/>
  <c r="E85" i="3" a="1"/>
  <c r="E85" i="3" s="1"/>
  <c r="T12" i="3"/>
  <c r="E37" i="3" a="1"/>
  <c r="E37" i="3" s="1"/>
  <c r="E109" i="3" a="1"/>
  <c r="E109" i="3" s="1"/>
  <c r="E73" i="3" a="1"/>
  <c r="E73" i="3" s="1"/>
  <c r="R12" i="3"/>
  <c r="G12" i="3"/>
  <c r="E885" i="3" a="1"/>
  <c r="E885" i="3" s="1"/>
  <c r="E728" i="3" a="1"/>
  <c r="E728" i="3" s="1"/>
  <c r="E1096" i="3" a="1"/>
  <c r="E1096" i="3" s="1"/>
  <c r="E1044" i="3" a="1"/>
  <c r="E1044" i="3" s="1"/>
  <c r="E833" i="3" a="1"/>
  <c r="E833" i="3" s="1"/>
  <c r="E938" i="3" a="1"/>
  <c r="E938" i="3" s="1"/>
  <c r="E989" i="3" a="1"/>
  <c r="E989" i="3" s="1"/>
  <c r="E205" i="3" a="1"/>
  <c r="E205" i="3" s="1"/>
  <c r="E731" i="3" a="1"/>
  <c r="E731" i="3" s="1"/>
  <c r="E1095" i="3" a="1"/>
  <c r="E1095" i="3" s="1"/>
  <c r="E1043" i="3" a="1"/>
  <c r="E1043" i="3" s="1"/>
  <c r="E783" i="3" a="1"/>
  <c r="E783" i="3" s="1"/>
  <c r="E265" i="3" a="1"/>
  <c r="E265" i="3" s="1"/>
  <c r="L5" i="3" a="1"/>
  <c r="L5" i="3" s="1"/>
  <c r="E5295" i="2" a="1"/>
  <c r="E5295" i="2" s="1"/>
  <c r="E4782" i="2" a="1"/>
  <c r="E4782" i="2" s="1"/>
  <c r="E4304" i="2" a="1"/>
  <c r="E4304" i="2" s="1"/>
  <c r="E3561" i="2" a="1"/>
  <c r="E3561" i="2" s="1"/>
  <c r="E3052" i="2" a="1"/>
  <c r="E3052" i="2" s="1"/>
  <c r="E2568" i="2" a="1"/>
  <c r="E2568" i="2" s="1"/>
  <c r="E2052" i="2" a="1"/>
  <c r="E2052" i="2" s="1"/>
  <c r="E1336" i="2" a="1"/>
  <c r="E1336" i="2" s="1"/>
  <c r="E828" i="2" a="1"/>
  <c r="E828" i="2" s="1"/>
  <c r="G9" i="2"/>
  <c r="S9" i="2"/>
  <c r="T9" i="2"/>
  <c r="R9" i="2"/>
  <c r="Q9" i="2"/>
  <c r="E5301" i="2" a="1"/>
  <c r="E5301" i="2" s="1"/>
  <c r="E4797" i="2" a="1"/>
  <c r="E4797" i="2" s="1"/>
  <c r="E4053" i="2" a="1"/>
  <c r="E4053" i="2" s="1"/>
  <c r="E3559" i="2" a="1"/>
  <c r="E3559" i="2" s="1"/>
  <c r="E3046" i="2" a="1"/>
  <c r="E3046" i="2" s="1"/>
  <c r="E2562" i="2" a="1"/>
  <c r="E2562" i="2" s="1"/>
  <c r="E1822" i="2" a="1"/>
  <c r="E1822" i="2" s="1"/>
  <c r="E1333" i="2" a="1"/>
  <c r="E1333" i="2" s="1"/>
  <c r="E825" i="2" a="1"/>
  <c r="E825" i="2" s="1"/>
  <c r="E5041" i="2" a="1"/>
  <c r="E5041" i="2" s="1"/>
  <c r="E4537" i="2" a="1"/>
  <c r="E4537" i="2" s="1"/>
  <c r="E4038" i="2" a="1"/>
  <c r="E4038" i="2" s="1"/>
  <c r="E3554" i="2" a="1"/>
  <c r="E3554" i="2" s="1"/>
  <c r="E3057" i="2" a="1"/>
  <c r="E3057" i="2" s="1"/>
  <c r="E2320" i="2" a="1"/>
  <c r="E2320" i="2" s="1"/>
  <c r="E1816" i="2" a="1"/>
  <c r="E1816" i="2" s="1"/>
  <c r="E1327" i="2" a="1"/>
  <c r="E1327" i="2" s="1"/>
  <c r="E837" i="2" a="1"/>
  <c r="E837" i="2" s="1"/>
  <c r="T11" i="3"/>
  <c r="R11" i="3"/>
  <c r="E60" i="3" a="1"/>
  <c r="E60" i="3" s="1"/>
  <c r="E72" i="3" a="1"/>
  <c r="E72" i="3" s="1"/>
  <c r="G11" i="3"/>
  <c r="S11" i="3"/>
  <c r="E36" i="3" a="1"/>
  <c r="E36" i="3" s="1"/>
  <c r="L11" i="3" s="1" a="1"/>
  <c r="L11" i="3" s="1"/>
  <c r="Q11" i="3"/>
  <c r="E5524" i="2" a="1"/>
  <c r="E5524" i="2" s="1"/>
  <c r="E257" i="2" a="1"/>
  <c r="E257" i="2" s="1"/>
  <c r="E5265" i="2" a="1"/>
  <c r="E5265" i="2" s="1"/>
  <c r="E5020" i="2" a="1"/>
  <c r="E5020" i="2" s="1"/>
  <c r="E5015" i="2" a="1"/>
  <c r="E5015" i="2" s="1"/>
  <c r="E4765" i="2" a="1"/>
  <c r="E4765" i="2" s="1"/>
  <c r="E4767" i="2" a="1"/>
  <c r="E4767" i="2" s="1"/>
  <c r="E4530" i="2" a="1"/>
  <c r="E4530" i="2" s="1"/>
  <c r="E4523" i="2" a="1"/>
  <c r="E4523" i="2" s="1"/>
  <c r="E4271" i="2" a="1"/>
  <c r="E4271" i="2" s="1"/>
  <c r="E4274" i="2" a="1"/>
  <c r="E4274" i="2" s="1"/>
  <c r="E4030" i="2" a="1"/>
  <c r="E4030" i="2" s="1"/>
  <c r="E4019" i="2" a="1"/>
  <c r="E4019" i="2" s="1"/>
  <c r="E3785" i="2" a="1"/>
  <c r="E3785" i="2" s="1"/>
  <c r="E3783" i="2" a="1"/>
  <c r="E3783" i="2" s="1"/>
  <c r="E3520" i="2" a="1"/>
  <c r="E3520" i="2" s="1"/>
  <c r="E3531" i="2" a="1"/>
  <c r="E3531" i="2" s="1"/>
  <c r="E3290" i="2" a="1"/>
  <c r="E3290" i="2" s="1"/>
  <c r="E3285" i="2" a="1"/>
  <c r="E3285" i="2" s="1"/>
  <c r="E3032" i="2" a="1"/>
  <c r="E3032" i="2" s="1"/>
  <c r="E3027" i="2" a="1"/>
  <c r="E3027" i="2" s="1"/>
  <c r="E2786" i="2" a="1"/>
  <c r="E2786" i="2" s="1"/>
  <c r="E2782" i="2" a="1"/>
  <c r="E2782" i="2" s="1"/>
  <c r="E2547" i="2" a="1"/>
  <c r="E2547" i="2" s="1"/>
  <c r="E2530" i="2" a="1"/>
  <c r="E2530" i="2" s="1"/>
  <c r="E2298" i="2" a="1"/>
  <c r="E2298" i="2" s="1"/>
  <c r="E2300" i="2" a="1"/>
  <c r="E2300" i="2" s="1"/>
  <c r="E2036" i="2" a="1"/>
  <c r="E2036" i="2" s="1"/>
  <c r="E2034" i="2" a="1"/>
  <c r="E2034" i="2" s="1"/>
  <c r="E1802" i="2" a="1"/>
  <c r="E1802" i="2" s="1"/>
  <c r="E1552" i="2" a="1"/>
  <c r="E1552" i="2" s="1"/>
  <c r="E1547" i="2" a="1"/>
  <c r="E1547" i="2" s="1"/>
  <c r="E1311" i="2" a="1"/>
  <c r="E1311" i="2" s="1"/>
  <c r="E1306" i="2" a="1"/>
  <c r="E1306" i="2" s="1"/>
  <c r="E1056" i="2" a="1"/>
  <c r="E1056" i="2" s="1"/>
  <c r="E1064" i="2" a="1"/>
  <c r="E1064" i="2" s="1"/>
  <c r="E815" i="2" a="1"/>
  <c r="E815" i="2" s="1"/>
  <c r="E812" i="2" a="1"/>
  <c r="E812" i="2" s="1"/>
  <c r="E556" i="2" a="1"/>
  <c r="E556" i="2" s="1"/>
  <c r="E571" i="2" a="1"/>
  <c r="E571" i="2" s="1"/>
  <c r="E309" i="2" a="1"/>
  <c r="E309" i="2" s="1"/>
  <c r="E322" i="2" a="1"/>
  <c r="E322" i="2" s="1"/>
  <c r="E333" i="2" a="1"/>
  <c r="E333" i="2" s="1"/>
  <c r="E332" i="2" a="1"/>
  <c r="E332" i="2" s="1"/>
  <c r="E5047" i="2" a="1"/>
  <c r="E5047" i="2" s="1"/>
  <c r="E4547" i="2" a="1"/>
  <c r="E4547" i="2" s="1"/>
  <c r="E4051" i="2" a="1"/>
  <c r="E4051" i="2" s="1"/>
  <c r="E3551" i="2" a="1"/>
  <c r="E3551" i="2" s="1"/>
  <c r="E138" i="2" a="1"/>
  <c r="E138" i="2" s="1"/>
  <c r="E2311" i="2" a="1"/>
  <c r="E2311" i="2" s="1"/>
  <c r="E1809" i="2" a="1"/>
  <c r="E1809" i="2" s="1"/>
  <c r="E1320" i="2" a="1"/>
  <c r="E1320" i="2" s="1"/>
  <c r="E841" i="2" a="1"/>
  <c r="E841" i="2" s="1"/>
  <c r="E1089" i="3" a="1"/>
  <c r="E1089" i="3" s="1"/>
  <c r="E724" i="3" a="1"/>
  <c r="E724" i="3" s="1"/>
  <c r="E1144" i="3" a="1"/>
  <c r="E1144" i="3" s="1"/>
  <c r="E986" i="3" a="1"/>
  <c r="E986" i="3" s="1"/>
  <c r="E180" i="3" a="1"/>
  <c r="E180" i="3" s="1"/>
  <c r="E1039" i="3" a="1"/>
  <c r="E1039" i="3" s="1"/>
  <c r="E517" i="3" a="1"/>
  <c r="E517" i="3" s="1"/>
  <c r="E96" i="3" a="1"/>
  <c r="E96" i="3" s="1"/>
  <c r="E414" i="3" a="1"/>
  <c r="E414" i="3" s="1"/>
  <c r="E308" i="3" a="1"/>
  <c r="E308" i="3" s="1"/>
  <c r="R8" i="3"/>
  <c r="E815" i="3" a="1"/>
  <c r="E815" i="3" s="1"/>
  <c r="S8" i="3"/>
  <c r="Q8" i="3"/>
  <c r="T8" i="3"/>
  <c r="G8" i="3"/>
  <c r="E5526" i="2" a="1"/>
  <c r="E5526" i="2" s="1"/>
  <c r="E5277" i="2" a="1"/>
  <c r="E5277" i="2" s="1"/>
  <c r="E5278" i="2" a="1"/>
  <c r="E5278" i="2" s="1"/>
  <c r="E5010" i="2" a="1"/>
  <c r="E5010" i="2" s="1"/>
  <c r="E5027" i="2" a="1"/>
  <c r="E5027" i="2" s="1"/>
  <c r="E4770" i="2" a="1"/>
  <c r="E4770" i="2" s="1"/>
  <c r="E4779" i="2" a="1"/>
  <c r="E4779" i="2" s="1"/>
  <c r="E4515" i="2" a="1"/>
  <c r="E4515" i="2" s="1"/>
  <c r="E4524" i="2" a="1"/>
  <c r="E4524" i="2" s="1"/>
  <c r="E4275" i="2" a="1"/>
  <c r="E4275" i="2" s="1"/>
  <c r="E4282" i="2" a="1"/>
  <c r="E4282" i="2" s="1"/>
  <c r="E4014" i="2" a="1"/>
  <c r="E4014" i="2" s="1"/>
  <c r="E4032" i="2" a="1"/>
  <c r="E4032" i="2" s="1"/>
  <c r="E3768" i="2" a="1"/>
  <c r="E3768" i="2" s="1"/>
  <c r="E3767" i="2" a="1"/>
  <c r="E3767" i="2" s="1"/>
  <c r="E3524" i="2" a="1"/>
  <c r="E3524" i="2" s="1"/>
  <c r="E3528" i="2" a="1"/>
  <c r="E3528" i="2" s="1"/>
  <c r="E3277" i="2" a="1"/>
  <c r="E3277" i="2" s="1"/>
  <c r="E3279" i="2" a="1"/>
  <c r="E3279" i="2" s="1"/>
  <c r="E3031" i="2" a="1"/>
  <c r="E3031" i="2" s="1"/>
  <c r="E3040" i="2" a="1"/>
  <c r="E3040" i="2" s="1"/>
  <c r="E2783" i="2" a="1"/>
  <c r="E2783" i="2" s="1"/>
  <c r="E2792" i="2" a="1"/>
  <c r="E2792" i="2" s="1"/>
  <c r="E2531" i="2" a="1"/>
  <c r="E2531" i="2" s="1"/>
  <c r="E2543" i="2" a="1"/>
  <c r="E2543" i="2" s="1"/>
  <c r="E2286" i="2" a="1"/>
  <c r="E2286" i="2" s="1"/>
  <c r="E2291" i="2" a="1"/>
  <c r="E2291" i="2" s="1"/>
  <c r="E2043" i="2" a="1"/>
  <c r="E2043" i="2" s="1"/>
  <c r="E2045" i="2" a="1"/>
  <c r="E2045" i="2" s="1"/>
  <c r="E1795" i="2" a="1"/>
  <c r="E1795" i="2" s="1"/>
  <c r="E1545" i="2" a="1"/>
  <c r="E1545" i="2" s="1"/>
  <c r="E1554" i="2" a="1"/>
  <c r="E1554" i="2" s="1"/>
  <c r="E1297" i="2" a="1"/>
  <c r="E1297" i="2" s="1"/>
  <c r="E1299" i="2" a="1"/>
  <c r="E1299" i="2" s="1"/>
  <c r="E1062" i="2" a="1"/>
  <c r="E1062" i="2" s="1"/>
  <c r="E1071" i="2" a="1"/>
  <c r="E1071" i="2" s="1"/>
  <c r="E804" i="2" a="1"/>
  <c r="E804" i="2" s="1"/>
  <c r="E819" i="2" a="1"/>
  <c r="E819" i="2" s="1"/>
  <c r="E559" i="2" a="1"/>
  <c r="E559" i="2" s="1"/>
  <c r="E574" i="2" a="1"/>
  <c r="E574" i="2" s="1"/>
  <c r="E312" i="2" a="1"/>
  <c r="E312" i="2" s="1"/>
  <c r="E17" i="2" a="1"/>
  <c r="E17" i="2" s="1"/>
  <c r="E336" i="2" a="1"/>
  <c r="E336" i="2" s="1"/>
  <c r="E335" i="2" a="1"/>
  <c r="E335" i="2" s="1"/>
  <c r="E470" i="2" a="1"/>
  <c r="E470" i="2" s="1"/>
  <c r="E292" i="2" a="1"/>
  <c r="E292" i="2" s="1"/>
  <c r="E6" i="2" a="1"/>
  <c r="E6" i="2" s="1"/>
  <c r="E5" i="2" a="1"/>
  <c r="E5" i="2" s="1"/>
  <c r="E5550" i="2" a="1"/>
  <c r="E5550" i="2" s="1"/>
  <c r="E5045" i="2" a="1"/>
  <c r="E5045" i="2" s="1"/>
  <c r="E4549" i="2" a="1"/>
  <c r="E4549" i="2" s="1"/>
  <c r="E4055" i="2" a="1"/>
  <c r="E4055" i="2" s="1"/>
  <c r="E162" i="2" a="1"/>
  <c r="E162" i="2" s="1"/>
  <c r="E2816" i="2" a="1"/>
  <c r="E2816" i="2" s="1"/>
  <c r="E2318" i="2" a="1"/>
  <c r="E2318" i="2" s="1"/>
  <c r="E1817" i="2" a="1"/>
  <c r="E1817" i="2" s="1"/>
  <c r="E1328" i="2" a="1"/>
  <c r="E1328" i="2" s="1"/>
  <c r="E595" i="2" a="1"/>
  <c r="E595" i="2" s="1"/>
  <c r="E5539" i="2" a="1"/>
  <c r="E5539" i="2" s="1"/>
  <c r="E5044" i="2" a="1"/>
  <c r="E5044" i="2" s="1"/>
  <c r="E4551" i="2" a="1"/>
  <c r="E4551" i="2" s="1"/>
  <c r="E186" i="2" a="1"/>
  <c r="E186" i="2" s="1"/>
  <c r="E3313" i="2" a="1"/>
  <c r="E3313" i="2" s="1"/>
  <c r="E2798" i="2" a="1"/>
  <c r="E2798" i="2" s="1"/>
  <c r="E2316" i="2" a="1"/>
  <c r="E2316" i="2" s="1"/>
  <c r="E1811" i="2" a="1"/>
  <c r="E1811" i="2" s="1"/>
  <c r="E1083" i="2" a="1"/>
  <c r="E1083" i="2" s="1"/>
  <c r="E575" i="2" a="1"/>
  <c r="E575" i="2" s="1"/>
  <c r="E9" i="2" a="1"/>
  <c r="E9" i="2" s="1"/>
  <c r="E5543" i="2" a="1"/>
  <c r="E5543" i="2" s="1"/>
  <c r="E5032" i="2" a="1"/>
  <c r="E5032" i="2" s="1"/>
  <c r="E4542" i="2" a="1"/>
  <c r="E4542" i="2" s="1"/>
  <c r="E3800" i="2" a="1"/>
  <c r="E3800" i="2" s="1"/>
  <c r="E3297" i="2" a="1"/>
  <c r="E3297" i="2" s="1"/>
  <c r="E2810" i="2" a="1"/>
  <c r="E2810" i="2" s="1"/>
  <c r="E2313" i="2" a="1"/>
  <c r="E2313" i="2" s="1"/>
  <c r="E1818" i="2" a="1"/>
  <c r="E1818" i="2" s="1"/>
  <c r="E1084" i="2" a="1"/>
  <c r="E1084" i="2" s="1"/>
  <c r="E578" i="2" a="1"/>
  <c r="E578" i="2" s="1"/>
  <c r="E570" i="2" a="1"/>
  <c r="E570" i="2" s="1"/>
  <c r="E568" i="2" a="1"/>
  <c r="E568" i="2" s="1"/>
  <c r="E321" i="2" a="1"/>
  <c r="E321" i="2" s="1"/>
  <c r="E311" i="2" a="1"/>
  <c r="E311" i="2" s="1"/>
  <c r="E345" i="2" a="1"/>
  <c r="E345" i="2" s="1"/>
  <c r="E344" i="2" a="1"/>
  <c r="E344" i="2" s="1"/>
  <c r="E5541" i="2" a="1"/>
  <c r="E5541" i="2" s="1"/>
  <c r="E5040" i="2" a="1"/>
  <c r="E5040" i="2" s="1"/>
  <c r="E4290" i="2" a="1"/>
  <c r="E4290" i="2" s="1"/>
  <c r="E3798" i="2" a="1"/>
  <c r="E3798" i="2" s="1"/>
  <c r="E3304" i="2" a="1"/>
  <c r="E3304" i="2" s="1"/>
  <c r="E2814" i="2" a="1"/>
  <c r="E2814" i="2" s="1"/>
  <c r="E2314" i="2" a="1"/>
  <c r="E2314" i="2" s="1"/>
  <c r="E1574" i="2" a="1"/>
  <c r="E1574" i="2" s="1"/>
  <c r="E1085" i="2" a="1"/>
  <c r="E1085" i="2" s="1"/>
  <c r="E590" i="2" a="1"/>
  <c r="E590" i="2" s="1"/>
  <c r="E324" i="2" a="1"/>
  <c r="E324" i="2" s="1"/>
  <c r="E314" i="2" a="1"/>
  <c r="E314" i="2" s="1"/>
  <c r="E325" i="2" a="1"/>
  <c r="E325" i="2" s="1"/>
  <c r="R4" i="2"/>
  <c r="T4" i="2"/>
  <c r="S4" i="2"/>
  <c r="Q4" i="2"/>
  <c r="G4" i="2"/>
  <c r="E607" i="2" a="1"/>
  <c r="E607" i="2" s="1"/>
  <c r="E5540" i="2" a="1"/>
  <c r="E5540" i="2" s="1"/>
  <c r="E4801" i="2" a="1"/>
  <c r="E4801" i="2" s="1"/>
  <c r="E4300" i="2" a="1"/>
  <c r="E4300" i="2" s="1"/>
  <c r="E3799" i="2" a="1"/>
  <c r="E3799" i="2" s="1"/>
  <c r="E3312" i="2" a="1"/>
  <c r="E3312" i="2" s="1"/>
  <c r="E126" i="2" a="1"/>
  <c r="E126" i="2" s="1"/>
  <c r="E2057" i="2" a="1"/>
  <c r="E2057" i="2" s="1"/>
  <c r="E1568" i="2" a="1"/>
  <c r="E1568" i="2" s="1"/>
  <c r="E1081" i="2" a="1"/>
  <c r="E1081" i="2" s="1"/>
  <c r="E591" i="2" a="1"/>
  <c r="E591" i="2" s="1"/>
  <c r="E258" i="2" a="1"/>
  <c r="E258" i="2" s="1"/>
  <c r="E4792" i="2" a="1"/>
  <c r="E4792" i="2" s="1"/>
  <c r="E4301" i="2" a="1"/>
  <c r="E4301" i="2" s="1"/>
  <c r="E3796" i="2" a="1"/>
  <c r="E3796" i="2" s="1"/>
  <c r="E3296" i="2" a="1"/>
  <c r="E3296" i="2" s="1"/>
  <c r="E2561" i="2" a="1"/>
  <c r="E2561" i="2" s="1"/>
  <c r="E2064" i="2" a="1"/>
  <c r="E2064" i="2" s="1"/>
  <c r="E1575" i="2" a="1"/>
  <c r="E1575" i="2" s="1"/>
  <c r="E1078" i="2" a="1"/>
  <c r="E1078" i="2" s="1"/>
  <c r="G10" i="2"/>
  <c r="T10" i="2"/>
  <c r="S10" i="2"/>
  <c r="R10" i="2"/>
  <c r="Q10" i="2"/>
  <c r="E587" i="2" a="1"/>
  <c r="E587" i="2" s="1"/>
  <c r="E30" i="2" a="1"/>
  <c r="E30" i="2" s="1"/>
  <c r="E842" i="2" a="1"/>
  <c r="E842" i="2" s="1"/>
  <c r="E1075" i="2" a="1"/>
  <c r="E1075" i="2" s="1"/>
  <c r="E1079" i="2" a="1"/>
  <c r="E1079" i="2" s="1"/>
  <c r="E1324" i="2" a="1"/>
  <c r="E1324" i="2" s="1"/>
  <c r="E1329" i="2" a="1"/>
  <c r="E1329" i="2" s="1"/>
  <c r="E1572" i="2" a="1"/>
  <c r="E1572" i="2" s="1"/>
  <c r="E1563" i="2" a="1"/>
  <c r="E1563" i="2" s="1"/>
  <c r="E1813" i="2" a="1"/>
  <c r="E1813" i="2" s="1"/>
  <c r="E90" i="2" a="1"/>
  <c r="E90" i="2" s="1"/>
  <c r="E2061" i="2" a="1"/>
  <c r="E2061" i="2" s="1"/>
  <c r="E2304" i="2" a="1"/>
  <c r="E2304" i="2" s="1"/>
  <c r="E2312" i="2" a="1"/>
  <c r="E2312" i="2" s="1"/>
  <c r="E2549" i="2" a="1"/>
  <c r="E2549" i="2" s="1"/>
  <c r="E2553" i="2" a="1"/>
  <c r="E2553" i="2" s="1"/>
  <c r="E2806" i="2" a="1"/>
  <c r="E2806" i="2" s="1"/>
  <c r="E2801" i="2" a="1"/>
  <c r="E2801" i="2" s="1"/>
  <c r="E3059" i="2" a="1"/>
  <c r="E3059" i="2" s="1"/>
  <c r="E3053" i="2" a="1"/>
  <c r="E3053" i="2" s="1"/>
  <c r="E3307" i="2" a="1"/>
  <c r="E3307" i="2" s="1"/>
  <c r="E3555" i="2" a="1"/>
  <c r="E3555" i="2" s="1"/>
  <c r="E3548" i="2" a="1"/>
  <c r="E3548" i="2" s="1"/>
  <c r="E3803" i="2" a="1"/>
  <c r="E3803" i="2" s="1"/>
  <c r="E3808" i="2" a="1"/>
  <c r="E3808" i="2" s="1"/>
  <c r="E4045" i="2" a="1"/>
  <c r="E4045" i="2" s="1"/>
  <c r="E4040" i="2" a="1"/>
  <c r="E4040" i="2" s="1"/>
  <c r="E4293" i="2" a="1"/>
  <c r="E4293" i="2" s="1"/>
  <c r="E210" i="2" a="1"/>
  <c r="E210" i="2" s="1"/>
  <c r="E4538" i="2" a="1"/>
  <c r="E4538" i="2" s="1"/>
  <c r="E4784" i="2" a="1"/>
  <c r="E4784" i="2" s="1"/>
  <c r="E4793" i="2" a="1"/>
  <c r="E4793" i="2" s="1"/>
  <c r="E5033" i="2" a="1"/>
  <c r="E5033" i="2" s="1"/>
  <c r="E5034" i="2" a="1"/>
  <c r="E5034" i="2" s="1"/>
  <c r="E5290" i="2" a="1"/>
  <c r="E5290" i="2" s="1"/>
  <c r="E5300" i="2" a="1"/>
  <c r="E5300" i="2" s="1"/>
  <c r="E5548" i="2" a="1"/>
  <c r="E5548" i="2" s="1"/>
  <c r="E5538" i="2" a="1"/>
  <c r="E5538" i="2" s="1"/>
  <c r="E337" i="2" a="1"/>
  <c r="E337" i="2" s="1"/>
  <c r="E18" i="2" a="1"/>
  <c r="E18" i="2" s="1"/>
  <c r="E584" i="2" a="1"/>
  <c r="E584" i="2" s="1"/>
  <c r="E835" i="2" a="1"/>
  <c r="E835" i="2" s="1"/>
  <c r="E834" i="2" a="1"/>
  <c r="E834" i="2" s="1"/>
  <c r="E1089" i="2" a="1"/>
  <c r="E1089" i="2" s="1"/>
  <c r="E1091" i="2" a="1"/>
  <c r="E1091" i="2" s="1"/>
  <c r="E1338" i="2" a="1"/>
  <c r="E1338" i="2" s="1"/>
  <c r="E1322" i="2" a="1"/>
  <c r="E1322" i="2" s="1"/>
  <c r="E1565" i="2" a="1"/>
  <c r="E1565" i="2" s="1"/>
  <c r="E1570" i="2" a="1"/>
  <c r="E1570" i="2" s="1"/>
  <c r="E1827" i="2" a="1"/>
  <c r="E1827" i="2" s="1"/>
  <c r="E2070" i="2" a="1"/>
  <c r="E2070" i="2" s="1"/>
  <c r="E2054" i="2" a="1"/>
  <c r="E2054" i="2" s="1"/>
  <c r="E2317" i="2" a="1"/>
  <c r="E2317" i="2" s="1"/>
  <c r="E2321" i="2" a="1"/>
  <c r="E2321" i="2" s="1"/>
  <c r="E2565" i="2" a="1"/>
  <c r="E2565" i="2" s="1"/>
  <c r="E2564" i="2" a="1"/>
  <c r="E2564" i="2" s="1"/>
  <c r="E2802" i="2" a="1"/>
  <c r="E2802" i="2" s="1"/>
  <c r="E2812" i="2" a="1"/>
  <c r="E2812" i="2" s="1"/>
  <c r="E3049" i="2" a="1"/>
  <c r="E3049" i="2" s="1"/>
  <c r="E150" i="2" a="1"/>
  <c r="E150" i="2" s="1"/>
  <c r="E3294" i="2" a="1"/>
  <c r="E3294" i="2" s="1"/>
  <c r="E3558" i="2" a="1"/>
  <c r="E3558" i="2" s="1"/>
  <c r="E3557" i="2" a="1"/>
  <c r="E3557" i="2" s="1"/>
  <c r="E3793" i="2" a="1"/>
  <c r="E3793" i="2" s="1"/>
  <c r="E3790" i="2" a="1"/>
  <c r="E3790" i="2" s="1"/>
  <c r="E4048" i="2" a="1"/>
  <c r="E4048" i="2" s="1"/>
  <c r="E4043" i="2" a="1"/>
  <c r="E4043" i="2" s="1"/>
  <c r="E4289" i="2" a="1"/>
  <c r="E4289" i="2" s="1"/>
  <c r="E4546" i="2" a="1"/>
  <c r="E4546" i="2" s="1"/>
  <c r="E4548" i="2" a="1"/>
  <c r="E4548" i="2" s="1"/>
  <c r="E4796" i="2" a="1"/>
  <c r="E4796" i="2" s="1"/>
  <c r="E4802" i="2" a="1"/>
  <c r="E4802" i="2" s="1"/>
  <c r="E5046" i="2" a="1"/>
  <c r="E5046" i="2" s="1"/>
  <c r="E5042" i="2" a="1"/>
  <c r="E5042" i="2" s="1"/>
  <c r="E5287" i="2" a="1"/>
  <c r="E5287" i="2" s="1"/>
  <c r="E5288" i="2" a="1"/>
  <c r="E5288" i="2" s="1"/>
  <c r="E5549" i="2" a="1"/>
  <c r="E5549" i="2" s="1"/>
  <c r="E5533" i="2" a="1"/>
  <c r="E5533" i="2" s="1"/>
  <c r="E581" i="2" a="1"/>
  <c r="E581" i="2" s="1"/>
  <c r="E838" i="2" a="1"/>
  <c r="E838" i="2" s="1"/>
  <c r="E840" i="2" a="1"/>
  <c r="E840" i="2" s="1"/>
  <c r="E1082" i="2" a="1"/>
  <c r="E1082" i="2" s="1"/>
  <c r="E1073" i="2" a="1"/>
  <c r="E1073" i="2" s="1"/>
  <c r="E1331" i="2" a="1"/>
  <c r="E1331" i="2" s="1"/>
  <c r="E1318" i="2" a="1"/>
  <c r="E1318" i="2" s="1"/>
  <c r="E1579" i="2" a="1"/>
  <c r="E1579" i="2" s="1"/>
  <c r="E78" i="2" a="1"/>
  <c r="E78" i="2" s="1"/>
  <c r="E1820" i="2" a="1"/>
  <c r="E1820" i="2" s="1"/>
  <c r="E2063" i="2" a="1"/>
  <c r="E2063" i="2" s="1"/>
  <c r="E2068" i="2" a="1"/>
  <c r="E2068" i="2" s="1"/>
  <c r="E2307" i="2" a="1"/>
  <c r="E2307" i="2" s="1"/>
  <c r="E2308" i="2" a="1"/>
  <c r="E2308" i="2" s="1"/>
  <c r="E2552" i="2" a="1"/>
  <c r="E2552" i="2" s="1"/>
  <c r="E2551" i="2" a="1"/>
  <c r="E2551" i="2" s="1"/>
  <c r="E2795" i="2" a="1"/>
  <c r="E2795" i="2" s="1"/>
  <c r="E2805" i="2" a="1"/>
  <c r="E2805" i="2" s="1"/>
  <c r="E3062" i="2" a="1"/>
  <c r="E3062" i="2" s="1"/>
  <c r="E3309" i="2" a="1"/>
  <c r="E3309" i="2" s="1"/>
  <c r="E3310" i="2" a="1"/>
  <c r="E3310" i="2" s="1"/>
  <c r="E3545" i="2" a="1"/>
  <c r="E3545" i="2" s="1"/>
  <c r="E3543" i="2" a="1"/>
  <c r="E3543" i="2" s="1"/>
  <c r="E3806" i="2" a="1"/>
  <c r="E3806" i="2" s="1"/>
  <c r="E3795" i="2" a="1"/>
  <c r="E3795" i="2" s="1"/>
  <c r="E4035" i="2" a="1"/>
  <c r="E4035" i="2" s="1"/>
  <c r="E198" i="2" a="1"/>
  <c r="E198" i="2" s="1"/>
  <c r="E4285" i="2" a="1"/>
  <c r="E4285" i="2" s="1"/>
  <c r="E4533" i="2" a="1"/>
  <c r="E4533" i="2" s="1"/>
  <c r="E4552" i="2" a="1"/>
  <c r="E4552" i="2" s="1"/>
  <c r="E4789" i="2" a="1"/>
  <c r="E4789" i="2" s="1"/>
  <c r="E4787" i="2" a="1"/>
  <c r="E4787" i="2" s="1"/>
  <c r="E5039" i="2" a="1"/>
  <c r="E5039" i="2" s="1"/>
  <c r="E5037" i="2" a="1"/>
  <c r="E5037" i="2" s="1"/>
  <c r="E5283" i="2" a="1"/>
  <c r="E5283" i="2" s="1"/>
  <c r="E5299" i="2" a="1"/>
  <c r="E5299" i="2" s="1"/>
  <c r="E5535" i="2" a="1"/>
  <c r="E5535" i="2" s="1"/>
  <c r="E270" i="2" a="1"/>
  <c r="E270" i="2" s="1"/>
  <c r="E588" i="2" a="1"/>
  <c r="E588" i="2" s="1"/>
  <c r="E592" i="2" a="1"/>
  <c r="E592" i="2" s="1"/>
  <c r="E830" i="2" a="1"/>
  <c r="E830" i="2" s="1"/>
  <c r="E827" i="2" a="1"/>
  <c r="E827" i="2" s="1"/>
  <c r="E1088" i="2" a="1"/>
  <c r="E1088" i="2" s="1"/>
  <c r="E54" i="2" a="1"/>
  <c r="E54" i="2" s="1"/>
  <c r="E1334" i="2" a="1"/>
  <c r="E1334" i="2" s="1"/>
  <c r="E1577" i="2" a="1"/>
  <c r="E1577" i="2" s="1"/>
  <c r="E1582" i="2" a="1"/>
  <c r="E1582" i="2" s="1"/>
  <c r="E1825" i="2" a="1"/>
  <c r="E1825" i="2" s="1"/>
  <c r="E1823" i="2" a="1"/>
  <c r="E1823" i="2" s="1"/>
  <c r="E2066" i="2" a="1"/>
  <c r="E2066" i="2" s="1"/>
  <c r="E2071" i="2" a="1"/>
  <c r="E2071" i="2" s="1"/>
  <c r="E2303" i="2" a="1"/>
  <c r="E2303" i="2" s="1"/>
  <c r="E2310" i="2" a="1"/>
  <c r="E2310" i="2" s="1"/>
  <c r="E2558" i="2" a="1"/>
  <c r="E2558" i="2" s="1"/>
  <c r="E2804" i="2" a="1"/>
  <c r="E2804" i="2" s="1"/>
  <c r="E2809" i="2" a="1"/>
  <c r="E2809" i="2" s="1"/>
  <c r="E3044" i="2" a="1"/>
  <c r="E3044" i="2" s="1"/>
  <c r="E3061" i="2" a="1"/>
  <c r="E3061" i="2" s="1"/>
  <c r="E3299" i="2" a="1"/>
  <c r="E3299" i="2" s="1"/>
  <c r="E3300" i="2" a="1"/>
  <c r="E3300" i="2" s="1"/>
  <c r="E3544" i="2" a="1"/>
  <c r="E3544" i="2" s="1"/>
  <c r="E3547" i="2" a="1"/>
  <c r="E3547" i="2" s="1"/>
  <c r="E3802" i="2" a="1"/>
  <c r="E3802" i="2" s="1"/>
  <c r="E4046" i="2" a="1"/>
  <c r="E4046" i="2" s="1"/>
  <c r="E4054" i="2" a="1"/>
  <c r="E4054" i="2" s="1"/>
  <c r="E4291" i="2" a="1"/>
  <c r="E4291" i="2" s="1"/>
  <c r="E4292" i="2" a="1"/>
  <c r="E4292" i="2" s="1"/>
  <c r="E4544" i="2" a="1"/>
  <c r="E4544" i="2" s="1"/>
  <c r="E4541" i="2" a="1"/>
  <c r="E4541" i="2" s="1"/>
  <c r="E4788" i="2" a="1"/>
  <c r="E4788" i="2" s="1"/>
  <c r="E4786" i="2" a="1"/>
  <c r="E4786" i="2" s="1"/>
  <c r="E5048" i="2" a="1"/>
  <c r="E5048" i="2" s="1"/>
  <c r="E246" i="2" a="1"/>
  <c r="E246" i="2" s="1"/>
  <c r="E5293" i="2" a="1"/>
  <c r="E5293" i="2" s="1"/>
  <c r="E5544" i="2" a="1"/>
  <c r="E5544" i="2" s="1"/>
  <c r="E5534" i="2" a="1"/>
  <c r="E5534" i="2" s="1"/>
  <c r="E585" i="2" a="1"/>
  <c r="E585" i="2" s="1"/>
  <c r="E589" i="2" a="1"/>
  <c r="E589" i="2" s="1"/>
  <c r="E844" i="2" a="1"/>
  <c r="E844" i="2" s="1"/>
  <c r="E839" i="2" a="1"/>
  <c r="E839" i="2" s="1"/>
  <c r="E1077" i="2" a="1"/>
  <c r="E1077" i="2" s="1"/>
  <c r="E1332" i="2" a="1"/>
  <c r="E1332" i="2" s="1"/>
  <c r="E1323" i="2" a="1"/>
  <c r="E1323" i="2" s="1"/>
  <c r="E1566" i="2" a="1"/>
  <c r="E1566" i="2" s="1"/>
  <c r="E1564" i="2" a="1"/>
  <c r="E1564" i="2" s="1"/>
  <c r="E1807" i="2" a="1"/>
  <c r="E1807" i="2" s="1"/>
  <c r="E1812" i="2" a="1"/>
  <c r="E1812" i="2" s="1"/>
  <c r="E2055" i="2" a="1"/>
  <c r="E2055" i="2" s="1"/>
  <c r="E2053" i="2" a="1"/>
  <c r="E2053" i="2" s="1"/>
  <c r="E2319" i="2" a="1"/>
  <c r="E2319" i="2" s="1"/>
  <c r="E114" i="2" a="1"/>
  <c r="E114" i="2" s="1"/>
  <c r="E2567" i="2" a="1"/>
  <c r="E2567" i="2" s="1"/>
  <c r="E2807" i="2" a="1"/>
  <c r="E2807" i="2" s="1"/>
  <c r="E2800" i="2" a="1"/>
  <c r="E2800" i="2" s="1"/>
  <c r="E3060" i="2" a="1"/>
  <c r="E3060" i="2" s="1"/>
  <c r="E3048" i="2" a="1"/>
  <c r="E3048" i="2" s="1"/>
  <c r="E3302" i="2" a="1"/>
  <c r="E3302" i="2" s="1"/>
  <c r="E3303" i="2" a="1"/>
  <c r="E3303" i="2" s="1"/>
  <c r="E3553" i="2" a="1"/>
  <c r="E3553" i="2" s="1"/>
  <c r="E3556" i="2" a="1"/>
  <c r="E3556" i="2" s="1"/>
  <c r="E3805" i="2" a="1"/>
  <c r="E3805" i="2" s="1"/>
  <c r="E4036" i="2" a="1"/>
  <c r="E4036" i="2" s="1"/>
  <c r="E4041" i="2" a="1"/>
  <c r="E4041" i="2" s="1"/>
  <c r="E4294" i="2" a="1"/>
  <c r="E4294" i="2" s="1"/>
  <c r="E4288" i="2" a="1"/>
  <c r="E4288" i="2" s="1"/>
  <c r="E4540" i="2" a="1"/>
  <c r="E4540" i="2" s="1"/>
  <c r="E4545" i="2" a="1"/>
  <c r="E4545" i="2" s="1"/>
  <c r="E4790" i="2" a="1"/>
  <c r="E4790" i="2" s="1"/>
  <c r="E4791" i="2" a="1"/>
  <c r="E4791" i="2" s="1"/>
  <c r="E5043" i="2" a="1"/>
  <c r="E5043" i="2" s="1"/>
  <c r="E5294" i="2" a="1"/>
  <c r="E5294" i="2" s="1"/>
  <c r="E5298" i="2" a="1"/>
  <c r="E5298" i="2" s="1"/>
  <c r="E5537" i="2" a="1"/>
  <c r="E5537" i="2" s="1"/>
  <c r="E5546" i="2" a="1"/>
  <c r="E5546" i="2" s="1"/>
  <c r="E582" i="2" a="1"/>
  <c r="E582" i="2" s="1"/>
  <c r="E586" i="2" a="1"/>
  <c r="E586" i="2" s="1"/>
  <c r="E826" i="2" a="1"/>
  <c r="E826" i="2" s="1"/>
  <c r="E832" i="2" a="1"/>
  <c r="E832" i="2" s="1"/>
  <c r="E1076" i="2" a="1"/>
  <c r="E1076" i="2" s="1"/>
  <c r="E1325" i="2" a="1"/>
  <c r="E1325" i="2" s="1"/>
  <c r="E1330" i="2" a="1"/>
  <c r="E1330" i="2" s="1"/>
  <c r="E1573" i="2" a="1"/>
  <c r="E1573" i="2" s="1"/>
  <c r="E1578" i="2" a="1"/>
  <c r="E1578" i="2" s="1"/>
  <c r="E1821" i="2" a="1"/>
  <c r="E1821" i="2" s="1"/>
  <c r="E1819" i="2" a="1"/>
  <c r="E1819" i="2" s="1"/>
  <c r="E2062" i="2" a="1"/>
  <c r="E2062" i="2" s="1"/>
  <c r="E2067" i="2" a="1"/>
  <c r="E2067" i="2" s="1"/>
  <c r="E2306" i="2" a="1"/>
  <c r="E2306" i="2" s="1"/>
  <c r="E2566" i="2" a="1"/>
  <c r="E2566" i="2" s="1"/>
  <c r="E2554" i="2" a="1"/>
  <c r="E2554" i="2" s="1"/>
  <c r="E2797" i="2" a="1"/>
  <c r="E2797" i="2" s="1"/>
  <c r="E2808" i="2" a="1"/>
  <c r="E2808" i="2" s="1"/>
  <c r="E3047" i="2" a="1"/>
  <c r="E3047" i="2" s="1"/>
  <c r="E3064" i="2" a="1"/>
  <c r="E3064" i="2" s="1"/>
  <c r="E3308" i="2" a="1"/>
  <c r="E3308" i="2" s="1"/>
  <c r="E3306" i="2" a="1"/>
  <c r="E3306" i="2" s="1"/>
  <c r="E3562" i="2" a="1"/>
  <c r="E3562" i="2" s="1"/>
  <c r="E3560" i="2" a="1"/>
  <c r="E3560" i="2" s="1"/>
  <c r="E3792" i="2" a="1"/>
  <c r="E3792" i="2" s="1"/>
  <c r="E4049" i="2" a="1"/>
  <c r="E4049" i="2" s="1"/>
  <c r="E4044" i="2" a="1"/>
  <c r="E4044" i="2" s="1"/>
  <c r="E4296" i="2" a="1"/>
  <c r="E4296" i="2" s="1"/>
  <c r="E4284" i="2" a="1"/>
  <c r="E4284" i="2" s="1"/>
  <c r="E4536" i="2" a="1"/>
  <c r="E4536" i="2" s="1"/>
  <c r="E4535" i="2" a="1"/>
  <c r="E4535" i="2" s="1"/>
  <c r="E4785" i="2" a="1"/>
  <c r="E4785" i="2" s="1"/>
  <c r="E4800" i="2" a="1"/>
  <c r="E4800" i="2" s="1"/>
  <c r="E5035" i="2" a="1"/>
  <c r="E5035" i="2" s="1"/>
  <c r="E5281" i="2" a="1"/>
  <c r="E5281" i="2" s="1"/>
  <c r="E5292" i="2" a="1"/>
  <c r="E5292" i="2" s="1"/>
  <c r="E5530" i="2" a="1"/>
  <c r="E5530" i="2" s="1"/>
  <c r="E5529" i="2" a="1"/>
  <c r="E5529" i="2" s="1"/>
  <c r="E579" i="2" a="1"/>
  <c r="E579" i="2" s="1"/>
  <c r="E583" i="2" a="1"/>
  <c r="E583" i="2" s="1"/>
  <c r="E829" i="2" a="1"/>
  <c r="E829" i="2" s="1"/>
  <c r="E831" i="2" a="1"/>
  <c r="E831" i="2" s="1"/>
  <c r="E1086" i="2" a="1"/>
  <c r="E1086" i="2" s="1"/>
  <c r="E1339" i="2" a="1"/>
  <c r="E1339" i="2" s="1"/>
  <c r="E1337" i="2" a="1"/>
  <c r="E1337" i="2" s="1"/>
  <c r="E1580" i="2" a="1"/>
  <c r="E1580" i="2" s="1"/>
  <c r="E1571" i="2" a="1"/>
  <c r="E1571" i="2" s="1"/>
  <c r="E1814" i="2" a="1"/>
  <c r="E1814" i="2" s="1"/>
  <c r="E1826" i="2" a="1"/>
  <c r="E1826" i="2" s="1"/>
  <c r="E2069" i="2" a="1"/>
  <c r="E2069" i="2" s="1"/>
  <c r="E2060" i="2" a="1"/>
  <c r="E2060" i="2" s="1"/>
  <c r="E2315" i="2" a="1"/>
  <c r="E2315" i="2" s="1"/>
  <c r="E2556" i="2" a="1"/>
  <c r="E2556" i="2" s="1"/>
  <c r="E2557" i="2" a="1"/>
  <c r="E2557" i="2" s="1"/>
  <c r="E2813" i="2" a="1"/>
  <c r="E2813" i="2" s="1"/>
  <c r="E2815" i="2" a="1"/>
  <c r="E2815" i="2" s="1"/>
  <c r="E3063" i="2" a="1"/>
  <c r="E3063" i="2" s="1"/>
  <c r="E3051" i="2" a="1"/>
  <c r="E3051" i="2" s="1"/>
  <c r="E3298" i="2" a="1"/>
  <c r="E3298" i="2" s="1"/>
  <c r="E3293" i="2" a="1"/>
  <c r="E3293" i="2" s="1"/>
  <c r="E3549" i="2" a="1"/>
  <c r="E3549" i="2" s="1"/>
  <c r="E174" i="2" a="1"/>
  <c r="E174" i="2" s="1"/>
  <c r="E3801" i="2" a="1"/>
  <c r="E3801" i="2" s="1"/>
  <c r="E4039" i="2" a="1"/>
  <c r="E4039" i="2" s="1"/>
  <c r="E4047" i="2" a="1"/>
  <c r="E4047" i="2" s="1"/>
  <c r="E4298" i="2" a="1"/>
  <c r="E4298" i="2" s="1"/>
  <c r="E4299" i="2" a="1"/>
  <c r="E4299" i="2" s="1"/>
  <c r="E4532" i="2" a="1"/>
  <c r="E4532" i="2" s="1"/>
  <c r="E4534" i="2" a="1"/>
  <c r="E4534" i="2" s="1"/>
  <c r="E4799" i="2" a="1"/>
  <c r="E4799" i="2" s="1"/>
  <c r="E234" i="2" a="1"/>
  <c r="E234" i="2" s="1"/>
  <c r="E5050" i="2" a="1"/>
  <c r="E5050" i="2" s="1"/>
  <c r="E5296" i="2" a="1"/>
  <c r="E5296" i="2" s="1"/>
  <c r="E5297" i="2" a="1"/>
  <c r="E5297" i="2" s="1"/>
  <c r="E5547" i="2" a="1"/>
  <c r="E5547" i="2" s="1"/>
  <c r="E5542" i="2" a="1"/>
  <c r="E5542" i="2" s="1"/>
  <c r="E576" i="2" a="1"/>
  <c r="E576" i="2" s="1"/>
  <c r="E580" i="2" a="1"/>
  <c r="E580" i="2" s="1"/>
  <c r="E843" i="2" a="1"/>
  <c r="E843" i="2" s="1"/>
  <c r="E42" i="2" a="1"/>
  <c r="E42" i="2" s="1"/>
  <c r="E1080" i="2" a="1"/>
  <c r="E1080" i="2" s="1"/>
  <c r="E1321" i="2" a="1"/>
  <c r="E1321" i="2" s="1"/>
  <c r="E1326" i="2" a="1"/>
  <c r="E1326" i="2" s="1"/>
  <c r="E1569" i="2" a="1"/>
  <c r="E1569" i="2" s="1"/>
  <c r="E1567" i="2" a="1"/>
  <c r="E1567" i="2" s="1"/>
  <c r="E1810" i="2" a="1"/>
  <c r="E1810" i="2" s="1"/>
  <c r="E1815" i="2" a="1"/>
  <c r="E1815" i="2" s="1"/>
  <c r="E2058" i="2" a="1"/>
  <c r="E2058" i="2" s="1"/>
  <c r="E2056" i="2" a="1"/>
  <c r="E2056" i="2" s="1"/>
  <c r="E2305" i="2" a="1"/>
  <c r="E2305" i="2" s="1"/>
  <c r="E2569" i="2" a="1"/>
  <c r="E2569" i="2" s="1"/>
  <c r="E2560" i="2" a="1"/>
  <c r="E2560" i="2" s="1"/>
  <c r="E2803" i="2" a="1"/>
  <c r="E2803" i="2" s="1"/>
  <c r="E2796" i="2" a="1"/>
  <c r="E2796" i="2" s="1"/>
  <c r="E3050" i="2" a="1"/>
  <c r="E3050" i="2" s="1"/>
  <c r="E3054" i="2" a="1"/>
  <c r="E3054" i="2" s="1"/>
  <c r="E3311" i="2" a="1"/>
  <c r="E3311" i="2" s="1"/>
  <c r="E3295" i="2" a="1"/>
  <c r="E3295" i="2" s="1"/>
  <c r="E3550" i="2" a="1"/>
  <c r="E3550" i="2" s="1"/>
  <c r="E3807" i="2" a="1"/>
  <c r="E3807" i="2" s="1"/>
  <c r="E3804" i="2" a="1"/>
  <c r="E3804" i="2" s="1"/>
  <c r="E4052" i="2" a="1"/>
  <c r="E4052" i="2" s="1"/>
  <c r="E4050" i="2" a="1"/>
  <c r="E4050" i="2" s="1"/>
  <c r="E4286" i="2" a="1"/>
  <c r="E4286" i="2" s="1"/>
  <c r="E4295" i="2" a="1"/>
  <c r="E4295" i="2" s="1"/>
  <c r="E4550" i="2" a="1"/>
  <c r="E4550" i="2" s="1"/>
  <c r="E4543" i="2" a="1"/>
  <c r="E4543" i="2" s="1"/>
  <c r="E4794" i="2" a="1"/>
  <c r="E4794" i="2" s="1"/>
  <c r="E5049" i="2" a="1"/>
  <c r="E5049" i="2" s="1"/>
  <c r="E5038" i="2" a="1"/>
  <c r="E5038" i="2" s="1"/>
  <c r="E5282" i="2" a="1"/>
  <c r="E5282" i="2" s="1"/>
  <c r="E5285" i="2" a="1"/>
  <c r="E5285" i="2" s="1"/>
  <c r="E5536" i="2" a="1"/>
  <c r="E5536" i="2" s="1"/>
  <c r="E5532" i="2" a="1"/>
  <c r="E5532" i="2" s="1"/>
  <c r="E593" i="2" a="1"/>
  <c r="E593" i="2" s="1"/>
  <c r="E577" i="2" a="1"/>
  <c r="E577" i="2" s="1"/>
  <c r="E836" i="2" a="1"/>
  <c r="E836" i="2" s="1"/>
  <c r="E1087" i="2" a="1"/>
  <c r="E1087" i="2" s="1"/>
  <c r="E1074" i="2" a="1"/>
  <c r="E1074" i="2" s="1"/>
  <c r="E1335" i="2" a="1"/>
  <c r="E1335" i="2" s="1"/>
  <c r="E1319" i="2" a="1"/>
  <c r="E1319" i="2" s="1"/>
  <c r="E1562" i="2" a="1"/>
  <c r="E1562" i="2" s="1"/>
  <c r="E1581" i="2" a="1"/>
  <c r="E1581" i="2" s="1"/>
  <c r="E1824" i="2" a="1"/>
  <c r="E1824" i="2" s="1"/>
  <c r="E1808" i="2" a="1"/>
  <c r="E1808" i="2" s="1"/>
  <c r="E2065" i="2" a="1"/>
  <c r="E2065" i="2" s="1"/>
  <c r="E102" i="2" a="1"/>
  <c r="E102" i="2" s="1"/>
  <c r="E2309" i="2" a="1"/>
  <c r="E2309" i="2" s="1"/>
  <c r="E2559" i="2" a="1"/>
  <c r="E2559" i="2" s="1"/>
  <c r="E2550" i="2" a="1"/>
  <c r="E2550" i="2" s="1"/>
  <c r="E2799" i="2" a="1"/>
  <c r="E2799" i="2" s="1"/>
  <c r="E2811" i="2" a="1"/>
  <c r="E2811" i="2" s="1"/>
  <c r="E3056" i="2" a="1"/>
  <c r="E3056" i="2" s="1"/>
  <c r="E3058" i="2" a="1"/>
  <c r="E3058" i="2" s="1"/>
  <c r="E3301" i="2" a="1"/>
  <c r="E3301" i="2" s="1"/>
  <c r="E3305" i="2" a="1"/>
  <c r="E3305" i="2" s="1"/>
  <c r="E3546" i="2" a="1"/>
  <c r="E3546" i="2" s="1"/>
  <c r="E3794" i="2" a="1"/>
  <c r="E3794" i="2" s="1"/>
  <c r="E3791" i="2" a="1"/>
  <c r="E3791" i="2" s="1"/>
  <c r="E4042" i="2" a="1"/>
  <c r="E4042" i="2" s="1"/>
  <c r="E4037" i="2" a="1"/>
  <c r="E4037" i="2" s="1"/>
  <c r="E4302" i="2" a="1"/>
  <c r="E4302" i="2" s="1"/>
  <c r="E4287" i="2" a="1"/>
  <c r="E4287" i="2" s="1"/>
  <c r="E4539" i="2" a="1"/>
  <c r="E4539" i="2" s="1"/>
  <c r="E222" i="2" a="1"/>
  <c r="E222" i="2" s="1"/>
  <c r="E4783" i="2" a="1"/>
  <c r="E4783" i="2" s="1"/>
  <c r="E5036" i="2" a="1"/>
  <c r="E5036" i="2" s="1"/>
  <c r="E5051" i="2" a="1"/>
  <c r="E5051" i="2" s="1"/>
  <c r="E5291" i="2" a="1"/>
  <c r="E5291" i="2" s="1"/>
  <c r="E5289" i="2" a="1"/>
  <c r="E5289" i="2" s="1"/>
  <c r="E5545" i="2" a="1"/>
  <c r="E5545" i="2" s="1"/>
  <c r="E5531" i="2" a="1"/>
  <c r="E5531" i="2" s="1"/>
  <c r="E343" i="2" a="1"/>
  <c r="E343" i="2" s="1"/>
  <c r="E330" i="2" a="1"/>
  <c r="E330" i="2" s="1"/>
  <c r="E5284" i="2" a="1"/>
  <c r="E5284" i="2" s="1"/>
  <c r="E4798" i="2" a="1"/>
  <c r="E4798" i="2" s="1"/>
  <c r="E4297" i="2" a="1"/>
  <c r="E4297" i="2" s="1"/>
  <c r="E3797" i="2" a="1"/>
  <c r="E3797" i="2" s="1"/>
  <c r="E3045" i="2" a="1"/>
  <c r="E3045" i="2" s="1"/>
  <c r="E2563" i="2" a="1"/>
  <c r="E2563" i="2" s="1"/>
  <c r="E2072" i="2" a="1"/>
  <c r="E2072" i="2" s="1"/>
  <c r="E1576" i="2" a="1"/>
  <c r="E1576" i="2" s="1"/>
  <c r="E1090" i="2" a="1"/>
  <c r="E1090" i="2" s="1"/>
  <c r="E345" i="4"/>
  <c r="E561" i="2" a="1"/>
  <c r="E561" i="2" s="1"/>
  <c r="E560" i="2" a="1"/>
  <c r="E560" i="2" s="1"/>
  <c r="E310" i="2" a="1"/>
  <c r="E310" i="2" s="1"/>
  <c r="E323" i="2" a="1"/>
  <c r="E323" i="2" s="1"/>
  <c r="E334" i="2" a="1"/>
  <c r="E334" i="2" s="1"/>
  <c r="E5286" i="2" a="1"/>
  <c r="E5286" i="2" s="1"/>
  <c r="E4795" i="2" a="1"/>
  <c r="E4795" i="2" s="1"/>
  <c r="E4303" i="2" a="1"/>
  <c r="E4303" i="2" s="1"/>
  <c r="E3552" i="2" a="1"/>
  <c r="E3552" i="2" s="1"/>
  <c r="E3055" i="2" a="1"/>
  <c r="E3055" i="2" s="1"/>
  <c r="E2555" i="2" a="1"/>
  <c r="E2555" i="2" s="1"/>
  <c r="E2059" i="2" a="1"/>
  <c r="E2059" i="2" s="1"/>
  <c r="E66" i="2" a="1"/>
  <c r="E66" i="2" s="1"/>
  <c r="E833" i="2" a="1"/>
  <c r="E833" i="2" s="1"/>
  <c r="E277" i="2" a="1"/>
  <c r="E277" i="2" s="1"/>
  <c r="E5680" i="2" a="1"/>
  <c r="E5680" i="2" s="1"/>
  <c r="E5435" i="2" a="1"/>
  <c r="E5435" i="2" s="1"/>
  <c r="E5424" i="2" a="1"/>
  <c r="E5424" i="2" s="1"/>
  <c r="E5176" i="2" a="1"/>
  <c r="E5176" i="2" s="1"/>
  <c r="E5187" i="2" a="1"/>
  <c r="E5187" i="2" s="1"/>
  <c r="E4939" i="2" a="1"/>
  <c r="E4939" i="2" s="1"/>
  <c r="E229" i="2" a="1"/>
  <c r="E229" i="2" s="1"/>
  <c r="E4677" i="2" a="1"/>
  <c r="E4677" i="2" s="1"/>
  <c r="E4437" i="2" a="1"/>
  <c r="E4437" i="2" s="1"/>
  <c r="E4432" i="2" a="1"/>
  <c r="E4432" i="2" s="1"/>
  <c r="E4190" i="2" a="1"/>
  <c r="E4190" i="2" s="1"/>
  <c r="E4186" i="2" a="1"/>
  <c r="E4186" i="2" s="1"/>
  <c r="E3933" i="2" a="1"/>
  <c r="E3933" i="2" s="1"/>
  <c r="E181" i="2" a="1"/>
  <c r="E181" i="2" s="1"/>
  <c r="E3697" i="2" a="1"/>
  <c r="E3697" i="2" s="1"/>
  <c r="E3442" i="2" a="1"/>
  <c r="E3442" i="2" s="1"/>
  <c r="E3450" i="2" a="1"/>
  <c r="E3450" i="2" s="1"/>
  <c r="E3189" i="2" a="1"/>
  <c r="E3189" i="2" s="1"/>
  <c r="E3188" i="2" a="1"/>
  <c r="E3188" i="2" s="1"/>
  <c r="E2947" i="2" a="1"/>
  <c r="E2947" i="2" s="1"/>
  <c r="E2705" i="2" a="1"/>
  <c r="E2705" i="2" s="1"/>
  <c r="E2699" i="2" a="1"/>
  <c r="E2699" i="2" s="1"/>
  <c r="E2443" i="2" a="1"/>
  <c r="E2443" i="2" s="1"/>
  <c r="E2444" i="2" a="1"/>
  <c r="E2444" i="2" s="1"/>
  <c r="E2201" i="2" a="1"/>
  <c r="E2201" i="2" s="1"/>
  <c r="E2214" i="2" a="1"/>
  <c r="E2214" i="2" s="1"/>
  <c r="E1946" i="2" a="1"/>
  <c r="E1946" i="2" s="1"/>
  <c r="E85" i="2" a="1"/>
  <c r="E85" i="2" s="1"/>
  <c r="E1709" i="2" a="1"/>
  <c r="E1709" i="2" s="1"/>
  <c r="E1466" i="2" a="1"/>
  <c r="E1466" i="2" s="1"/>
  <c r="E1461" i="2" a="1"/>
  <c r="E1461" i="2" s="1"/>
  <c r="E1218" i="2" a="1"/>
  <c r="E1218" i="2" s="1"/>
  <c r="E1213" i="2" a="1"/>
  <c r="E1213" i="2" s="1"/>
  <c r="E978" i="2" a="1"/>
  <c r="E978" i="2" s="1"/>
  <c r="E979" i="2" a="1"/>
  <c r="E979" i="2" s="1"/>
  <c r="E732" i="2" a="1"/>
  <c r="E732" i="2" s="1"/>
  <c r="T6" i="2"/>
  <c r="S6" i="2"/>
  <c r="R6" i="2"/>
  <c r="Q6" i="2"/>
  <c r="G6" i="2"/>
  <c r="E16" i="2" a="1"/>
  <c r="E16" i="2" s="1"/>
  <c r="E296" i="2" a="1"/>
  <c r="E296" i="2" s="1"/>
  <c r="E5598" i="2" a="1"/>
  <c r="E5598" i="2" s="1"/>
  <c r="E261" i="2" a="1"/>
  <c r="E261" i="2" s="1"/>
  <c r="E5347" i="2" a="1"/>
  <c r="E5347" i="2" s="1"/>
  <c r="E5105" i="2" a="1"/>
  <c r="E5105" i="2" s="1"/>
  <c r="E5102" i="2" a="1"/>
  <c r="E5102" i="2" s="1"/>
  <c r="E4848" i="2" a="1"/>
  <c r="E4848" i="2" s="1"/>
  <c r="E4846" i="2" a="1"/>
  <c r="E4846" i="2" s="1"/>
  <c r="E4596" i="2" a="1"/>
  <c r="E4596" i="2" s="1"/>
  <c r="E213" i="2" a="1"/>
  <c r="E213" i="2" s="1"/>
  <c r="E4346" i="2" a="1"/>
  <c r="E4346" i="2" s="1"/>
  <c r="E4102" i="2" a="1"/>
  <c r="E4102" i="2" s="1"/>
  <c r="E4101" i="2" a="1"/>
  <c r="E4101" i="2" s="1"/>
  <c r="E3857" i="2" a="1"/>
  <c r="E3857" i="2" s="1"/>
  <c r="E177" i="2" a="1"/>
  <c r="E177" i="2" s="1"/>
  <c r="E3609" i="2" a="1"/>
  <c r="E3609" i="2" s="1"/>
  <c r="E3355" i="2" a="1"/>
  <c r="E3355" i="2" s="1"/>
  <c r="E3364" i="2" a="1"/>
  <c r="E3364" i="2" s="1"/>
  <c r="E3120" i="2" a="1"/>
  <c r="E3120" i="2" s="1"/>
  <c r="E3119" i="2" a="1"/>
  <c r="E3119" i="2" s="1"/>
  <c r="E2871" i="2" a="1"/>
  <c r="E2871" i="2" s="1"/>
  <c r="E129" i="2" a="1"/>
  <c r="E129" i="2" s="1"/>
  <c r="E2630" i="2" a="1"/>
  <c r="E2630" i="2" s="1"/>
  <c r="E2370" i="2" a="1"/>
  <c r="E2370" i="2" s="1"/>
  <c r="E2366" i="2" a="1"/>
  <c r="E2366" i="2" s="1"/>
  <c r="E2115" i="2" a="1"/>
  <c r="E2115" i="2" s="1"/>
  <c r="E2124" i="2" a="1"/>
  <c r="E2124" i="2" s="1"/>
  <c r="E1885" i="2" a="1"/>
  <c r="E1885" i="2" s="1"/>
  <c r="E1642" i="2" a="1"/>
  <c r="E1642" i="2" s="1"/>
  <c r="E1637" i="2" a="1"/>
  <c r="E1637" i="2" s="1"/>
  <c r="E1387" i="2" a="1"/>
  <c r="E1387" i="2" s="1"/>
  <c r="E1400" i="2" a="1"/>
  <c r="E1400" i="2" s="1"/>
  <c r="E1142" i="2" a="1"/>
  <c r="E1142" i="2" s="1"/>
  <c r="E903" i="2" a="1"/>
  <c r="E903" i="2" s="1"/>
  <c r="E901" i="2" a="1"/>
  <c r="E901" i="2" s="1"/>
  <c r="E654" i="2" a="1"/>
  <c r="E654" i="2" s="1"/>
  <c r="E646" i="2" a="1"/>
  <c r="E646" i="2" s="1"/>
  <c r="E26" i="2" a="1"/>
  <c r="E26" i="2" s="1"/>
  <c r="E500" i="2" a="1"/>
  <c r="E500" i="2" s="1"/>
  <c r="E5568" i="2" a="1"/>
  <c r="E5568" i="2" s="1"/>
  <c r="E5552" i="2" a="1"/>
  <c r="E5552" i="2" s="1"/>
  <c r="E5315" i="2" a="1"/>
  <c r="E5315" i="2" s="1"/>
  <c r="E5304" i="2" a="1"/>
  <c r="E5304" i="2" s="1"/>
  <c r="E5068" i="2" a="1"/>
  <c r="E5068" i="2" s="1"/>
  <c r="E5053" i="2" a="1"/>
  <c r="E5053" i="2" s="1"/>
  <c r="E4808" i="2" a="1"/>
  <c r="E4808" i="2" s="1"/>
  <c r="E4803" i="2" a="1"/>
  <c r="E4803" i="2" s="1"/>
  <c r="E4572" i="2" a="1"/>
  <c r="E4572" i="2" s="1"/>
  <c r="E4568" i="2" a="1"/>
  <c r="E4568" i="2" s="1"/>
  <c r="E4311" i="2" a="1"/>
  <c r="E4311" i="2" s="1"/>
  <c r="E4056" i="2" a="1"/>
  <c r="E4056" i="2" s="1"/>
  <c r="E4061" i="2" a="1"/>
  <c r="E4061" i="2" s="1"/>
  <c r="E3811" i="2" a="1"/>
  <c r="E3811" i="2" s="1"/>
  <c r="E3825" i="2" a="1"/>
  <c r="E3825" i="2" s="1"/>
  <c r="E3565" i="2" a="1"/>
  <c r="E3565" i="2" s="1"/>
  <c r="E3567" i="2" a="1"/>
  <c r="E3567" i="2" s="1"/>
  <c r="E3329" i="2" a="1"/>
  <c r="E3329" i="2" s="1"/>
  <c r="E3315" i="2" a="1"/>
  <c r="E3315" i="2" s="1"/>
  <c r="E3074" i="2" a="1"/>
  <c r="E3074" i="2" s="1"/>
  <c r="E3083" i="2" a="1"/>
  <c r="E3083" i="2" s="1"/>
  <c r="E2831" i="2" a="1"/>
  <c r="E2831" i="2" s="1"/>
  <c r="E2833" i="2" a="1"/>
  <c r="E2833" i="2" s="1"/>
  <c r="E2570" i="2" a="1"/>
  <c r="E2570" i="2" s="1"/>
  <c r="E2582" i="2" a="1"/>
  <c r="E2582" i="2" s="1"/>
  <c r="E2337" i="2" a="1"/>
  <c r="E2337" i="2" s="1"/>
  <c r="E2327" i="2" a="1"/>
  <c r="E2327" i="2" s="1"/>
  <c r="E2090" i="2" a="1"/>
  <c r="E2090" i="2" s="1"/>
  <c r="E1840" i="2" a="1"/>
  <c r="E1840" i="2" s="1"/>
  <c r="E1828" i="2" a="1"/>
  <c r="E1828" i="2" s="1"/>
  <c r="E1585" i="2" a="1"/>
  <c r="E1585" i="2" s="1"/>
  <c r="E1587" i="2" a="1"/>
  <c r="E1587" i="2" s="1"/>
  <c r="E1344" i="2" a="1"/>
  <c r="E1344" i="2" s="1"/>
  <c r="E1346" i="2" a="1"/>
  <c r="E1346" i="2" s="1"/>
  <c r="E1092" i="2" a="1"/>
  <c r="E1092" i="2" s="1"/>
  <c r="E1107" i="2" a="1"/>
  <c r="E1107" i="2" s="1"/>
  <c r="E846" i="2" a="1"/>
  <c r="E846" i="2" s="1"/>
  <c r="E859" i="2" a="1"/>
  <c r="E859" i="2" s="1"/>
  <c r="E602" i="2" a="1"/>
  <c r="E602" i="2" s="1"/>
  <c r="E25" i="2" a="1"/>
  <c r="E25" i="2" s="1"/>
  <c r="L5" i="2" s="1" a="1"/>
  <c r="L5" i="2" s="1"/>
  <c r="E481" i="2" a="1"/>
  <c r="E481" i="2" s="1"/>
  <c r="E5564" i="2" a="1"/>
  <c r="E5564" i="2" s="1"/>
  <c r="E5557" i="2" a="1"/>
  <c r="E5557" i="2" s="1"/>
  <c r="E5321" i="2" a="1"/>
  <c r="E5321" i="2" s="1"/>
  <c r="E5316" i="2" a="1"/>
  <c r="E5316" i="2" s="1"/>
  <c r="E5058" i="2" a="1"/>
  <c r="E5058" i="2" s="1"/>
  <c r="E5060" i="2" a="1"/>
  <c r="E5060" i="2" s="1"/>
  <c r="E4804" i="2" a="1"/>
  <c r="E4804" i="2" s="1"/>
  <c r="E4817" i="2" a="1"/>
  <c r="E4817" i="2" s="1"/>
  <c r="E4564" i="2" a="1"/>
  <c r="E4564" i="2" s="1"/>
  <c r="E211" i="2" a="1"/>
  <c r="E211" i="2" s="1"/>
  <c r="E4315" i="2" a="1"/>
  <c r="E4315" i="2" s="1"/>
  <c r="E4069" i="2" a="1"/>
  <c r="E4069" i="2" s="1"/>
  <c r="E4074" i="2" a="1"/>
  <c r="E4074" i="2" s="1"/>
  <c r="E3818" i="2" a="1"/>
  <c r="E3818" i="2" s="1"/>
  <c r="E3809" i="2" a="1"/>
  <c r="E3809" i="2" s="1"/>
  <c r="E3574" i="2" a="1"/>
  <c r="E3574" i="2" s="1"/>
  <c r="E3580" i="2" a="1"/>
  <c r="E3580" i="2" s="1"/>
  <c r="E3316" i="2" a="1"/>
  <c r="E3316" i="2" s="1"/>
  <c r="E3328" i="2" a="1"/>
  <c r="E3328" i="2" s="1"/>
  <c r="E3071" i="2" a="1"/>
  <c r="E3071" i="2" s="1"/>
  <c r="E3070" i="2" a="1"/>
  <c r="E3070" i="2" s="1"/>
  <c r="E2832" i="2" a="1"/>
  <c r="E2832" i="2" s="1"/>
  <c r="E2817" i="2" a="1"/>
  <c r="E2817" i="2" s="1"/>
  <c r="E2583" i="2" a="1"/>
  <c r="E2583" i="2" s="1"/>
  <c r="E2579" i="2" a="1"/>
  <c r="E2579" i="2" s="1"/>
  <c r="E2328" i="2" a="1"/>
  <c r="E2328" i="2" s="1"/>
  <c r="E2340" i="2" a="1"/>
  <c r="E2340" i="2" s="1"/>
  <c r="E2083" i="2" a="1"/>
  <c r="E2083" i="2" s="1"/>
  <c r="E1833" i="2" a="1"/>
  <c r="E1833" i="2" s="1"/>
  <c r="E1846" i="2" a="1"/>
  <c r="E1846" i="2" s="1"/>
  <c r="E1603" i="2" a="1"/>
  <c r="E1603" i="2" s="1"/>
  <c r="E1598" i="2" a="1"/>
  <c r="E1598" i="2" s="1"/>
  <c r="E1355" i="2" a="1"/>
  <c r="E1355" i="2" s="1"/>
  <c r="E1353" i="2" a="1"/>
  <c r="E1353" i="2" s="1"/>
  <c r="E1098" i="2" a="1"/>
  <c r="E1098" i="2" s="1"/>
  <c r="E1093" i="2" a="1"/>
  <c r="E1093" i="2" s="1"/>
  <c r="E858" i="2" a="1"/>
  <c r="E858" i="2" s="1"/>
  <c r="E856" i="2" a="1"/>
  <c r="E856" i="2" s="1"/>
  <c r="E597" i="2" a="1"/>
  <c r="E597" i="2" s="1"/>
  <c r="E468" i="2" a="1"/>
  <c r="E468" i="2" s="1"/>
  <c r="E484" i="2" a="1"/>
  <c r="E484" i="2" s="1"/>
  <c r="E5570" i="2" a="1"/>
  <c r="E5570" i="2" s="1"/>
  <c r="E5569" i="2" a="1"/>
  <c r="E5569" i="2" s="1"/>
  <c r="E5322" i="2" a="1"/>
  <c r="E5322" i="2" s="1"/>
  <c r="E5320" i="2" a="1"/>
  <c r="E5320" i="2" s="1"/>
  <c r="E5059" i="2" a="1"/>
  <c r="E5059" i="2" s="1"/>
  <c r="E5067" i="2" a="1"/>
  <c r="E5067" i="2" s="1"/>
  <c r="E4814" i="2" a="1"/>
  <c r="E4814" i="2" s="1"/>
  <c r="E4810" i="2" a="1"/>
  <c r="E4810" i="2" s="1"/>
  <c r="E4569" i="2" a="1"/>
  <c r="E4569" i="2" s="1"/>
  <c r="E4325" i="2" a="1"/>
  <c r="E4325" i="2" s="1"/>
  <c r="E4307" i="2" a="1"/>
  <c r="E4307" i="2" s="1"/>
  <c r="E4066" i="2" a="1"/>
  <c r="E4066" i="2" s="1"/>
  <c r="E4058" i="2" a="1"/>
  <c r="E4058" i="2" s="1"/>
  <c r="E3813" i="2" a="1"/>
  <c r="E3813" i="2" s="1"/>
  <c r="E3822" i="2" a="1"/>
  <c r="E3822" i="2" s="1"/>
  <c r="E3570" i="2" a="1"/>
  <c r="E3570" i="2" s="1"/>
  <c r="E3564" i="2" a="1"/>
  <c r="E3564" i="2" s="1"/>
  <c r="E3326" i="2" a="1"/>
  <c r="E3326" i="2" s="1"/>
  <c r="E3325" i="2" a="1"/>
  <c r="E3325" i="2" s="1"/>
  <c r="E3084" i="2" a="1"/>
  <c r="E3084" i="2" s="1"/>
  <c r="E3080" i="2" a="1"/>
  <c r="E3080" i="2" s="1"/>
  <c r="E2821" i="2" a="1"/>
  <c r="E2821" i="2" s="1"/>
  <c r="E2830" i="2" a="1"/>
  <c r="E2830" i="2" s="1"/>
  <c r="E2580" i="2" a="1"/>
  <c r="E2580" i="2" s="1"/>
  <c r="E2592" i="2" a="1"/>
  <c r="E2592" i="2" s="1"/>
  <c r="E2338" i="2" a="1"/>
  <c r="E2338" i="2" s="1"/>
  <c r="E103" i="2" a="1"/>
  <c r="E103" i="2" s="1"/>
  <c r="E2076" i="2" a="1"/>
  <c r="E2076" i="2" s="1"/>
  <c r="E1844" i="2" a="1"/>
  <c r="E1844" i="2" s="1"/>
  <c r="E1832" i="2" a="1"/>
  <c r="E1832" i="2" s="1"/>
  <c r="E1589" i="2" a="1"/>
  <c r="E1589" i="2" s="1"/>
  <c r="E1591" i="2" a="1"/>
  <c r="E1591" i="2" s="1"/>
  <c r="E1362" i="2" a="1"/>
  <c r="E1362" i="2" s="1"/>
  <c r="E1357" i="2" a="1"/>
  <c r="E1357" i="2" s="1"/>
  <c r="E1110" i="2" a="1"/>
  <c r="E1110" i="2" s="1"/>
  <c r="E1111" i="2" a="1"/>
  <c r="E1111" i="2" s="1"/>
  <c r="E864" i="2" a="1"/>
  <c r="E864" i="2" s="1"/>
  <c r="E853" i="2" a="1"/>
  <c r="E853" i="2" s="1"/>
  <c r="E608" i="2" a="1"/>
  <c r="E608" i="2" s="1"/>
  <c r="E471" i="2" a="1"/>
  <c r="E471" i="2" s="1"/>
  <c r="E487" i="2" a="1"/>
  <c r="E487" i="2" s="1"/>
  <c r="E5559" i="2" a="1"/>
  <c r="E5559" i="2" s="1"/>
  <c r="E5562" i="2" a="1"/>
  <c r="E5562" i="2" s="1"/>
  <c r="E5318" i="2" a="1"/>
  <c r="E5318" i="2" s="1"/>
  <c r="E5305" i="2" a="1"/>
  <c r="E5305" i="2" s="1"/>
  <c r="E5065" i="2" a="1"/>
  <c r="E5065" i="2" s="1"/>
  <c r="E5054" i="2" a="1"/>
  <c r="E5054" i="2" s="1"/>
  <c r="E4813" i="2" a="1"/>
  <c r="E4813" i="2" s="1"/>
  <c r="E4820" i="2" a="1"/>
  <c r="E4820" i="2" s="1"/>
  <c r="E4553" i="2" a="1"/>
  <c r="E4553" i="2" s="1"/>
  <c r="E4308" i="2" a="1"/>
  <c r="E4308" i="2" s="1"/>
  <c r="E4322" i="2" a="1"/>
  <c r="E4322" i="2" s="1"/>
  <c r="E4076" i="2" a="1"/>
  <c r="E4076" i="2" s="1"/>
  <c r="E4071" i="2" a="1"/>
  <c r="E4071" i="2" s="1"/>
  <c r="E3826" i="2" a="1"/>
  <c r="E3826" i="2" s="1"/>
  <c r="E3819" i="2" a="1"/>
  <c r="E3819" i="2" s="1"/>
  <c r="E3575" i="2" a="1"/>
  <c r="E3575" i="2" s="1"/>
  <c r="E3577" i="2" a="1"/>
  <c r="E3577" i="2" s="1"/>
  <c r="E3323" i="2" a="1"/>
  <c r="E3323" i="2" s="1"/>
  <c r="E3322" i="2" a="1"/>
  <c r="E3322" i="2" s="1"/>
  <c r="E3065" i="2" a="1"/>
  <c r="E3065" i="2" s="1"/>
  <c r="E139" i="2" a="1"/>
  <c r="E139" i="2" s="1"/>
  <c r="E2836" i="2" a="1"/>
  <c r="E2836" i="2" s="1"/>
  <c r="E127" i="2" a="1"/>
  <c r="E127" i="2" s="1"/>
  <c r="E2590" i="2" a="1"/>
  <c r="E2590" i="2" s="1"/>
  <c r="E115" i="2" a="1"/>
  <c r="E115" i="2" s="1"/>
  <c r="E2329" i="2" a="1"/>
  <c r="E2329" i="2" s="1"/>
  <c r="E2074" i="2" a="1"/>
  <c r="E2074" i="2" s="1"/>
  <c r="E2087" i="2" a="1"/>
  <c r="E2087" i="2" s="1"/>
  <c r="E1837" i="2" a="1"/>
  <c r="E1837" i="2" s="1"/>
  <c r="E1839" i="2" a="1"/>
  <c r="E1839" i="2" s="1"/>
  <c r="E1596" i="2" a="1"/>
  <c r="E1596" i="2" s="1"/>
  <c r="E1584" i="2" a="1"/>
  <c r="E1584" i="2" s="1"/>
  <c r="E1348" i="2" a="1"/>
  <c r="E1348" i="2" s="1"/>
  <c r="E1343" i="2" a="1"/>
  <c r="E1343" i="2" s="1"/>
  <c r="E1104" i="2" a="1"/>
  <c r="E1104" i="2" s="1"/>
  <c r="E1108" i="2" a="1"/>
  <c r="E1108" i="2" s="1"/>
  <c r="E852" i="2" a="1"/>
  <c r="E852" i="2" s="1"/>
  <c r="E615" i="2" a="1"/>
  <c r="E615" i="2" s="1"/>
  <c r="E603" i="2" a="1"/>
  <c r="E603" i="2" s="1"/>
  <c r="E474" i="2" a="1"/>
  <c r="E474" i="2" s="1"/>
  <c r="S5" i="2"/>
  <c r="T5" i="2"/>
  <c r="R5" i="2"/>
  <c r="Q5" i="2"/>
  <c r="G5" i="2"/>
  <c r="E5600" i="2" a="1"/>
  <c r="E5600" i="2" s="1"/>
  <c r="E5609" i="2" a="1"/>
  <c r="E5609" i="2" s="1"/>
  <c r="E5349" i="2" a="1"/>
  <c r="E5349" i="2" s="1"/>
  <c r="E5360" i="2" a="1"/>
  <c r="E5360" i="2" s="1"/>
  <c r="E5107" i="2" a="1"/>
  <c r="E5107" i="2" s="1"/>
  <c r="E237" i="2" a="1"/>
  <c r="E237" i="2" s="1"/>
  <c r="E4854" i="2" a="1"/>
  <c r="E4854" i="2" s="1"/>
  <c r="E4605" i="2" a="1"/>
  <c r="E4605" i="2" s="1"/>
  <c r="E4610" i="2" a="1"/>
  <c r="E4610" i="2" s="1"/>
  <c r="E4356" i="2" a="1"/>
  <c r="E4356" i="2" s="1"/>
  <c r="E4354" i="2" a="1"/>
  <c r="E4354" i="2" s="1"/>
  <c r="E4106" i="2" a="1"/>
  <c r="E4106" i="2" s="1"/>
  <c r="E4108" i="2" a="1"/>
  <c r="E4108" i="2" s="1"/>
  <c r="E3858" i="2" a="1"/>
  <c r="E3858" i="2" s="1"/>
  <c r="E3605" i="2" a="1"/>
  <c r="E3605" i="2" s="1"/>
  <c r="E3607" i="2" a="1"/>
  <c r="E3607" i="2" s="1"/>
  <c r="E3372" i="2" a="1"/>
  <c r="E3372" i="2" s="1"/>
  <c r="E3368" i="2" a="1"/>
  <c r="E3368" i="2" s="1"/>
  <c r="E3124" i="2" a="1"/>
  <c r="E3124" i="2" s="1"/>
  <c r="E2859" i="2" a="1"/>
  <c r="E2859" i="2" s="1"/>
  <c r="E2873" i="2" a="1"/>
  <c r="E2873" i="2" s="1"/>
  <c r="E2612" i="2" a="1"/>
  <c r="E2612" i="2" s="1"/>
  <c r="E2621" i="2" a="1"/>
  <c r="E2621" i="2" s="1"/>
  <c r="E2377" i="2" a="1"/>
  <c r="E2377" i="2" s="1"/>
  <c r="E2128" i="2" a="1"/>
  <c r="E2128" i="2" s="1"/>
  <c r="E2123" i="2" a="1"/>
  <c r="E2123" i="2" s="1"/>
  <c r="E1880" i="2" a="1"/>
  <c r="E1880" i="2" s="1"/>
  <c r="E1868" i="2" a="1"/>
  <c r="E1868" i="2" s="1"/>
  <c r="E1625" i="2" a="1"/>
  <c r="E1625" i="2" s="1"/>
  <c r="E1627" i="2" a="1"/>
  <c r="E1627" i="2" s="1"/>
  <c r="E1402" i="2" a="1"/>
  <c r="E1402" i="2" s="1"/>
  <c r="E57" i="2" a="1"/>
  <c r="E57" i="2" s="1"/>
  <c r="E1136" i="2" a="1"/>
  <c r="E1136" i="2" s="1"/>
  <c r="E899" i="2" a="1"/>
  <c r="E899" i="2" s="1"/>
  <c r="E895" i="2" a="1"/>
  <c r="E895" i="2" s="1"/>
  <c r="E645" i="2" a="1"/>
  <c r="E645" i="2" s="1"/>
  <c r="E655" i="2" a="1"/>
  <c r="E655" i="2" s="1"/>
  <c r="E499" i="2" a="1"/>
  <c r="E499" i="2" s="1"/>
  <c r="E5565" i="2" a="1"/>
  <c r="E5565" i="2" s="1"/>
  <c r="E5566" i="2" a="1"/>
  <c r="E5566" i="2" s="1"/>
  <c r="E5309" i="2" a="1"/>
  <c r="E5309" i="2" s="1"/>
  <c r="E5323" i="2" a="1"/>
  <c r="E5323" i="2" s="1"/>
  <c r="E5055" i="2" a="1"/>
  <c r="E5055" i="2" s="1"/>
  <c r="E5071" i="2" a="1"/>
  <c r="E5071" i="2" s="1"/>
  <c r="E4821" i="2" a="1"/>
  <c r="E4821" i="2" s="1"/>
  <c r="E223" i="2" a="1"/>
  <c r="E223" i="2" s="1"/>
  <c r="E4561" i="2" a="1"/>
  <c r="E4561" i="2" s="1"/>
  <c r="E4321" i="2" a="1"/>
  <c r="E4321" i="2" s="1"/>
  <c r="E4305" i="2" a="1"/>
  <c r="E4305" i="2" s="1"/>
  <c r="E4063" i="2" a="1"/>
  <c r="E4063" i="2" s="1"/>
  <c r="E4068" i="2" a="1"/>
  <c r="E4068" i="2" s="1"/>
  <c r="E3821" i="2" a="1"/>
  <c r="E3821" i="2" s="1"/>
  <c r="E3816" i="2" a="1"/>
  <c r="E3816" i="2" s="1"/>
  <c r="E3566" i="2" a="1"/>
  <c r="E3566" i="2" s="1"/>
  <c r="E3571" i="2" a="1"/>
  <c r="E3571" i="2" s="1"/>
  <c r="E3320" i="2" a="1"/>
  <c r="E3320" i="2" s="1"/>
  <c r="E3332" i="2" a="1"/>
  <c r="E3332" i="2" s="1"/>
  <c r="E3078" i="2" a="1"/>
  <c r="E3078" i="2" s="1"/>
  <c r="E2828" i="2" a="1"/>
  <c r="E2828" i="2" s="1"/>
  <c r="E2825" i="2" a="1"/>
  <c r="E2825" i="2" s="1"/>
  <c r="E2577" i="2" a="1"/>
  <c r="E2577" i="2" s="1"/>
  <c r="E2571" i="2" a="1"/>
  <c r="E2571" i="2" s="1"/>
  <c r="E2324" i="2" a="1"/>
  <c r="E2324" i="2" s="1"/>
  <c r="E2342" i="2" a="1"/>
  <c r="E2342" i="2" s="1"/>
  <c r="E2092" i="2" a="1"/>
  <c r="E2092" i="2" s="1"/>
  <c r="E2080" i="2" a="1"/>
  <c r="E2080" i="2" s="1"/>
  <c r="E1830" i="2" a="1"/>
  <c r="E1830" i="2" s="1"/>
  <c r="E1843" i="2" a="1"/>
  <c r="E1843" i="2" s="1"/>
  <c r="E1600" i="2" a="1"/>
  <c r="E1600" i="2" s="1"/>
  <c r="E1595" i="2" a="1"/>
  <c r="E1595" i="2" s="1"/>
  <c r="E1341" i="2" a="1"/>
  <c r="E1341" i="2" s="1"/>
  <c r="E1350" i="2" a="1"/>
  <c r="E1350" i="2" s="1"/>
  <c r="E1094" i="2" a="1"/>
  <c r="E1094" i="2" s="1"/>
  <c r="E1105" i="2" a="1"/>
  <c r="E1105" i="2" s="1"/>
  <c r="E860" i="2" a="1"/>
  <c r="E860" i="2" s="1"/>
  <c r="E599" i="2" a="1"/>
  <c r="E599" i="2" s="1"/>
  <c r="E598" i="2" a="1"/>
  <c r="E598" i="2" s="1"/>
  <c r="E477" i="2" a="1"/>
  <c r="E477" i="2" s="1"/>
  <c r="E473" i="2" a="1"/>
  <c r="E473" i="2" s="1"/>
  <c r="E5572" i="2" a="1"/>
  <c r="E5572" i="2" s="1"/>
  <c r="E5551" i="2" a="1"/>
  <c r="E5551" i="2" s="1"/>
  <c r="E5313" i="2" a="1"/>
  <c r="E5313" i="2" s="1"/>
  <c r="E5302" i="2" a="1"/>
  <c r="E5302" i="2" s="1"/>
  <c r="E5066" i="2" a="1"/>
  <c r="E5066" i="2" s="1"/>
  <c r="E5062" i="2" a="1"/>
  <c r="E5062" i="2" s="1"/>
  <c r="E4806" i="2" a="1"/>
  <c r="E4806" i="2" s="1"/>
  <c r="E4559" i="2" a="1"/>
  <c r="E4559" i="2" s="1"/>
  <c r="E4558" i="2" a="1"/>
  <c r="E4558" i="2" s="1"/>
  <c r="E4309" i="2" a="1"/>
  <c r="E4309" i="2" s="1"/>
  <c r="E4312" i="2" a="1"/>
  <c r="E4312" i="2" s="1"/>
  <c r="E4073" i="2" a="1"/>
  <c r="E4073" i="2" s="1"/>
  <c r="E4065" i="2" a="1"/>
  <c r="E4065" i="2" s="1"/>
  <c r="E3817" i="2" a="1"/>
  <c r="E3817" i="2" s="1"/>
  <c r="E3829" i="2" a="1"/>
  <c r="E3829" i="2" s="1"/>
  <c r="E3582" i="2" a="1"/>
  <c r="E3582" i="2" s="1"/>
  <c r="E3581" i="2" a="1"/>
  <c r="E3581" i="2" s="1"/>
  <c r="E3333" i="2" a="1"/>
  <c r="E3333" i="2" s="1"/>
  <c r="E151" i="2" a="1"/>
  <c r="E151" i="2" s="1"/>
  <c r="E3075" i="2" a="1"/>
  <c r="E3075" i="2" s="1"/>
  <c r="E2835" i="2" a="1"/>
  <c r="E2835" i="2" s="1"/>
  <c r="E2818" i="2" a="1"/>
  <c r="E2818" i="2" s="1"/>
  <c r="E2584" i="2" a="1"/>
  <c r="E2584" i="2" s="1"/>
  <c r="E2581" i="2" a="1"/>
  <c r="E2581" i="2" s="1"/>
  <c r="E2334" i="2" a="1"/>
  <c r="E2334" i="2" s="1"/>
  <c r="E2326" i="2" a="1"/>
  <c r="E2326" i="2" s="1"/>
  <c r="E2078" i="2" a="1"/>
  <c r="E2078" i="2" s="1"/>
  <c r="E2073" i="2" a="1"/>
  <c r="E2073" i="2" s="1"/>
  <c r="E1841" i="2" a="1"/>
  <c r="E1841" i="2" s="1"/>
  <c r="E1829" i="2" a="1"/>
  <c r="E1829" i="2" s="1"/>
  <c r="E1586" i="2" a="1"/>
  <c r="E1586" i="2" s="1"/>
  <c r="E1602" i="2" a="1"/>
  <c r="E1602" i="2" s="1"/>
  <c r="E1352" i="2" a="1"/>
  <c r="E1352" i="2" s="1"/>
  <c r="E1361" i="2" a="1"/>
  <c r="E1361" i="2" s="1"/>
  <c r="E1112" i="2" a="1"/>
  <c r="E1112" i="2" s="1"/>
  <c r="E849" i="2" a="1"/>
  <c r="E849" i="2" s="1"/>
  <c r="E854" i="2" a="1"/>
  <c r="E854" i="2" s="1"/>
  <c r="E605" i="2" a="1"/>
  <c r="E605" i="2" s="1"/>
  <c r="E614" i="2" a="1"/>
  <c r="E614" i="2" s="1"/>
  <c r="E480" i="2" a="1"/>
  <c r="E480" i="2" s="1"/>
  <c r="E476" i="2" a="1"/>
  <c r="E476" i="2" s="1"/>
  <c r="R13" i="2"/>
  <c r="Q13" i="2"/>
  <c r="G13" i="2"/>
  <c r="S13" i="2"/>
  <c r="T13" i="2"/>
  <c r="R8" i="2"/>
  <c r="T8" i="2"/>
  <c r="S8" i="2"/>
  <c r="Q8" i="2"/>
  <c r="G8" i="2"/>
  <c r="E291" i="2" a="1"/>
  <c r="E291" i="2" s="1"/>
  <c r="E284" i="2" a="1"/>
  <c r="E284" i="2" s="1"/>
  <c r="E5606" i="2" a="1"/>
  <c r="E5606" i="2" s="1"/>
  <c r="E5593" i="2" a="1"/>
  <c r="E5593" i="2" s="1"/>
  <c r="E5350" i="2" a="1"/>
  <c r="E5350" i="2" s="1"/>
  <c r="E249" i="2" a="1"/>
  <c r="E249" i="2" s="1"/>
  <c r="E5103" i="2" a="1"/>
  <c r="E5103" i="2" s="1"/>
  <c r="E4852" i="2" a="1"/>
  <c r="E4852" i="2" s="1"/>
  <c r="E4863" i="2" a="1"/>
  <c r="E4863" i="2" s="1"/>
  <c r="E4597" i="2" a="1"/>
  <c r="E4597" i="2" s="1"/>
  <c r="E4601" i="2" a="1"/>
  <c r="E4601" i="2" s="1"/>
  <c r="E4358" i="2" a="1"/>
  <c r="E4358" i="2" s="1"/>
  <c r="E4353" i="2" a="1"/>
  <c r="E4353" i="2" s="1"/>
  <c r="E4113" i="2" a="1"/>
  <c r="E4113" i="2" s="1"/>
  <c r="E3853" i="2" a="1"/>
  <c r="E3853" i="2" s="1"/>
  <c r="E3862" i="2" a="1"/>
  <c r="E3862" i="2" s="1"/>
  <c r="E3611" i="2" a="1"/>
  <c r="E3611" i="2" s="1"/>
  <c r="E165" i="2" a="1"/>
  <c r="E165" i="2" s="1"/>
  <c r="E3363" i="2" a="1"/>
  <c r="E3363" i="2" s="1"/>
  <c r="E3113" i="2" a="1"/>
  <c r="E3113" i="2" s="1"/>
  <c r="E3118" i="2" a="1"/>
  <c r="E3118" i="2" s="1"/>
  <c r="E2878" i="2" a="1"/>
  <c r="E2878" i="2" s="1"/>
  <c r="E2866" i="2" a="1"/>
  <c r="E2866" i="2" s="1"/>
  <c r="E2629" i="2" a="1"/>
  <c r="E2629" i="2" s="1"/>
  <c r="E117" i="2" a="1"/>
  <c r="E117" i="2" s="1"/>
  <c r="E2378" i="2" a="1"/>
  <c r="E2378" i="2" s="1"/>
  <c r="E2125" i="2" a="1"/>
  <c r="E2125" i="2" s="1"/>
  <c r="E2127" i="2" a="1"/>
  <c r="E2127" i="2" s="1"/>
  <c r="E1884" i="2" a="1"/>
  <c r="E1884" i="2" s="1"/>
  <c r="E1872" i="2" a="1"/>
  <c r="E1872" i="2" s="1"/>
  <c r="E1629" i="2" a="1"/>
  <c r="E1629" i="2" s="1"/>
  <c r="E1390" i="2" a="1"/>
  <c r="E1390" i="2" s="1"/>
  <c r="E1385" i="2" a="1"/>
  <c r="E1385" i="2" s="1"/>
  <c r="E1139" i="2" a="1"/>
  <c r="E1139" i="2" s="1"/>
  <c r="E1151" i="2" a="1"/>
  <c r="E1151" i="2" s="1"/>
  <c r="E888" i="2" a="1"/>
  <c r="E888" i="2" s="1"/>
  <c r="E33" i="2" a="1"/>
  <c r="E33" i="2" s="1"/>
  <c r="E652" i="2" a="1"/>
  <c r="E652" i="2" s="1"/>
  <c r="E498" i="2" a="1"/>
  <c r="E498" i="2" s="1"/>
  <c r="E488" i="2" a="1"/>
  <c r="E488" i="2" s="1"/>
  <c r="E5573" i="2" a="1"/>
  <c r="E5573" i="2" s="1"/>
  <c r="E5563" i="2" a="1"/>
  <c r="E5563" i="2" s="1"/>
  <c r="E5314" i="2" a="1"/>
  <c r="E5314" i="2" s="1"/>
  <c r="E5317" i="2" a="1"/>
  <c r="E5317" i="2" s="1"/>
  <c r="E5052" i="2" a="1"/>
  <c r="E5052" i="2" s="1"/>
  <c r="E4805" i="2" a="1"/>
  <c r="E4805" i="2" s="1"/>
  <c r="E4815" i="2" a="1"/>
  <c r="E4815" i="2" s="1"/>
  <c r="E4560" i="2" a="1"/>
  <c r="E4560" i="2" s="1"/>
  <c r="E4555" i="2" a="1"/>
  <c r="E4555" i="2" s="1"/>
  <c r="E4310" i="2" a="1"/>
  <c r="E4310" i="2" s="1"/>
  <c r="E4324" i="2" a="1"/>
  <c r="E4324" i="2" s="1"/>
  <c r="E4057" i="2" a="1"/>
  <c r="E4057" i="2" s="1"/>
  <c r="E4075" i="2" a="1"/>
  <c r="E4075" i="2" s="1"/>
  <c r="E3824" i="2" a="1"/>
  <c r="E3824" i="2" s="1"/>
  <c r="E3820" i="2" a="1"/>
  <c r="E3820" i="2" s="1"/>
  <c r="E3583" i="2" a="1"/>
  <c r="E3583" i="2" s="1"/>
  <c r="E163" i="2" a="1"/>
  <c r="E163" i="2" s="1"/>
  <c r="E3314" i="2" a="1"/>
  <c r="E3314" i="2" s="1"/>
  <c r="E3079" i="2" a="1"/>
  <c r="E3079" i="2" s="1"/>
  <c r="E3069" i="2" a="1"/>
  <c r="E3069" i="2" s="1"/>
  <c r="E2834" i="2" a="1"/>
  <c r="E2834" i="2" s="1"/>
  <c r="E2822" i="2" a="1"/>
  <c r="E2822" i="2" s="1"/>
  <c r="E2576" i="2" a="1"/>
  <c r="E2576" i="2" s="1"/>
  <c r="E2575" i="2" a="1"/>
  <c r="E2575" i="2" s="1"/>
  <c r="E2335" i="2" a="1"/>
  <c r="E2335" i="2" s="1"/>
  <c r="E2336" i="2" a="1"/>
  <c r="E2336" i="2" s="1"/>
  <c r="E2075" i="2" a="1"/>
  <c r="E2075" i="2" s="1"/>
  <c r="E2077" i="2" a="1"/>
  <c r="E2077" i="2" s="1"/>
  <c r="E1845" i="2" a="1"/>
  <c r="E1845" i="2" s="1"/>
  <c r="E79" i="2" a="1"/>
  <c r="E79" i="2" s="1"/>
  <c r="E1583" i="2" a="1"/>
  <c r="E1583" i="2" s="1"/>
  <c r="E1340" i="2" a="1"/>
  <c r="E1340" i="2" s="1"/>
  <c r="E1349" i="2" a="1"/>
  <c r="E1349" i="2" s="1"/>
  <c r="E1109" i="2" a="1"/>
  <c r="E1109" i="2" s="1"/>
  <c r="E1113" i="2" a="1"/>
  <c r="E1113" i="2" s="1"/>
  <c r="E43" i="2" a="1"/>
  <c r="E43" i="2" s="1"/>
  <c r="E865" i="2" a="1"/>
  <c r="E865" i="2" s="1"/>
  <c r="E606" i="2" a="1"/>
  <c r="E606" i="2" s="1"/>
  <c r="E610" i="2" a="1"/>
  <c r="E610" i="2" s="1"/>
  <c r="E469" i="2" a="1"/>
  <c r="E469" i="2" s="1"/>
  <c r="E485" i="2" a="1"/>
  <c r="E485" i="2" s="1"/>
  <c r="E271" i="2" a="1"/>
  <c r="E271" i="2" s="1"/>
  <c r="E5571" i="2" a="1"/>
  <c r="E5571" i="2" s="1"/>
  <c r="E259" i="2" a="1"/>
  <c r="E259" i="2" s="1"/>
  <c r="E5308" i="2" a="1"/>
  <c r="E5308" i="2" s="1"/>
  <c r="E247" i="2" a="1"/>
  <c r="E247" i="2" s="1"/>
  <c r="E5056" i="2" a="1"/>
  <c r="E5056" i="2" s="1"/>
  <c r="E4822" i="2" a="1"/>
  <c r="E4822" i="2" s="1"/>
  <c r="E4819" i="2" a="1"/>
  <c r="E4819" i="2" s="1"/>
  <c r="E4571" i="2" a="1"/>
  <c r="E4571" i="2" s="1"/>
  <c r="E4562" i="2" a="1"/>
  <c r="E4562" i="2" s="1"/>
  <c r="E4323" i="2" a="1"/>
  <c r="E4323" i="2" s="1"/>
  <c r="E4313" i="2" a="1"/>
  <c r="E4313" i="2" s="1"/>
  <c r="E4067" i="2" a="1"/>
  <c r="E4067" i="2" s="1"/>
  <c r="E4059" i="2" a="1"/>
  <c r="E4059" i="2" s="1"/>
  <c r="E3815" i="2" a="1"/>
  <c r="E3815" i="2" s="1"/>
  <c r="E3830" i="2" a="1"/>
  <c r="E3830" i="2" s="1"/>
  <c r="E3572" i="2" a="1"/>
  <c r="E3572" i="2" s="1"/>
  <c r="E3318" i="2" a="1"/>
  <c r="E3318" i="2" s="1"/>
  <c r="E3327" i="2" a="1"/>
  <c r="E3327" i="2" s="1"/>
  <c r="E3066" i="2" a="1"/>
  <c r="E3066" i="2" s="1"/>
  <c r="E3082" i="2" a="1"/>
  <c r="E3082" i="2" s="1"/>
  <c r="E2823" i="2" a="1"/>
  <c r="E2823" i="2" s="1"/>
  <c r="E2826" i="2" a="1"/>
  <c r="E2826" i="2" s="1"/>
  <c r="E2589" i="2" a="1"/>
  <c r="E2589" i="2" s="1"/>
  <c r="E2588" i="2" a="1"/>
  <c r="E2588" i="2" s="1"/>
  <c r="E2341" i="2" a="1"/>
  <c r="E2341" i="2" s="1"/>
  <c r="E2333" i="2" a="1"/>
  <c r="E2333" i="2" s="1"/>
  <c r="E2082" i="2" a="1"/>
  <c r="E2082" i="2" s="1"/>
  <c r="E2081" i="2" a="1"/>
  <c r="E2081" i="2" s="1"/>
  <c r="E1831" i="2" a="1"/>
  <c r="E1831" i="2" s="1"/>
  <c r="E1588" i="2" a="1"/>
  <c r="E1588" i="2" s="1"/>
  <c r="E1590" i="2" a="1"/>
  <c r="E1590" i="2" s="1"/>
  <c r="E1347" i="2" a="1"/>
  <c r="E1347" i="2" s="1"/>
  <c r="E1356" i="2" a="1"/>
  <c r="E1356" i="2" s="1"/>
  <c r="E55" i="2" a="1"/>
  <c r="E55" i="2" s="1"/>
  <c r="E1099" i="2" a="1"/>
  <c r="E1099" i="2" s="1"/>
  <c r="E845" i="2" a="1"/>
  <c r="E845" i="2" s="1"/>
  <c r="E862" i="2" a="1"/>
  <c r="E862" i="2" s="1"/>
  <c r="E31" i="2" a="1"/>
  <c r="E31" i="2" s="1"/>
  <c r="E472" i="2" a="1"/>
  <c r="E472" i="2" s="1"/>
  <c r="E4" i="2" a="1"/>
  <c r="E4" i="2" s="1"/>
  <c r="E5675" i="2" a="1"/>
  <c r="E5675" i="2" s="1"/>
  <c r="E5433" i="2" a="1"/>
  <c r="E5433" i="2" s="1"/>
  <c r="E5440" i="2" a="1"/>
  <c r="E5440" i="2" s="1"/>
  <c r="E5190" i="2" a="1"/>
  <c r="E5190" i="2" s="1"/>
  <c r="E5178" i="2" a="1"/>
  <c r="E5178" i="2" s="1"/>
  <c r="E4933" i="2" a="1"/>
  <c r="E4933" i="2" s="1"/>
  <c r="E4928" i="2" a="1"/>
  <c r="E4928" i="2" s="1"/>
  <c r="E4691" i="2" a="1"/>
  <c r="E4691" i="2" s="1"/>
  <c r="E4446" i="2" a="1"/>
  <c r="E4446" i="2" s="1"/>
  <c r="E4442" i="2" a="1"/>
  <c r="E4442" i="2" s="1"/>
  <c r="E4193" i="2" a="1"/>
  <c r="E4193" i="2" s="1"/>
  <c r="E4195" i="2" a="1"/>
  <c r="E4195" i="2" s="1"/>
  <c r="E3936" i="2" a="1"/>
  <c r="E3936" i="2" s="1"/>
  <c r="E3941" i="2" a="1"/>
  <c r="E3941" i="2" s="1"/>
  <c r="E3693" i="2" a="1"/>
  <c r="E3693" i="2" s="1"/>
  <c r="E169" i="2" a="1"/>
  <c r="E169" i="2" s="1"/>
  <c r="E3449" i="2" a="1"/>
  <c r="E3449" i="2" s="1"/>
  <c r="E3192" i="2" a="1"/>
  <c r="E3192" i="2" s="1"/>
  <c r="E3191" i="2" a="1"/>
  <c r="E3191" i="2" s="1"/>
  <c r="E2943" i="2" a="1"/>
  <c r="E2943" i="2" s="1"/>
  <c r="E2949" i="2" a="1"/>
  <c r="E2949" i="2" s="1"/>
  <c r="E2711" i="2" a="1"/>
  <c r="E2711" i="2" s="1"/>
  <c r="E2456" i="2" a="1"/>
  <c r="E2456" i="2" s="1"/>
  <c r="E2447" i="2" a="1"/>
  <c r="E2447" i="2" s="1"/>
  <c r="E2211" i="2" a="1"/>
  <c r="E2211" i="2" s="1"/>
  <c r="E2210" i="2" a="1"/>
  <c r="E2210" i="2" s="1"/>
  <c r="E1956" i="2" a="1"/>
  <c r="E1956" i="2" s="1"/>
  <c r="E1955" i="2" a="1"/>
  <c r="E1955" i="2" s="1"/>
  <c r="E1705" i="2" a="1"/>
  <c r="E1705" i="2" s="1"/>
  <c r="E73" i="2" a="1"/>
  <c r="E73" i="2" s="1"/>
  <c r="E1475" i="2" a="1"/>
  <c r="E1475" i="2" s="1"/>
  <c r="E1232" i="2" a="1"/>
  <c r="E1232" i="2" s="1"/>
  <c r="E1220" i="2" a="1"/>
  <c r="E1220" i="2" s="1"/>
  <c r="E972" i="2" a="1"/>
  <c r="E972" i="2" s="1"/>
  <c r="E985" i="2" a="1"/>
  <c r="E985" i="2" s="1"/>
  <c r="E726" i="2" a="1"/>
  <c r="E726" i="2" s="1"/>
  <c r="G11" i="2"/>
  <c r="T11" i="2"/>
  <c r="Q11" i="2"/>
  <c r="S11" i="2"/>
  <c r="R11" i="2"/>
  <c r="E297" i="2" a="1"/>
  <c r="E297" i="2" s="1"/>
  <c r="E290" i="2" a="1"/>
  <c r="E290" i="2" s="1"/>
  <c r="E5602" i="2" a="1"/>
  <c r="E5602" i="2" s="1"/>
  <c r="E5599" i="2" a="1"/>
  <c r="E5599" i="2" s="1"/>
  <c r="E5346" i="2" a="1"/>
  <c r="E5346" i="2" s="1"/>
  <c r="E5110" i="2" a="1"/>
  <c r="E5110" i="2" s="1"/>
  <c r="E5100" i="2" a="1"/>
  <c r="E5100" i="2" s="1"/>
  <c r="E4858" i="2" a="1"/>
  <c r="E4858" i="2" s="1"/>
  <c r="E4851" i="2" a="1"/>
  <c r="E4851" i="2" s="1"/>
  <c r="E4609" i="2" a="1"/>
  <c r="E4609" i="2" s="1"/>
  <c r="E4594" i="2" a="1"/>
  <c r="E4594" i="2" s="1"/>
  <c r="E4360" i="2" a="1"/>
  <c r="E4360" i="2" s="1"/>
  <c r="E4105" i="2" a="1"/>
  <c r="E4105" i="2" s="1"/>
  <c r="E4107" i="2" a="1"/>
  <c r="E4107" i="2" s="1"/>
  <c r="E3850" i="2" a="1"/>
  <c r="E3850" i="2" s="1"/>
  <c r="E3856" i="2" a="1"/>
  <c r="E3856" i="2" s="1"/>
  <c r="E3621" i="2" a="1"/>
  <c r="E3621" i="2" s="1"/>
  <c r="E3367" i="2" a="1"/>
  <c r="E3367" i="2" s="1"/>
  <c r="E3357" i="2" a="1"/>
  <c r="E3357" i="2" s="1"/>
  <c r="E3123" i="2" a="1"/>
  <c r="E3123" i="2" s="1"/>
  <c r="E3122" i="2" a="1"/>
  <c r="E3122" i="2" s="1"/>
  <c r="E2874" i="2" a="1"/>
  <c r="E2874" i="2" s="1"/>
  <c r="E2864" i="2" a="1"/>
  <c r="E2864" i="2" s="1"/>
  <c r="E2626" i="2" a="1"/>
  <c r="E2626" i="2" s="1"/>
  <c r="E2373" i="2" a="1"/>
  <c r="E2373" i="2" s="1"/>
  <c r="E2372" i="2" a="1"/>
  <c r="E2372" i="2" s="1"/>
  <c r="E2129" i="2" a="1"/>
  <c r="E2129" i="2" s="1"/>
  <c r="E2131" i="2" a="1"/>
  <c r="E2131" i="2" s="1"/>
  <c r="E1874" i="2" a="1"/>
  <c r="E1874" i="2" s="1"/>
  <c r="E81" i="2" a="1"/>
  <c r="E81" i="2" s="1"/>
  <c r="E1633" i="2" a="1"/>
  <c r="E1633" i="2" s="1"/>
  <c r="E1394" i="2" a="1"/>
  <c r="E1394" i="2" s="1"/>
  <c r="E1396" i="2" a="1"/>
  <c r="E1396" i="2" s="1"/>
  <c r="E1134" i="2" a="1"/>
  <c r="E1134" i="2" s="1"/>
  <c r="E1141" i="2" a="1"/>
  <c r="E1141" i="2" s="1"/>
  <c r="E890" i="2" a="1"/>
  <c r="E890" i="2" s="1"/>
  <c r="E653" i="2" a="1"/>
  <c r="E653" i="2" s="1"/>
  <c r="E647" i="2" a="1"/>
  <c r="E647" i="2" s="1"/>
  <c r="E504" i="2" a="1"/>
  <c r="E504" i="2" s="1"/>
  <c r="E494" i="2" a="1"/>
  <c r="E494" i="2" s="1"/>
  <c r="E5561" i="2" a="1"/>
  <c r="E5561" i="2" s="1"/>
  <c r="E5554" i="2" a="1"/>
  <c r="E5554" i="2" s="1"/>
  <c r="E5310" i="2" a="1"/>
  <c r="E5310" i="2" s="1"/>
  <c r="E5312" i="2" a="1"/>
  <c r="E5312" i="2" s="1"/>
  <c r="E5057" i="2" a="1"/>
  <c r="E5057" i="2" s="1"/>
  <c r="E5061" i="2" a="1"/>
  <c r="E5061" i="2" s="1"/>
  <c r="E4811" i="2" a="1"/>
  <c r="E4811" i="2" s="1"/>
  <c r="E4809" i="2" a="1"/>
  <c r="E4809" i="2" s="1"/>
  <c r="E4567" i="2" a="1"/>
  <c r="E4567" i="2" s="1"/>
  <c r="E4556" i="2" a="1"/>
  <c r="E4556" i="2" s="1"/>
  <c r="E4306" i="2" a="1"/>
  <c r="E4306" i="2" s="1"/>
  <c r="E4317" i="2" a="1"/>
  <c r="E4317" i="2" s="1"/>
  <c r="E4064" i="2" a="1"/>
  <c r="E4064" i="2" s="1"/>
  <c r="E4072" i="2" a="1"/>
  <c r="E4072" i="2" s="1"/>
  <c r="E3828" i="2" a="1"/>
  <c r="E3828" i="2" s="1"/>
  <c r="E175" i="2" a="1"/>
  <c r="E175" i="2" s="1"/>
  <c r="E3563" i="2" a="1"/>
  <c r="E3563" i="2" s="1"/>
  <c r="E3331" i="2" a="1"/>
  <c r="E3331" i="2" s="1"/>
  <c r="E3324" i="2" a="1"/>
  <c r="E3324" i="2" s="1"/>
  <c r="E3067" i="2" a="1"/>
  <c r="E3067" i="2" s="1"/>
  <c r="E3076" i="2" a="1"/>
  <c r="E3076" i="2" s="1"/>
  <c r="E2838" i="2" a="1"/>
  <c r="E2838" i="2" s="1"/>
  <c r="E2839" i="2" a="1"/>
  <c r="E2839" i="2" s="1"/>
  <c r="E2573" i="2" a="1"/>
  <c r="E2573" i="2" s="1"/>
  <c r="E2572" i="2" a="1"/>
  <c r="E2572" i="2" s="1"/>
  <c r="E2332" i="2" a="1"/>
  <c r="E2332" i="2" s="1"/>
  <c r="E2330" i="2" a="1"/>
  <c r="E2330" i="2" s="1"/>
  <c r="E2086" i="2" a="1"/>
  <c r="E2086" i="2" s="1"/>
  <c r="E2088" i="2" a="1"/>
  <c r="E2088" i="2" s="1"/>
  <c r="E1835" i="2" a="1"/>
  <c r="E1835" i="2" s="1"/>
  <c r="E1592" i="2" a="1"/>
  <c r="E1592" i="2" s="1"/>
  <c r="E1601" i="2" a="1"/>
  <c r="E1601" i="2" s="1"/>
  <c r="E1358" i="2" a="1"/>
  <c r="E1358" i="2" s="1"/>
  <c r="E1342" i="2" a="1"/>
  <c r="E1342" i="2" s="1"/>
  <c r="E1097" i="2" a="1"/>
  <c r="E1097" i="2" s="1"/>
  <c r="E1096" i="2" a="1"/>
  <c r="E1096" i="2" s="1"/>
  <c r="E863" i="2" a="1"/>
  <c r="E863" i="2" s="1"/>
  <c r="E848" i="2" a="1"/>
  <c r="E848" i="2" s="1"/>
  <c r="E612" i="2" a="1"/>
  <c r="E612" i="2" s="1"/>
  <c r="E604" i="2" a="1"/>
  <c r="E604" i="2" s="1"/>
  <c r="E475" i="2" a="1"/>
  <c r="E475" i="2" s="1"/>
  <c r="D346" i="4" a="1"/>
  <c r="D346" i="4" s="1"/>
  <c r="E346" i="4" s="1"/>
  <c r="C347" i="4"/>
  <c r="L4" i="3" l="1" a="1"/>
  <c r="L4" i="3" s="1"/>
  <c r="B157" i="48"/>
  <c r="B147" i="48"/>
  <c r="L8" i="2" a="1"/>
  <c r="L8" i="2" s="1"/>
  <c r="K5" i="2"/>
  <c r="J5" i="2"/>
  <c r="I5" i="2"/>
  <c r="H5" i="2"/>
  <c r="J4" i="3"/>
  <c r="I4" i="3"/>
  <c r="H4" i="3"/>
  <c r="K4" i="3"/>
  <c r="L13" i="2" a="1"/>
  <c r="L13" i="2" s="1"/>
  <c r="C348" i="4"/>
  <c r="D347" i="4" a="1"/>
  <c r="D347" i="4" s="1"/>
  <c r="E347" i="4" s="1"/>
  <c r="L10" i="2" a="1"/>
  <c r="L10" i="2" s="1"/>
  <c r="K10" i="2" s="1"/>
  <c r="J13" i="2"/>
  <c r="I13" i="2"/>
  <c r="H13" i="2"/>
  <c r="K13" i="2"/>
  <c r="J4" i="2"/>
  <c r="K4" i="2"/>
  <c r="I4" i="2"/>
  <c r="H4" i="2"/>
  <c r="D4" i="5" a="1"/>
  <c r="D4" i="5" s="1"/>
  <c r="C5" i="5"/>
  <c r="L6" i="2" a="1"/>
  <c r="L6" i="2" s="1"/>
  <c r="K7" i="3"/>
  <c r="I7" i="3"/>
  <c r="J8" i="2"/>
  <c r="K8" i="2"/>
  <c r="I8" i="2"/>
  <c r="H8" i="2"/>
  <c r="J12" i="2"/>
  <c r="L12" i="3" a="1"/>
  <c r="L12" i="3" s="1"/>
  <c r="K12" i="3" s="1"/>
  <c r="L3" i="3" a="1"/>
  <c r="L3" i="3" s="1"/>
  <c r="K3" i="3" s="1"/>
  <c r="K6" i="2"/>
  <c r="J6" i="2"/>
  <c r="I6" i="2"/>
  <c r="H6" i="2"/>
  <c r="L9" i="2" a="1"/>
  <c r="L9" i="2" s="1"/>
  <c r="K9" i="2" s="1"/>
  <c r="I8" i="3"/>
  <c r="H8" i="3"/>
  <c r="J8" i="3"/>
  <c r="K8" i="3"/>
  <c r="I11" i="3"/>
  <c r="H11" i="3"/>
  <c r="K11" i="3"/>
  <c r="J11" i="3"/>
  <c r="K5" i="3"/>
  <c r="H5" i="3"/>
  <c r="J5" i="3"/>
  <c r="I5" i="3"/>
  <c r="L7" i="3" a="1"/>
  <c r="L7" i="3" s="1"/>
  <c r="H7" i="3" s="1"/>
  <c r="L3" i="2" a="1"/>
  <c r="L3" i="2" s="1"/>
  <c r="K3" i="2" s="1"/>
  <c r="I3" i="2"/>
  <c r="J3" i="2"/>
  <c r="H3" i="2"/>
  <c r="L12" i="2" a="1"/>
  <c r="L12" i="2" s="1"/>
  <c r="I12" i="2" s="1"/>
  <c r="L2" i="3" a="1"/>
  <c r="L2" i="3" s="1"/>
  <c r="H6" i="3"/>
  <c r="I6" i="3"/>
  <c r="K6" i="3"/>
  <c r="J6" i="3"/>
  <c r="L13" i="3" a="1"/>
  <c r="L13" i="3" s="1"/>
  <c r="L7" i="2" a="1"/>
  <c r="L7" i="2" s="1"/>
  <c r="I7" i="2" s="1"/>
  <c r="J13" i="3"/>
  <c r="I13" i="3"/>
  <c r="K13" i="3"/>
  <c r="H13" i="3"/>
  <c r="L11" i="2" a="1"/>
  <c r="L11" i="2" s="1"/>
  <c r="H11" i="2" s="1"/>
  <c r="I10" i="3"/>
  <c r="J10" i="3"/>
  <c r="H10" i="3"/>
  <c r="K10" i="3"/>
  <c r="L9" i="3" a="1"/>
  <c r="L9" i="3" s="1"/>
  <c r="I9" i="3" s="1"/>
  <c r="H10" i="2" l="1"/>
  <c r="J11" i="2"/>
  <c r="K11" i="2"/>
  <c r="C349" i="4"/>
  <c r="D348" i="4" a="1"/>
  <c r="D348" i="4" s="1"/>
  <c r="I11" i="2"/>
  <c r="I12" i="3"/>
  <c r="D5" i="5" a="1"/>
  <c r="D5" i="5" s="1"/>
  <c r="C6" i="5"/>
  <c r="J12" i="3"/>
  <c r="H12" i="3"/>
  <c r="H7" i="2"/>
  <c r="J7" i="2"/>
  <c r="H9" i="2"/>
  <c r="B158" i="48"/>
  <c r="B148" i="48"/>
  <c r="K12" i="2"/>
  <c r="J7" i="3"/>
  <c r="K7" i="2"/>
  <c r="I9" i="2"/>
  <c r="I3" i="3"/>
  <c r="H9" i="3"/>
  <c r="J9" i="2"/>
  <c r="I10" i="2"/>
  <c r="J3" i="3"/>
  <c r="J9" i="3"/>
  <c r="H12" i="2"/>
  <c r="J10" i="2"/>
  <c r="H3" i="3"/>
  <c r="K9" i="3"/>
  <c r="B159" i="48" l="1"/>
  <c r="B149" i="48"/>
  <c r="E348" i="4"/>
  <c r="D349" i="4" a="1"/>
  <c r="D349" i="4" s="1"/>
  <c r="C350" i="4"/>
  <c r="D6" i="5" a="1"/>
  <c r="D6" i="5" s="1"/>
  <c r="C7" i="5"/>
  <c r="C8" i="5" l="1"/>
  <c r="D7" i="5" a="1"/>
  <c r="D7" i="5" s="1"/>
  <c r="C351" i="4"/>
  <c r="D350" i="4" a="1"/>
  <c r="D350" i="4" s="1"/>
  <c r="E350" i="4" s="1" a="1"/>
  <c r="E350" i="4" s="1"/>
  <c r="E349" i="4"/>
  <c r="B150" i="48"/>
  <c r="B160" i="48"/>
  <c r="B161" i="48" l="1"/>
  <c r="B151" i="48"/>
  <c r="C352" i="4"/>
  <c r="D351" i="4" a="1"/>
  <c r="D351" i="4" s="1"/>
  <c r="E351" i="4" s="1" a="1"/>
  <c r="E351" i="4" s="1"/>
  <c r="D8" i="5" a="1"/>
  <c r="D8" i="5" s="1"/>
  <c r="C9" i="5"/>
  <c r="D9" i="5" l="1" a="1"/>
  <c r="D9" i="5" s="1"/>
  <c r="C10" i="5"/>
  <c r="C353" i="4"/>
  <c r="D352" i="4" a="1"/>
  <c r="D352" i="4" s="1"/>
  <c r="E352" i="4" s="1" a="1"/>
  <c r="E352" i="4" s="1"/>
  <c r="B162" i="48"/>
  <c r="B153" i="48" s="1"/>
  <c r="B144" i="48" s="1"/>
  <c r="B152" i="48"/>
  <c r="C11" i="5" l="1"/>
  <c r="D10" i="5" a="1"/>
  <c r="D10" i="5" s="1"/>
  <c r="C354" i="4"/>
  <c r="D353" i="4" a="1"/>
  <c r="D353" i="4" s="1"/>
  <c r="E353" i="4" s="1" a="1"/>
  <c r="E353" i="4" s="1"/>
  <c r="D354" i="4" l="1" a="1"/>
  <c r="D354" i="4" s="1"/>
  <c r="E354" i="4" s="1" a="1"/>
  <c r="E354" i="4" s="1"/>
  <c r="C355" i="4"/>
  <c r="N4" i="4" s="1" a="1"/>
  <c r="N4" i="4" s="1"/>
  <c r="N6" i="4" a="1"/>
  <c r="N6" i="4" s="1"/>
  <c r="C12" i="5"/>
  <c r="D11" i="5" a="1"/>
  <c r="D11" i="5" s="1"/>
  <c r="N10" i="4" l="1" a="1"/>
  <c r="N10" i="4" s="1"/>
  <c r="N9" i="4" a="1"/>
  <c r="N9" i="4" s="1"/>
  <c r="D12" i="5" a="1"/>
  <c r="D12" i="5" s="1"/>
  <c r="C13" i="5"/>
  <c r="D355" i="4" a="1"/>
  <c r="D355" i="4" s="1"/>
  <c r="N13" i="4" s="1" a="1"/>
  <c r="N13" i="4" s="1"/>
  <c r="N5" i="4" a="1"/>
  <c r="N5" i="4" s="1"/>
  <c r="N2" i="4" a="1"/>
  <c r="N2" i="4" s="1"/>
  <c r="M6" i="4" s="1"/>
  <c r="N12" i="4" a="1"/>
  <c r="N12" i="4" s="1"/>
  <c r="N7" i="4" a="1"/>
  <c r="N7" i="4" s="1"/>
  <c r="N3" i="4" a="1"/>
  <c r="N3" i="4" s="1"/>
  <c r="N11" i="4" a="1"/>
  <c r="N11" i="4" s="1"/>
  <c r="N8" i="4" a="1"/>
  <c r="N8" i="4" s="1"/>
  <c r="M5" i="4" l="1"/>
  <c r="M9" i="4"/>
  <c r="M13" i="4"/>
  <c r="M8" i="4"/>
  <c r="M10" i="4"/>
  <c r="M3" i="4"/>
  <c r="M7" i="4"/>
  <c r="C14" i="5"/>
  <c r="D13" i="5" a="1"/>
  <c r="D13" i="5" s="1"/>
  <c r="M11" i="4"/>
  <c r="M12" i="4"/>
  <c r="E355" i="4" a="1"/>
  <c r="E355" i="4" s="1"/>
  <c r="O12" i="4" a="1"/>
  <c r="O12" i="4" s="1"/>
  <c r="L5" i="4" a="1"/>
  <c r="L5" i="4" s="1"/>
  <c r="O9" i="4" a="1"/>
  <c r="O9" i="4" s="1"/>
  <c r="O8" i="4" a="1"/>
  <c r="O8" i="4" s="1"/>
  <c r="L10" i="4" a="1"/>
  <c r="L10" i="4" s="1"/>
  <c r="L8" i="4" a="1"/>
  <c r="L8" i="4" s="1"/>
  <c r="P11" i="4" a="1"/>
  <c r="P11" i="4" s="1"/>
  <c r="L7" i="4" a="1"/>
  <c r="L7" i="4" s="1"/>
  <c r="O4" i="4" a="1"/>
  <c r="O4" i="4" s="1"/>
  <c r="P7" i="4" a="1"/>
  <c r="P7" i="4" s="1"/>
  <c r="P8" i="4" a="1"/>
  <c r="P8" i="4" s="1"/>
  <c r="L12" i="4" a="1"/>
  <c r="L12" i="4" s="1"/>
  <c r="L13" i="4" a="1"/>
  <c r="L13" i="4" s="1"/>
  <c r="L9" i="4" a="1"/>
  <c r="L9" i="4" s="1"/>
  <c r="L2" i="4" a="1"/>
  <c r="L2" i="4" s="1"/>
  <c r="P3" i="4" a="1"/>
  <c r="P3" i="4" s="1"/>
  <c r="L6" i="4" a="1"/>
  <c r="L6" i="4" s="1"/>
  <c r="O7" i="4" a="1"/>
  <c r="O7" i="4" s="1"/>
  <c r="L4" i="4" a="1"/>
  <c r="L4" i="4" s="1"/>
  <c r="P6" i="4" a="1"/>
  <c r="P6" i="4" s="1"/>
  <c r="O2" i="4" a="1"/>
  <c r="O2" i="4" s="1"/>
  <c r="O3" i="4" a="1"/>
  <c r="O3" i="4" s="1"/>
  <c r="P13" i="4" a="1"/>
  <c r="P13" i="4" s="1"/>
  <c r="P12" i="4" a="1"/>
  <c r="P12" i="4" s="1"/>
  <c r="P9" i="4" a="1"/>
  <c r="P9" i="4" s="1"/>
  <c r="O5" i="4" a="1"/>
  <c r="O5" i="4" s="1"/>
  <c r="O13" i="4" a="1"/>
  <c r="O13" i="4" s="1"/>
  <c r="P10" i="4" a="1"/>
  <c r="P10" i="4" s="1"/>
  <c r="O10" i="4" a="1"/>
  <c r="O10" i="4" s="1"/>
  <c r="O6" i="4" a="1"/>
  <c r="O6" i="4" s="1"/>
  <c r="L11" i="4" a="1"/>
  <c r="L11" i="4" s="1"/>
  <c r="P5" i="4" a="1"/>
  <c r="P5" i="4" s="1"/>
  <c r="O11" i="4" a="1"/>
  <c r="O11" i="4" s="1"/>
  <c r="P4" i="4" a="1"/>
  <c r="P4" i="4" s="1"/>
  <c r="L3" i="4" a="1"/>
  <c r="L3" i="4" s="1"/>
  <c r="P2" i="4" a="1"/>
  <c r="P2" i="4" s="1"/>
  <c r="M4" i="4"/>
  <c r="T7" i="4" l="1"/>
  <c r="S7" i="4"/>
  <c r="Q7" i="4"/>
  <c r="G7" i="4"/>
  <c r="R7" i="4"/>
  <c r="T6" i="4"/>
  <c r="S6" i="4"/>
  <c r="G6" i="4"/>
  <c r="R6" i="4"/>
  <c r="Q6" i="4"/>
  <c r="T12" i="4"/>
  <c r="S12" i="4"/>
  <c r="R12" i="4"/>
  <c r="Q12" i="4"/>
  <c r="G12" i="4"/>
  <c r="E13" i="5"/>
  <c r="C15" i="5"/>
  <c r="D14" i="5" a="1"/>
  <c r="D14" i="5" s="1"/>
  <c r="T13" i="4"/>
  <c r="S13" i="4"/>
  <c r="Q13" i="4"/>
  <c r="G13" i="4"/>
  <c r="R13" i="4"/>
  <c r="T9" i="4"/>
  <c r="S9" i="4"/>
  <c r="R9" i="4"/>
  <c r="Q9" i="4"/>
  <c r="G9" i="4"/>
  <c r="T5" i="4"/>
  <c r="S5" i="4"/>
  <c r="Q5" i="4"/>
  <c r="R5" i="4"/>
  <c r="G5" i="4"/>
  <c r="T3" i="4"/>
  <c r="R3" i="4"/>
  <c r="S3" i="4"/>
  <c r="Q3" i="4"/>
  <c r="G3" i="4"/>
  <c r="T11" i="4"/>
  <c r="S11" i="4"/>
  <c r="R11" i="4"/>
  <c r="Q11" i="4"/>
  <c r="G11" i="4"/>
  <c r="T2" i="4"/>
  <c r="S2" i="4"/>
  <c r="R2" i="4"/>
  <c r="Q2" i="4"/>
  <c r="T4" i="4"/>
  <c r="S4" i="4"/>
  <c r="R4" i="4"/>
  <c r="Q4" i="4"/>
  <c r="G4" i="4"/>
  <c r="T10" i="4"/>
  <c r="G10" i="4"/>
  <c r="S10" i="4"/>
  <c r="R10" i="4"/>
  <c r="Q10" i="4"/>
  <c r="T8" i="4"/>
  <c r="G8" i="4"/>
  <c r="S8" i="4"/>
  <c r="R8" i="4"/>
  <c r="Q8" i="4"/>
  <c r="C16" i="5" l="1"/>
  <c r="D15" i="5" a="1"/>
  <c r="D15" i="5" s="1"/>
  <c r="H6" i="4"/>
  <c r="K6" i="4"/>
  <c r="J6" i="4"/>
  <c r="I6" i="4"/>
  <c r="K13" i="4"/>
  <c r="I13" i="4"/>
  <c r="H13" i="4"/>
  <c r="J13" i="4"/>
  <c r="K10" i="4"/>
  <c r="H10" i="4"/>
  <c r="J10" i="4"/>
  <c r="I10" i="4"/>
  <c r="K5" i="4"/>
  <c r="I5" i="4"/>
  <c r="H5" i="4"/>
  <c r="J5" i="4"/>
  <c r="K11" i="4"/>
  <c r="J11" i="4"/>
  <c r="I11" i="4"/>
  <c r="H11" i="4"/>
  <c r="K9" i="4"/>
  <c r="J9" i="4"/>
  <c r="I9" i="4"/>
  <c r="H9" i="4"/>
  <c r="K7" i="4"/>
  <c r="I7" i="4"/>
  <c r="H7" i="4"/>
  <c r="J7" i="4"/>
  <c r="H4" i="4"/>
  <c r="K4" i="4"/>
  <c r="J4" i="4"/>
  <c r="I4" i="4"/>
  <c r="H12" i="4"/>
  <c r="K12" i="4"/>
  <c r="J12" i="4"/>
  <c r="I12" i="4"/>
  <c r="H8" i="4"/>
  <c r="K8" i="4"/>
  <c r="J8" i="4"/>
  <c r="I8" i="4"/>
  <c r="J3" i="4"/>
  <c r="K3" i="4"/>
  <c r="I3" i="4"/>
  <c r="H3" i="4"/>
  <c r="E14" i="5"/>
  <c r="E15" i="5" l="1"/>
  <c r="C17" i="5"/>
  <c r="D16" i="5" a="1"/>
  <c r="D16" i="5" s="1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C22" i="5" l="1"/>
  <c r="D21" i="5" a="1"/>
  <c r="D21" i="5" s="1"/>
  <c r="E20" i="5"/>
  <c r="E21" i="5" l="1"/>
  <c r="C23" i="5"/>
  <c r="D22" i="5" a="1"/>
  <c r="D22" i="5" s="1"/>
  <c r="E22" i="5" l="1"/>
  <c r="C24" i="5"/>
  <c r="D23" i="5" a="1"/>
  <c r="D23" i="5" s="1"/>
  <c r="C25" i="5" l="1"/>
  <c r="D24" i="5" a="1"/>
  <c r="D24" i="5" s="1"/>
  <c r="E23" i="5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E27" i="5" s="1"/>
  <c r="C29" i="5" l="1"/>
  <c r="D28" i="5" a="1"/>
  <c r="D28" i="5" s="1"/>
  <c r="E28" i="5" l="1"/>
  <c r="C30" i="5"/>
  <c r="D29" i="5" a="1"/>
  <c r="D29" i="5" s="1"/>
  <c r="E29" i="5" l="1"/>
  <c r="C31" i="5"/>
  <c r="D30" i="5" a="1"/>
  <c r="D30" i="5" s="1"/>
  <c r="E30" i="5" l="1"/>
  <c r="C32" i="5"/>
  <c r="D31" i="5" a="1"/>
  <c r="D31" i="5" s="1"/>
  <c r="E31" i="5" l="1"/>
  <c r="C33" i="5"/>
  <c r="D32" i="5" a="1"/>
  <c r="D32" i="5" s="1"/>
  <c r="C34" i="5" l="1"/>
  <c r="D33" i="5" a="1"/>
  <c r="D33" i="5" s="1"/>
  <c r="E32" i="5"/>
  <c r="E33" i="5" l="1"/>
  <c r="C35" i="5"/>
  <c r="D34" i="5" a="1"/>
  <c r="D34" i="5" s="1"/>
  <c r="E34" i="5" l="1"/>
  <c r="C36" i="5"/>
  <c r="D35" i="5" a="1"/>
  <c r="D35" i="5" s="1"/>
  <c r="E35" i="5" s="1"/>
  <c r="D36" i="5" l="1" a="1"/>
  <c r="D36" i="5" s="1"/>
  <c r="E36" i="5" s="1"/>
  <c r="C37" i="5"/>
  <c r="C38" i="5" l="1"/>
  <c r="D37" i="5" a="1"/>
  <c r="D37" i="5" s="1"/>
  <c r="C39" i="5" l="1"/>
  <c r="D38" i="5" a="1"/>
  <c r="D38" i="5" s="1"/>
  <c r="E37" i="5"/>
  <c r="E38" i="5" l="1"/>
  <c r="C40" i="5"/>
  <c r="D39" i="5" a="1"/>
  <c r="D39" i="5" s="1"/>
  <c r="C41" i="5" l="1"/>
  <c r="D40" i="5" a="1"/>
  <c r="D40" i="5" s="1"/>
  <c r="E40" i="5" s="1"/>
  <c r="E39" i="5"/>
  <c r="D41" i="5" l="1" a="1"/>
  <c r="D41" i="5" s="1"/>
  <c r="C42" i="5"/>
  <c r="C43" i="5" l="1"/>
  <c r="D42" i="5" a="1"/>
  <c r="D42" i="5" s="1"/>
  <c r="E42" i="5" s="1"/>
  <c r="E41" i="5"/>
  <c r="C44" i="5" l="1"/>
  <c r="D43" i="5" a="1"/>
  <c r="D43" i="5" s="1"/>
  <c r="E43" i="5" l="1"/>
  <c r="C45" i="5"/>
  <c r="D44" i="5" a="1"/>
  <c r="D44" i="5" s="1"/>
  <c r="E44" i="5" s="1"/>
  <c r="C46" i="5" l="1"/>
  <c r="D45" i="5" a="1"/>
  <c r="D45" i="5" s="1"/>
  <c r="E45" i="5" s="1"/>
  <c r="C47" i="5" l="1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C55" i="5" l="1"/>
  <c r="D54" i="5" a="1"/>
  <c r="D54" i="5" s="1"/>
  <c r="E53" i="5"/>
  <c r="E54" i="5" l="1"/>
  <c r="C56" i="5"/>
  <c r="D55" i="5" a="1"/>
  <c r="D55" i="5" s="1"/>
  <c r="E55" i="5" l="1"/>
  <c r="C57" i="5"/>
  <c r="D56" i="5" a="1"/>
  <c r="D56" i="5" s="1"/>
  <c r="E56" i="5" l="1"/>
  <c r="C58" i="5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s="1"/>
  <c r="C61" i="5" l="1"/>
  <c r="D60" i="5" a="1"/>
  <c r="D60" i="5" s="1"/>
  <c r="E60" i="5" l="1"/>
  <c r="C62" i="5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E64" i="5" l="1"/>
  <c r="C66" i="5"/>
  <c r="D65" i="5" a="1"/>
  <c r="D65" i="5" s="1"/>
  <c r="E65" i="5" l="1"/>
  <c r="C67" i="5"/>
  <c r="D66" i="5" a="1"/>
  <c r="D66" i="5" s="1"/>
  <c r="C68" i="5" l="1"/>
  <c r="D67" i="5" a="1"/>
  <c r="D67" i="5" s="1"/>
  <c r="E66" i="5"/>
  <c r="E67" i="5" l="1"/>
  <c r="C69" i="5"/>
  <c r="D68" i="5" a="1"/>
  <c r="D68" i="5" s="1"/>
  <c r="E68" i="5" l="1"/>
  <c r="C70" i="5"/>
  <c r="D69" i="5" a="1"/>
  <c r="D69" i="5" s="1"/>
  <c r="E69" i="5" l="1"/>
  <c r="C71" i="5"/>
  <c r="D70" i="5" a="1"/>
  <c r="D70" i="5" s="1"/>
  <c r="E70" i="5" l="1"/>
  <c r="C72" i="5"/>
  <c r="D71" i="5" a="1"/>
  <c r="D71" i="5" s="1"/>
  <c r="D72" i="5" l="1" a="1"/>
  <c r="D72" i="5" s="1"/>
  <c r="C73" i="5"/>
  <c r="E71" i="5"/>
  <c r="C74" i="5" l="1"/>
  <c r="D73" i="5" a="1"/>
  <c r="D73" i="5" s="1"/>
  <c r="E72" i="5"/>
  <c r="E73" i="5" l="1"/>
  <c r="C75" i="5"/>
  <c r="D74" i="5" a="1"/>
  <c r="D74" i="5" s="1"/>
  <c r="E74" i="5" s="1"/>
  <c r="C76" i="5" l="1"/>
  <c r="D75" i="5" a="1"/>
  <c r="D75" i="5" s="1"/>
  <c r="E75" i="5" l="1"/>
  <c r="C77" i="5"/>
  <c r="D76" i="5" a="1"/>
  <c r="D76" i="5" s="1"/>
  <c r="E76" i="5" l="1"/>
  <c r="D77" i="5" a="1"/>
  <c r="D77" i="5" s="1"/>
  <c r="C78" i="5"/>
  <c r="C79" i="5" l="1"/>
  <c r="D78" i="5" a="1"/>
  <c r="D78" i="5" s="1"/>
  <c r="E77" i="5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l="1"/>
  <c r="C83" i="5"/>
  <c r="D82" i="5" a="1"/>
  <c r="D82" i="5" s="1"/>
  <c r="E82" i="5" l="1"/>
  <c r="C84" i="5"/>
  <c r="D83" i="5" a="1"/>
  <c r="D83" i="5" s="1"/>
  <c r="E83" i="5" l="1"/>
  <c r="C85" i="5"/>
  <c r="D84" i="5" a="1"/>
  <c r="D84" i="5" s="1"/>
  <c r="E84" i="5" l="1"/>
  <c r="C86" i="5"/>
  <c r="D85" i="5" a="1"/>
  <c r="D85" i="5" s="1"/>
  <c r="E85" i="5" l="1"/>
  <c r="C87" i="5"/>
  <c r="D86" i="5" a="1"/>
  <c r="D86" i="5" s="1"/>
  <c r="E86" i="5" l="1"/>
  <c r="C88" i="5"/>
  <c r="D87" i="5" a="1"/>
  <c r="D87" i="5" s="1"/>
  <c r="E87" i="5" s="1"/>
  <c r="C89" i="5" l="1"/>
  <c r="D88" i="5" a="1"/>
  <c r="D88" i="5" s="1"/>
  <c r="E88" i="5" l="1"/>
  <c r="C90" i="5"/>
  <c r="D89" i="5" a="1"/>
  <c r="D89" i="5" s="1"/>
  <c r="E89" i="5" s="1"/>
  <c r="C91" i="5" l="1"/>
  <c r="D90" i="5" a="1"/>
  <c r="D90" i="5" s="1"/>
  <c r="E90" i="5" s="1"/>
  <c r="C92" i="5" l="1"/>
  <c r="D91" i="5" a="1"/>
  <c r="D91" i="5" s="1"/>
  <c r="E91" i="5" l="1"/>
  <c r="C93" i="5"/>
  <c r="D92" i="5" a="1"/>
  <c r="D92" i="5" s="1"/>
  <c r="E92" i="5" l="1"/>
  <c r="C94" i="5"/>
  <c r="D93" i="5" a="1"/>
  <c r="D93" i="5" s="1"/>
  <c r="E93" i="5" l="1"/>
  <c r="C95" i="5"/>
  <c r="D94" i="5" a="1"/>
  <c r="D94" i="5" s="1"/>
  <c r="C96" i="5" l="1"/>
  <c r="D95" i="5" a="1"/>
  <c r="D95" i="5" s="1"/>
  <c r="E94" i="5"/>
  <c r="E95" i="5" l="1"/>
  <c r="C97" i="5"/>
  <c r="D96" i="5" a="1"/>
  <c r="D96" i="5" s="1"/>
  <c r="E96" i="5" l="1"/>
  <c r="C98" i="5"/>
  <c r="D97" i="5" a="1"/>
  <c r="D97" i="5" s="1"/>
  <c r="E97" i="5" s="1"/>
  <c r="C99" i="5" l="1"/>
  <c r="D98" i="5" a="1"/>
  <c r="D98" i="5" s="1"/>
  <c r="E98" i="5" l="1"/>
  <c r="C100" i="5"/>
  <c r="D99" i="5" a="1"/>
  <c r="D99" i="5" s="1"/>
  <c r="E99" i="5" l="1"/>
  <c r="C101" i="5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E103" i="5" l="1"/>
  <c r="C105" i="5"/>
  <c r="D104" i="5" a="1"/>
  <c r="D104" i="5" s="1"/>
  <c r="E104" i="5" s="1"/>
  <c r="C106" i="5" l="1"/>
  <c r="D105" i="5" a="1"/>
  <c r="D105" i="5" s="1"/>
  <c r="C107" i="5" l="1"/>
  <c r="D106" i="5" a="1"/>
  <c r="D106" i="5" s="1"/>
  <c r="E106" i="5" s="1"/>
  <c r="E105" i="5"/>
  <c r="C108" i="5" l="1"/>
  <c r="D107" i="5" a="1"/>
  <c r="D107" i="5" s="1"/>
  <c r="E107" i="5" l="1"/>
  <c r="D108" i="5" a="1"/>
  <c r="D108" i="5" s="1"/>
  <c r="C109" i="5"/>
  <c r="C110" i="5" l="1"/>
  <c r="D109" i="5" a="1"/>
  <c r="D109" i="5" s="1"/>
  <c r="E108" i="5"/>
  <c r="E109" i="5" l="1"/>
  <c r="C111" i="5"/>
  <c r="D110" i="5" a="1"/>
  <c r="D110" i="5" s="1"/>
  <c r="E110" i="5" l="1"/>
  <c r="C112" i="5"/>
  <c r="D111" i="5" a="1"/>
  <c r="D111" i="5" s="1"/>
  <c r="C113" i="5" l="1"/>
  <c r="D112" i="5" a="1"/>
  <c r="D112" i="5" s="1"/>
  <c r="E111" i="5"/>
  <c r="E112" i="5" l="1"/>
  <c r="D113" i="5" a="1"/>
  <c r="D113" i="5" s="1"/>
  <c r="C114" i="5"/>
  <c r="C115" i="5" l="1"/>
  <c r="D114" i="5" a="1"/>
  <c r="D114" i="5" s="1"/>
  <c r="E113" i="5"/>
  <c r="C116" i="5" l="1"/>
  <c r="D115" i="5" a="1"/>
  <c r="D115" i="5" s="1"/>
  <c r="E114" i="5"/>
  <c r="E115" i="5" l="1"/>
  <c r="C117" i="5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l="1"/>
  <c r="C123" i="5"/>
  <c r="D122" i="5" a="1"/>
  <c r="D122" i="5" s="1"/>
  <c r="E122" i="5" s="1"/>
  <c r="C124" i="5" l="1"/>
  <c r="D123" i="5" a="1"/>
  <c r="D123" i="5" s="1"/>
  <c r="E123" i="5" s="1"/>
  <c r="C125" i="5" l="1"/>
  <c r="D124" i="5" a="1"/>
  <c r="D124" i="5" s="1"/>
  <c r="E124" i="5" s="1"/>
  <c r="C126" i="5" l="1"/>
  <c r="D125" i="5" a="1"/>
  <c r="D125" i="5" s="1"/>
  <c r="E125" i="5" l="1"/>
  <c r="C127" i="5"/>
  <c r="D126" i="5" a="1"/>
  <c r="D126" i="5" s="1"/>
  <c r="E126" i="5" s="1"/>
  <c r="C128" i="5" l="1"/>
  <c r="D127" i="5" a="1"/>
  <c r="D127" i="5" s="1"/>
  <c r="E127" i="5" s="1"/>
  <c r="C129" i="5" l="1"/>
  <c r="D128" i="5" a="1"/>
  <c r="D128" i="5" s="1"/>
  <c r="E128" i="5" s="1"/>
  <c r="C130" i="5" l="1"/>
  <c r="D129" i="5" a="1"/>
  <c r="D129" i="5" s="1"/>
  <c r="E129" i="5" s="1"/>
  <c r="C131" i="5" l="1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s="1"/>
  <c r="C135" i="5" l="1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E136" i="5" s="1"/>
  <c r="C138" i="5" l="1"/>
  <c r="D137" i="5" a="1"/>
  <c r="D137" i="5" s="1"/>
  <c r="E137" i="5" l="1"/>
  <c r="C139" i="5"/>
  <c r="D138" i="5" a="1"/>
  <c r="D138" i="5" s="1"/>
  <c r="E138" i="5" s="1"/>
  <c r="C140" i="5" l="1"/>
  <c r="D139" i="5" a="1"/>
  <c r="D139" i="5" s="1"/>
  <c r="E139" i="5" s="1"/>
  <c r="C141" i="5" l="1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E143" i="5" s="1"/>
  <c r="D144" i="5" l="1" a="1"/>
  <c r="D144" i="5" s="1"/>
  <c r="C145" i="5"/>
  <c r="E144" i="5" l="1"/>
  <c r="C146" i="5"/>
  <c r="D145" i="5" a="1"/>
  <c r="D145" i="5" s="1"/>
  <c r="E145" i="5" s="1"/>
  <c r="C147" i="5" l="1"/>
  <c r="D146" i="5" a="1"/>
  <c r="D146" i="5" s="1"/>
  <c r="E146" i="5" s="1"/>
  <c r="C148" i="5" l="1"/>
  <c r="D147" i="5" a="1"/>
  <c r="D147" i="5" s="1"/>
  <c r="E147" i="5" l="1"/>
  <c r="C149" i="5"/>
  <c r="D148" i="5" a="1"/>
  <c r="D148" i="5" s="1"/>
  <c r="E148" i="5" s="1"/>
  <c r="D149" i="5" l="1" a="1"/>
  <c r="D149" i="5" s="1"/>
  <c r="E149" i="5" s="1"/>
  <c r="C150" i="5"/>
  <c r="C151" i="5" l="1"/>
  <c r="D150" i="5" a="1"/>
  <c r="D150" i="5" s="1"/>
  <c r="E150" i="5" l="1"/>
  <c r="C152" i="5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s="1"/>
  <c r="C155" i="5" l="1"/>
  <c r="D154" i="5" a="1"/>
  <c r="D154" i="5" s="1"/>
  <c r="E154" i="5" s="1"/>
  <c r="C156" i="5" l="1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s="1"/>
  <c r="C159" i="5" l="1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E161" i="5" s="1"/>
  <c r="C163" i="5" l="1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E167" i="5" l="1"/>
  <c r="C169" i="5"/>
  <c r="D168" i="5" a="1"/>
  <c r="D168" i="5" s="1"/>
  <c r="E168" i="5" s="1"/>
  <c r="C170" i="5" l="1"/>
  <c r="D169" i="5" a="1"/>
  <c r="D169" i="5" s="1"/>
  <c r="E169" i="5" l="1"/>
  <c r="C171" i="5"/>
  <c r="D170" i="5" a="1"/>
  <c r="D170" i="5" s="1"/>
  <c r="E170" i="5" s="1"/>
  <c r="C172" i="5" l="1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E173" i="5" s="1"/>
  <c r="C175" i="5" l="1"/>
  <c r="D174" i="5" a="1"/>
  <c r="D174" i="5" s="1"/>
  <c r="E174" i="5" s="1"/>
  <c r="C176" i="5" l="1"/>
  <c r="D175" i="5" a="1"/>
  <c r="D175" i="5" s="1"/>
  <c r="E175" i="5" s="1"/>
  <c r="C177" i="5" l="1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D180" i="5" a="1"/>
  <c r="D180" i="5" s="1"/>
  <c r="C181" i="5"/>
  <c r="E180" i="5" l="1"/>
  <c r="C182" i="5"/>
  <c r="D181" i="5" a="1"/>
  <c r="D181" i="5" s="1"/>
  <c r="E181" i="5" l="1"/>
  <c r="C183" i="5"/>
  <c r="D182" i="5" a="1"/>
  <c r="D182" i="5" s="1"/>
  <c r="E182" i="5" s="1"/>
  <c r="C184" i="5" l="1"/>
  <c r="D183" i="5" a="1"/>
  <c r="D183" i="5" s="1"/>
  <c r="E183" i="5" l="1"/>
  <c r="C185" i="5"/>
  <c r="D184" i="5" a="1"/>
  <c r="D184" i="5" s="1"/>
  <c r="E184" i="5" l="1"/>
  <c r="D185" i="5" a="1"/>
  <c r="D185" i="5" s="1"/>
  <c r="C186" i="5"/>
  <c r="E185" i="5" l="1"/>
  <c r="C187" i="5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s="1"/>
  <c r="C191" i="5" l="1"/>
  <c r="D190" i="5" a="1"/>
  <c r="D190" i="5" s="1"/>
  <c r="E190" i="5" s="1"/>
  <c r="C192" i="5" l="1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E196" i="5" l="1"/>
  <c r="C198" i="5"/>
  <c r="D197" i="5" a="1"/>
  <c r="D197" i="5" s="1"/>
  <c r="E197" i="5" l="1"/>
  <c r="C199" i="5"/>
  <c r="D198" i="5" a="1"/>
  <c r="D198" i="5" s="1"/>
  <c r="E198" i="5" s="1"/>
  <c r="C200" i="5" l="1"/>
  <c r="D199" i="5" a="1"/>
  <c r="D199" i="5" s="1"/>
  <c r="E199" i="5" s="1"/>
  <c r="C201" i="5" l="1"/>
  <c r="D200" i="5" a="1"/>
  <c r="D200" i="5" s="1"/>
  <c r="E200" i="5" l="1"/>
  <c r="D201" i="5" a="1"/>
  <c r="D201" i="5" s="1"/>
  <c r="E201" i="5" s="1"/>
  <c r="C202" i="5"/>
  <c r="C203" i="5" l="1"/>
  <c r="D202" i="5" a="1"/>
  <c r="D202" i="5" s="1"/>
  <c r="E202" i="5" s="1"/>
  <c r="C204" i="5" l="1"/>
  <c r="D203" i="5" a="1"/>
  <c r="D203" i="5" s="1"/>
  <c r="E203" i="5" s="1"/>
  <c r="C205" i="5" l="1"/>
  <c r="D204" i="5" a="1"/>
  <c r="D204" i="5" s="1"/>
  <c r="E204" i="5" s="1"/>
  <c r="C206" i="5" l="1"/>
  <c r="D205" i="5" a="1"/>
  <c r="D205" i="5" s="1"/>
  <c r="E205" i="5" l="1"/>
  <c r="C207" i="5"/>
  <c r="D206" i="5" a="1"/>
  <c r="D206" i="5" s="1"/>
  <c r="E206" i="5" s="1"/>
  <c r="D207" i="5" l="1" a="1"/>
  <c r="D207" i="5" s="1"/>
  <c r="C208" i="5"/>
  <c r="E207" i="5" l="1"/>
  <c r="C209" i="5"/>
  <c r="D208" i="5" a="1"/>
  <c r="D208" i="5" s="1"/>
  <c r="E208" i="5" l="1"/>
  <c r="C210" i="5"/>
  <c r="D209" i="5" a="1"/>
  <c r="D209" i="5" s="1"/>
  <c r="E209" i="5" s="1"/>
  <c r="C211" i="5" l="1"/>
  <c r="D210" i="5" a="1"/>
  <c r="D210" i="5" s="1"/>
  <c r="E210" i="5" s="1"/>
  <c r="C212" i="5" l="1"/>
  <c r="D211" i="5" a="1"/>
  <c r="D211" i="5" s="1"/>
  <c r="E211" i="5" s="1"/>
  <c r="C213" i="5" l="1"/>
  <c r="D212" i="5" a="1"/>
  <c r="D212" i="5" s="1"/>
  <c r="E212" i="5" s="1"/>
  <c r="D213" i="5" l="1" a="1"/>
  <c r="D213" i="5" s="1"/>
  <c r="C214" i="5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D219" i="5" a="1"/>
  <c r="D219" i="5" s="1"/>
  <c r="C220" i="5"/>
  <c r="E219" i="5" l="1"/>
  <c r="C221" i="5"/>
  <c r="D220" i="5" a="1"/>
  <c r="D220" i="5" s="1"/>
  <c r="E220" i="5" l="1"/>
  <c r="C222" i="5"/>
  <c r="D221" i="5" a="1"/>
  <c r="D221" i="5" s="1"/>
  <c r="E221" i="5" s="1"/>
  <c r="C223" i="5" l="1"/>
  <c r="D222" i="5" a="1"/>
  <c r="D222" i="5" s="1"/>
  <c r="E222" i="5" s="1"/>
  <c r="C224" i="5" l="1"/>
  <c r="D223" i="5" a="1"/>
  <c r="D223" i="5" s="1"/>
  <c r="E223" i="5" l="1"/>
  <c r="C225" i="5"/>
  <c r="D224" i="5" a="1"/>
  <c r="D224" i="5" s="1"/>
  <c r="E224" i="5" l="1"/>
  <c r="D225" i="5" a="1"/>
  <c r="D225" i="5" s="1"/>
  <c r="C226" i="5"/>
  <c r="E225" i="5" l="1"/>
  <c r="C227" i="5"/>
  <c r="D226" i="5" a="1"/>
  <c r="D226" i="5" s="1"/>
  <c r="E226" i="5" s="1"/>
  <c r="C228" i="5" l="1"/>
  <c r="D227" i="5" a="1"/>
  <c r="D227" i="5" s="1"/>
  <c r="E227" i="5" l="1"/>
  <c r="C229" i="5"/>
  <c r="D228" i="5" a="1"/>
  <c r="D228" i="5" s="1"/>
  <c r="E228" i="5" s="1"/>
  <c r="C230" i="5" l="1"/>
  <c r="D229" i="5" a="1"/>
  <c r="D229" i="5" s="1"/>
  <c r="E229" i="5" l="1"/>
  <c r="C231" i="5"/>
  <c r="D230" i="5" a="1"/>
  <c r="D230" i="5" s="1"/>
  <c r="E230" i="5" l="1"/>
  <c r="D231" i="5" a="1"/>
  <c r="D231" i="5" s="1"/>
  <c r="C232" i="5"/>
  <c r="E231" i="5" l="1"/>
  <c r="C233" i="5"/>
  <c r="D232" i="5" a="1"/>
  <c r="D232" i="5" s="1"/>
  <c r="E232" i="5" s="1"/>
  <c r="C234" i="5" l="1"/>
  <c r="D233" i="5" a="1"/>
  <c r="D233" i="5" s="1"/>
  <c r="E233" i="5" s="1"/>
  <c r="C235" i="5" l="1"/>
  <c r="D234" i="5" a="1"/>
  <c r="D234" i="5" s="1"/>
  <c r="E234" i="5" l="1"/>
  <c r="C236" i="5"/>
  <c r="D235" i="5" a="1"/>
  <c r="D235" i="5" s="1"/>
  <c r="E235" i="5" s="1"/>
  <c r="C237" i="5" l="1"/>
  <c r="D236" i="5" a="1"/>
  <c r="D236" i="5" s="1"/>
  <c r="E236" i="5" l="1"/>
  <c r="D237" i="5" a="1"/>
  <c r="D237" i="5" s="1"/>
  <c r="C238" i="5"/>
  <c r="E237" i="5" l="1"/>
  <c r="C239" i="5"/>
  <c r="D238" i="5" a="1"/>
  <c r="D238" i="5" s="1"/>
  <c r="E238" i="5" l="1"/>
  <c r="C240" i="5"/>
  <c r="D239" i="5" a="1"/>
  <c r="D239" i="5" s="1"/>
  <c r="E239" i="5" s="1"/>
  <c r="C241" i="5" l="1"/>
  <c r="D240" i="5" a="1"/>
  <c r="D240" i="5" s="1"/>
  <c r="E240" i="5" s="1"/>
  <c r="C242" i="5" l="1"/>
  <c r="D241" i="5" a="1"/>
  <c r="D241" i="5" s="1"/>
  <c r="E241" i="5" l="1"/>
  <c r="C243" i="5"/>
  <c r="D242" i="5" a="1"/>
  <c r="D242" i="5" s="1"/>
  <c r="E242" i="5" l="1"/>
  <c r="D243" i="5" a="1"/>
  <c r="D243" i="5" s="1"/>
  <c r="C244" i="5"/>
  <c r="E243" i="5" l="1"/>
  <c r="C245" i="5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D249" i="5" a="1"/>
  <c r="D249" i="5" s="1"/>
  <c r="C250" i="5"/>
  <c r="E249" i="5" l="1"/>
  <c r="C251" i="5"/>
  <c r="D250" i="5" a="1"/>
  <c r="D250" i="5" s="1"/>
  <c r="E250" i="5" s="1"/>
  <c r="C252" i="5" l="1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s="1"/>
  <c r="D255" i="5" l="1" a="1"/>
  <c r="D255" i="5" s="1"/>
  <c r="C256" i="5"/>
  <c r="E255" i="5" l="1"/>
  <c r="C257" i="5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E258" i="5" s="1"/>
  <c r="C260" i="5" l="1"/>
  <c r="D259" i="5" a="1"/>
  <c r="D259" i="5" s="1"/>
  <c r="E259" i="5" l="1"/>
  <c r="C261" i="5"/>
  <c r="D260" i="5" a="1"/>
  <c r="D260" i="5" s="1"/>
  <c r="E260" i="5" s="1"/>
  <c r="D261" i="5" l="1" a="1"/>
  <c r="D261" i="5" s="1"/>
  <c r="C262" i="5"/>
  <c r="E261" i="5" l="1"/>
  <c r="C263" i="5"/>
  <c r="D262" i="5" a="1"/>
  <c r="D262" i="5" s="1"/>
  <c r="E262" i="5" s="1"/>
  <c r="C264" i="5" l="1"/>
  <c r="D263" i="5" a="1"/>
  <c r="D263" i="5" s="1"/>
  <c r="E263" i="5" s="1"/>
  <c r="C265" i="5" l="1"/>
  <c r="D264" i="5" a="1"/>
  <c r="D264" i="5" s="1"/>
  <c r="E264" i="5" l="1"/>
  <c r="C266" i="5"/>
  <c r="E265" i="5" l="1"/>
  <c r="C267" i="5"/>
  <c r="E266" i="5" l="1"/>
  <c r="C268" i="5"/>
  <c r="E267" i="5" l="1"/>
  <c r="C269" i="5"/>
  <c r="E268" i="5" l="1"/>
  <c r="C270" i="5"/>
  <c r="E269" i="5"/>
  <c r="C271" i="5" l="1"/>
  <c r="E270" i="5" l="1"/>
  <c r="C272" i="5"/>
  <c r="E271" i="5"/>
  <c r="C273" i="5" l="1"/>
  <c r="E272" i="5" l="1"/>
  <c r="C274" i="5"/>
  <c r="E273" i="5" l="1"/>
  <c r="C275" i="5"/>
  <c r="E274" i="5" l="1"/>
  <c r="C276" i="5"/>
  <c r="E275" i="5" l="1"/>
  <c r="C277" i="5"/>
  <c r="E276" i="5" l="1"/>
  <c r="C278" i="5"/>
  <c r="E277" i="5"/>
  <c r="C279" i="5" l="1"/>
  <c r="E278" i="5" l="1"/>
  <c r="E279" i="5"/>
  <c r="C280" i="5"/>
  <c r="C281" i="5" l="1"/>
  <c r="E280" i="5" l="1"/>
  <c r="E281" i="5"/>
  <c r="C282" i="5"/>
  <c r="C283" i="5" l="1"/>
  <c r="E282" i="5" l="1"/>
  <c r="C284" i="5"/>
  <c r="E283" i="5" l="1"/>
  <c r="C285" i="5"/>
  <c r="E284" i="5" l="1"/>
  <c r="C286" i="5"/>
  <c r="E285" i="5" l="1"/>
  <c r="C287" i="5"/>
  <c r="E286" i="5"/>
  <c r="C288" i="5" l="1"/>
  <c r="E287" i="5" l="1"/>
  <c r="C289" i="5"/>
  <c r="E288" i="5" l="1"/>
  <c r="C290" i="5"/>
  <c r="E289" i="5" l="1"/>
  <c r="C291" i="5"/>
  <c r="E290" i="5" l="1"/>
  <c r="D291" i="5" a="1"/>
  <c r="D291" i="5" s="1"/>
  <c r="C292" i="5"/>
  <c r="E291" i="5" l="1"/>
  <c r="C293" i="5"/>
  <c r="D292" i="5" a="1"/>
  <c r="D292" i="5" s="1"/>
  <c r="E292" i="5" l="1"/>
  <c r="C294" i="5"/>
  <c r="D293" i="5" a="1"/>
  <c r="D293" i="5" s="1"/>
  <c r="E293" i="5" s="1"/>
  <c r="D294" i="5" l="1" a="1"/>
  <c r="D294" i="5" s="1"/>
  <c r="C295" i="5"/>
  <c r="E294" i="5" l="1"/>
  <c r="C296" i="5"/>
  <c r="D295" i="5" a="1"/>
  <c r="D295" i="5" s="1"/>
  <c r="E295" i="5" l="1"/>
  <c r="C297" i="5"/>
  <c r="D296" i="5" a="1"/>
  <c r="D296" i="5" s="1"/>
  <c r="E296" i="5" s="1"/>
  <c r="C298" i="5" l="1"/>
  <c r="D297" i="5" a="1"/>
  <c r="D297" i="5" s="1"/>
  <c r="E297" i="5" s="1"/>
  <c r="D298" i="5" l="1" a="1"/>
  <c r="D298" i="5" s="1"/>
  <c r="E298" i="5" s="1"/>
  <c r="C299" i="5"/>
  <c r="N8" i="5" l="1" a="1"/>
  <c r="N8" i="5" s="1"/>
  <c r="N9" i="5" a="1"/>
  <c r="N9" i="5" s="1"/>
  <c r="N3" i="5" a="1"/>
  <c r="N3" i="5" s="1"/>
  <c r="N5" i="5" a="1"/>
  <c r="N5" i="5" s="1"/>
  <c r="D299" i="5" a="1"/>
  <c r="D299" i="5" s="1"/>
  <c r="C300" i="5"/>
  <c r="M3" i="5" l="1"/>
  <c r="N4" i="5" a="1"/>
  <c r="N4" i="5" s="1"/>
  <c r="M4" i="5" s="1"/>
  <c r="N6" i="5" a="1"/>
  <c r="N6" i="5" s="1"/>
  <c r="M6" i="5" s="1"/>
  <c r="N11" i="5" a="1"/>
  <c r="N11" i="5" s="1"/>
  <c r="M11" i="5" s="1"/>
  <c r="E299" i="5"/>
  <c r="AL12" i="5" a="1"/>
  <c r="AL12" i="5" s="1"/>
  <c r="AL3" i="5" a="1"/>
  <c r="AL3" i="5" s="1"/>
  <c r="AL7" i="5" a="1"/>
  <c r="AL7" i="5" s="1"/>
  <c r="N7" i="5" a="1"/>
  <c r="N7" i="5" s="1"/>
  <c r="M7" i="5" s="1"/>
  <c r="N12" i="5" a="1"/>
  <c r="N12" i="5" s="1"/>
  <c r="M12" i="5" s="1"/>
  <c r="M5" i="5"/>
  <c r="N13" i="5" a="1"/>
  <c r="N13" i="5" s="1"/>
  <c r="M13" i="5" s="1"/>
  <c r="Z7" i="5" a="1"/>
  <c r="Z7" i="5" s="1"/>
  <c r="M9" i="5"/>
  <c r="N10" i="5" a="1"/>
  <c r="N10" i="5" s="1"/>
  <c r="M10" i="5" s="1"/>
  <c r="N2" i="5" a="1"/>
  <c r="N2" i="5" s="1"/>
  <c r="M2" i="5" s="1"/>
  <c r="D300" i="5" a="1"/>
  <c r="D300" i="5" s="1"/>
  <c r="AL5" i="5" s="1" a="1"/>
  <c r="AL5" i="5" s="1"/>
  <c r="E2" i="5"/>
  <c r="E3" i="5"/>
  <c r="E4" i="5"/>
  <c r="E5" i="5"/>
  <c r="E8" i="5"/>
  <c r="E6" i="5"/>
  <c r="E7" i="5"/>
  <c r="E10" i="5"/>
  <c r="E9" i="5"/>
  <c r="E11" i="5"/>
  <c r="E12" i="5"/>
  <c r="AL6" i="5" l="1" a="1"/>
  <c r="AL6" i="5" s="1"/>
  <c r="L9" i="5" a="1"/>
  <c r="L9" i="5" s="1"/>
  <c r="Z13" i="5" a="1"/>
  <c r="Z13" i="5" s="1"/>
  <c r="AL11" i="5" a="1"/>
  <c r="AL11" i="5" s="1"/>
  <c r="AL8" i="5" a="1"/>
  <c r="AL8" i="5" s="1"/>
  <c r="L4" i="5" a="1"/>
  <c r="L4" i="5" s="1"/>
  <c r="AL10" i="5" a="1"/>
  <c r="AL10" i="5" s="1"/>
  <c r="L10" i="5" a="1"/>
  <c r="L10" i="5" s="1"/>
  <c r="L13" i="5" a="1"/>
  <c r="L13" i="5" s="1"/>
  <c r="Z11" i="5" a="1"/>
  <c r="Z11" i="5" s="1"/>
  <c r="Z5" i="5" a="1"/>
  <c r="Z5" i="5" s="1"/>
  <c r="Z6" i="5" a="1"/>
  <c r="Z6" i="5" s="1"/>
  <c r="L8" i="5" a="1"/>
  <c r="L8" i="5" s="1"/>
  <c r="L2" i="5" a="1"/>
  <c r="L2" i="5" s="1"/>
  <c r="L5" i="5" a="1"/>
  <c r="L5" i="5" s="1"/>
  <c r="L7" i="5" a="1"/>
  <c r="L7" i="5" s="1"/>
  <c r="L12" i="5" a="1"/>
  <c r="L12" i="5" s="1"/>
  <c r="Z9" i="5" a="1"/>
  <c r="Z9" i="5" s="1"/>
  <c r="AL9" i="5" a="1"/>
  <c r="AL9" i="5" s="1"/>
  <c r="L11" i="5" a="1"/>
  <c r="L11" i="5" s="1"/>
  <c r="Z8" i="5" a="1"/>
  <c r="Z8" i="5" s="1"/>
  <c r="AL13" i="5" a="1"/>
  <c r="AL13" i="5" s="1"/>
  <c r="AL2" i="5" a="1"/>
  <c r="AL2" i="5" s="1"/>
  <c r="Z3" i="5" a="1"/>
  <c r="Z3" i="5" s="1"/>
  <c r="L6" i="5" a="1"/>
  <c r="L6" i="5" s="1"/>
  <c r="Z12" i="5" a="1"/>
  <c r="Z12" i="5" s="1"/>
  <c r="L3" i="5" a="1"/>
  <c r="L3" i="5" s="1"/>
  <c r="AL4" i="5" a="1"/>
  <c r="AL4" i="5" s="1"/>
  <c r="Z4" i="5" a="1"/>
  <c r="Z4" i="5" s="1"/>
  <c r="Z10" i="5" a="1"/>
  <c r="Z10" i="5" s="1"/>
  <c r="Z2" i="5" a="1"/>
  <c r="Z2" i="5" s="1"/>
  <c r="E300" i="5"/>
  <c r="AB10" i="5" a="1"/>
  <c r="AB10" i="5" s="1"/>
  <c r="AN11" i="5" a="1"/>
  <c r="AN11" i="5" s="1"/>
  <c r="O8" i="5" a="1"/>
  <c r="O8" i="5" s="1"/>
  <c r="AN4" i="5" a="1"/>
  <c r="AN4" i="5" s="1"/>
  <c r="P2" i="5" a="1"/>
  <c r="P2" i="5" s="1"/>
  <c r="AN3" i="5" a="1"/>
  <c r="AN3" i="5" s="1"/>
  <c r="O10" i="5" a="1"/>
  <c r="O10" i="5" s="1"/>
  <c r="P12" i="5" a="1"/>
  <c r="P12" i="5" s="1"/>
  <c r="AA6" i="5" a="1"/>
  <c r="AA6" i="5" s="1"/>
  <c r="AM3" i="5" a="1"/>
  <c r="AM3" i="5" s="1"/>
  <c r="AN10" i="5" a="1"/>
  <c r="AN10" i="5" s="1"/>
  <c r="AM7" i="5" a="1"/>
  <c r="AM7" i="5" s="1"/>
  <c r="AM12" i="5" a="1"/>
  <c r="AM12" i="5" s="1"/>
  <c r="AN13" i="5" a="1"/>
  <c r="AN13" i="5" s="1"/>
  <c r="O2" i="5" a="1"/>
  <c r="O2" i="5" s="1"/>
  <c r="AB8" i="5" a="1"/>
  <c r="AB8" i="5" s="1"/>
  <c r="AA5" i="5" a="1"/>
  <c r="AA5" i="5" s="1"/>
  <c r="O3" i="5" a="1"/>
  <c r="O3" i="5" s="1"/>
  <c r="AN9" i="5" a="1"/>
  <c r="AN9" i="5" s="1"/>
  <c r="AN7" i="5" a="1"/>
  <c r="AN7" i="5" s="1"/>
  <c r="AM9" i="5" a="1"/>
  <c r="AM9" i="5" s="1"/>
  <c r="AM13" i="5" a="1"/>
  <c r="AM13" i="5" s="1"/>
  <c r="AB3" i="5" a="1"/>
  <c r="AB3" i="5" s="1"/>
  <c r="O4" i="5" a="1"/>
  <c r="O4" i="5" s="1"/>
  <c r="AA8" i="5" a="1"/>
  <c r="AA8" i="5" s="1"/>
  <c r="AA4" i="5" a="1"/>
  <c r="AA4" i="5" s="1"/>
  <c r="AA11" i="5" a="1"/>
  <c r="AA11" i="5" s="1"/>
  <c r="AA2" i="5" a="1"/>
  <c r="AA2" i="5" s="1"/>
  <c r="AB4" i="5" a="1"/>
  <c r="AB4" i="5" s="1"/>
  <c r="AB12" i="5" a="1"/>
  <c r="AB12" i="5" s="1"/>
  <c r="AA7" i="5" a="1"/>
  <c r="AA7" i="5" s="1"/>
  <c r="O13" i="5" a="1"/>
  <c r="O13" i="5" s="1"/>
  <c r="O9" i="5" a="1"/>
  <c r="O9" i="5" s="1"/>
  <c r="P6" i="5" a="1"/>
  <c r="P6" i="5" s="1"/>
  <c r="P7" i="5" a="1"/>
  <c r="P7" i="5" s="1"/>
  <c r="AM4" i="5" a="1"/>
  <c r="AM4" i="5" s="1"/>
  <c r="AM8" i="5" a="1"/>
  <c r="AM8" i="5" s="1"/>
  <c r="AM5" i="5" a="1"/>
  <c r="AM5" i="5" s="1"/>
  <c r="AA10" i="5" a="1"/>
  <c r="AA10" i="5" s="1"/>
  <c r="O11" i="5" a="1"/>
  <c r="O11" i="5" s="1"/>
  <c r="AB11" i="5" a="1"/>
  <c r="AB11" i="5" s="1"/>
  <c r="AA3" i="5" a="1"/>
  <c r="AA3" i="5" s="1"/>
  <c r="AN8" i="5" a="1"/>
  <c r="AN8" i="5" s="1"/>
  <c r="AN6" i="5" a="1"/>
  <c r="AN6" i="5" s="1"/>
  <c r="P4" i="5" a="1"/>
  <c r="P4" i="5" s="1"/>
  <c r="AA12" i="5" a="1"/>
  <c r="AA12" i="5" s="1"/>
  <c r="P8" i="5" a="1"/>
  <c r="P8" i="5" s="1"/>
  <c r="AB6" i="5" a="1"/>
  <c r="AB6" i="5" s="1"/>
  <c r="P13" i="5" a="1"/>
  <c r="P13" i="5" s="1"/>
  <c r="P9" i="5" a="1"/>
  <c r="P9" i="5" s="1"/>
  <c r="O7" i="5" a="1"/>
  <c r="O7" i="5" s="1"/>
  <c r="AB2" i="5" a="1"/>
  <c r="AB2" i="5" s="1"/>
  <c r="AN5" i="5" a="1"/>
  <c r="AN5" i="5" s="1"/>
  <c r="AM11" i="5" a="1"/>
  <c r="AM11" i="5" s="1"/>
  <c r="AM2" i="5" a="1"/>
  <c r="AM2" i="5" s="1"/>
  <c r="O5" i="5" a="1"/>
  <c r="O5" i="5" s="1"/>
  <c r="AM10" i="5" a="1"/>
  <c r="AM10" i="5" s="1"/>
  <c r="AA13" i="5" a="1"/>
  <c r="AA13" i="5" s="1"/>
  <c r="AB13" i="5" a="1"/>
  <c r="AB13" i="5" s="1"/>
  <c r="AB5" i="5" a="1"/>
  <c r="AB5" i="5" s="1"/>
  <c r="P11" i="5" a="1"/>
  <c r="P11" i="5" s="1"/>
  <c r="P5" i="5" a="1"/>
  <c r="P5" i="5" s="1"/>
  <c r="O6" i="5" a="1"/>
  <c r="O6" i="5" s="1"/>
  <c r="AN12" i="5" a="1"/>
  <c r="AN12" i="5" s="1"/>
  <c r="P10" i="5" a="1"/>
  <c r="P10" i="5" s="1"/>
  <c r="AN2" i="5" a="1"/>
  <c r="AN2" i="5" s="1"/>
  <c r="AM6" i="5" a="1"/>
  <c r="AM6" i="5" s="1"/>
  <c r="O12" i="5" a="1"/>
  <c r="O12" i="5" s="1"/>
  <c r="AA9" i="5" a="1"/>
  <c r="AA9" i="5" s="1"/>
  <c r="AB9" i="5" a="1"/>
  <c r="AB9" i="5" s="1"/>
  <c r="P3" i="5" a="1"/>
  <c r="P3" i="5" s="1"/>
  <c r="AB7" i="5" a="1"/>
  <c r="AB7" i="5" s="1"/>
  <c r="Y8" i="5" l="1"/>
  <c r="X8" i="5"/>
  <c r="V8" i="5"/>
  <c r="W8" i="5"/>
  <c r="AH8" i="5"/>
  <c r="AI8" i="5"/>
  <c r="AK8" i="5"/>
  <c r="AJ8" i="5"/>
  <c r="H8" i="5"/>
  <c r="K8" i="5"/>
  <c r="J8" i="5"/>
  <c r="I8" i="5"/>
  <c r="AF9" i="5"/>
  <c r="AE9" i="5"/>
  <c r="AD9" i="5"/>
  <c r="U9" i="5"/>
  <c r="AC9" i="5"/>
  <c r="T12" i="5"/>
  <c r="S12" i="5"/>
  <c r="R12" i="5"/>
  <c r="Q12" i="5"/>
  <c r="G12" i="5"/>
  <c r="AQ6" i="5"/>
  <c r="AO6" i="5"/>
  <c r="AR6" i="5"/>
  <c r="AP6" i="5"/>
  <c r="AG6" i="5"/>
  <c r="T6" i="5"/>
  <c r="Q6" i="5"/>
  <c r="S6" i="5"/>
  <c r="R6" i="5"/>
  <c r="G6" i="5"/>
  <c r="AF13" i="5"/>
  <c r="U13" i="5"/>
  <c r="AE13" i="5"/>
  <c r="AD13" i="5"/>
  <c r="AC13" i="5"/>
  <c r="AR10" i="5"/>
  <c r="AQ10" i="5"/>
  <c r="AP10" i="5"/>
  <c r="AG10" i="5"/>
  <c r="AO10" i="5"/>
  <c r="R5" i="5"/>
  <c r="G5" i="5"/>
  <c r="Q5" i="5"/>
  <c r="S5" i="5"/>
  <c r="T5" i="5"/>
  <c r="AQ2" i="5"/>
  <c r="AO2" i="5"/>
  <c r="AG2" i="5"/>
  <c r="AR2" i="5"/>
  <c r="AP2" i="5"/>
  <c r="AR11" i="5"/>
  <c r="AQ11" i="5"/>
  <c r="AP11" i="5"/>
  <c r="AG11" i="5"/>
  <c r="AO11" i="5"/>
  <c r="Q7" i="5"/>
  <c r="G7" i="5"/>
  <c r="S7" i="5"/>
  <c r="T7" i="5"/>
  <c r="R7" i="5"/>
  <c r="AF12" i="5"/>
  <c r="AE12" i="5"/>
  <c r="AD12" i="5"/>
  <c r="U12" i="5"/>
  <c r="AC12" i="5"/>
  <c r="AD3" i="5"/>
  <c r="U3" i="5"/>
  <c r="AE3" i="5"/>
  <c r="AC3" i="5"/>
  <c r="AF3" i="5"/>
  <c r="R11" i="5"/>
  <c r="Q11" i="5"/>
  <c r="G11" i="5"/>
  <c r="T11" i="5"/>
  <c r="S11" i="5"/>
  <c r="AE10" i="5"/>
  <c r="AD10" i="5"/>
  <c r="U10" i="5"/>
  <c r="AC10" i="5"/>
  <c r="AF10" i="5"/>
  <c r="AQ5" i="5"/>
  <c r="AP5" i="5"/>
  <c r="AG5" i="5"/>
  <c r="AR5" i="5"/>
  <c r="AO5" i="5"/>
  <c r="AR8" i="5"/>
  <c r="AQ8" i="5"/>
  <c r="AP8" i="5"/>
  <c r="AO8" i="5"/>
  <c r="AQ4" i="5"/>
  <c r="AG4" i="5"/>
  <c r="AR4" i="5"/>
  <c r="AP4" i="5"/>
  <c r="AO4" i="5"/>
  <c r="T9" i="5"/>
  <c r="R9" i="5"/>
  <c r="Q9" i="5"/>
  <c r="G9" i="5"/>
  <c r="S9" i="5"/>
  <c r="T13" i="5"/>
  <c r="S13" i="5"/>
  <c r="R13" i="5"/>
  <c r="Q13" i="5"/>
  <c r="G13" i="5"/>
  <c r="AD7" i="5"/>
  <c r="U7" i="5"/>
  <c r="AF7" i="5"/>
  <c r="AE7" i="5"/>
  <c r="AC7" i="5"/>
  <c r="AD2" i="5"/>
  <c r="U2" i="5"/>
  <c r="AF2" i="5"/>
  <c r="AE2" i="5"/>
  <c r="AC2" i="5"/>
  <c r="AF11" i="5"/>
  <c r="AE11" i="5"/>
  <c r="AD11" i="5"/>
  <c r="U11" i="5"/>
  <c r="AC11" i="5"/>
  <c r="U4" i="5"/>
  <c r="AE4" i="5"/>
  <c r="AD4" i="5"/>
  <c r="AF4" i="5"/>
  <c r="AC4" i="5"/>
  <c r="AF8" i="5"/>
  <c r="AC8" i="5"/>
  <c r="AE8" i="5"/>
  <c r="AD8" i="5"/>
  <c r="Q4" i="5"/>
  <c r="R4" i="5"/>
  <c r="T4" i="5"/>
  <c r="G4" i="5"/>
  <c r="S4" i="5"/>
  <c r="AR13" i="5"/>
  <c r="AG13" i="5"/>
  <c r="AQ13" i="5"/>
  <c r="AP13" i="5"/>
  <c r="AO13" i="5"/>
  <c r="AR9" i="5"/>
  <c r="AQ9" i="5"/>
  <c r="AP9" i="5"/>
  <c r="AG9" i="5"/>
  <c r="AO9" i="5"/>
  <c r="R3" i="5"/>
  <c r="T3" i="5"/>
  <c r="G3" i="5"/>
  <c r="Q3" i="5"/>
  <c r="S3" i="5"/>
  <c r="AD5" i="5"/>
  <c r="U5" i="5"/>
  <c r="AE5" i="5"/>
  <c r="AF5" i="5"/>
  <c r="AC5" i="5"/>
  <c r="S2" i="5"/>
  <c r="G2" i="5"/>
  <c r="T2" i="5"/>
  <c r="R2" i="5"/>
  <c r="Q2" i="5"/>
  <c r="AR12" i="5"/>
  <c r="AQ12" i="5"/>
  <c r="AP12" i="5"/>
  <c r="AG12" i="5"/>
  <c r="AO12" i="5"/>
  <c r="AR7" i="5"/>
  <c r="AQ7" i="5"/>
  <c r="AP7" i="5"/>
  <c r="AG7" i="5"/>
  <c r="AO7" i="5"/>
  <c r="AR3" i="5"/>
  <c r="AO3" i="5"/>
  <c r="AG3" i="5"/>
  <c r="AQ3" i="5"/>
  <c r="AP3" i="5"/>
  <c r="AD6" i="5"/>
  <c r="U6" i="5"/>
  <c r="AC6" i="5"/>
  <c r="AF6" i="5"/>
  <c r="AE6" i="5"/>
  <c r="T10" i="5"/>
  <c r="S10" i="5"/>
  <c r="R10" i="5"/>
  <c r="Q10" i="5"/>
  <c r="G10" i="5"/>
  <c r="S8" i="5"/>
  <c r="R8" i="5"/>
  <c r="Q8" i="5"/>
  <c r="T8" i="5"/>
  <c r="K10" i="5" l="1"/>
  <c r="J10" i="5"/>
  <c r="I10" i="5"/>
  <c r="H10" i="5"/>
  <c r="Y6" i="5"/>
  <c r="W6" i="5"/>
  <c r="V6" i="5"/>
  <c r="X6" i="5"/>
  <c r="AJ3" i="5"/>
  <c r="AI3" i="5"/>
  <c r="AH3" i="5"/>
  <c r="AK3" i="5"/>
  <c r="AK7" i="5"/>
  <c r="AJ7" i="5"/>
  <c r="AI7" i="5"/>
  <c r="AH7" i="5"/>
  <c r="AI12" i="5"/>
  <c r="AH12" i="5"/>
  <c r="AK12" i="5"/>
  <c r="AJ12" i="5"/>
  <c r="I2" i="5"/>
  <c r="J2" i="5"/>
  <c r="K2" i="5"/>
  <c r="H2" i="5"/>
  <c r="Y5" i="5"/>
  <c r="X5" i="5"/>
  <c r="W5" i="5"/>
  <c r="V5" i="5"/>
  <c r="H3" i="5"/>
  <c r="J3" i="5"/>
  <c r="K3" i="5"/>
  <c r="I3" i="5"/>
  <c r="AI9" i="5"/>
  <c r="AH9" i="5"/>
  <c r="AK9" i="5"/>
  <c r="AJ9" i="5"/>
  <c r="AJ13" i="5"/>
  <c r="AI13" i="5"/>
  <c r="AH13" i="5"/>
  <c r="AK13" i="5"/>
  <c r="I4" i="5"/>
  <c r="K4" i="5"/>
  <c r="J4" i="5"/>
  <c r="H4" i="5"/>
  <c r="Y4" i="5"/>
  <c r="V4" i="5"/>
  <c r="X4" i="5"/>
  <c r="W4" i="5"/>
  <c r="Y11" i="5"/>
  <c r="X11" i="5"/>
  <c r="W11" i="5"/>
  <c r="V11" i="5"/>
  <c r="Y2" i="5"/>
  <c r="X2" i="5"/>
  <c r="W2" i="5"/>
  <c r="V2" i="5"/>
  <c r="Y7" i="5"/>
  <c r="X7" i="5"/>
  <c r="W7" i="5"/>
  <c r="V7" i="5"/>
  <c r="K13" i="5"/>
  <c r="J13" i="5"/>
  <c r="I13" i="5"/>
  <c r="H13" i="5"/>
  <c r="J9" i="5"/>
  <c r="I9" i="5"/>
  <c r="H9" i="5"/>
  <c r="K9" i="5"/>
  <c r="AK4" i="5"/>
  <c r="AH4" i="5"/>
  <c r="AI4" i="5"/>
  <c r="AJ4" i="5"/>
  <c r="AH5" i="5"/>
  <c r="AJ5" i="5"/>
  <c r="AI5" i="5"/>
  <c r="AK5" i="5"/>
  <c r="V10" i="5"/>
  <c r="Y10" i="5"/>
  <c r="X10" i="5"/>
  <c r="W10" i="5"/>
  <c r="J11" i="5"/>
  <c r="I11" i="5"/>
  <c r="H11" i="5"/>
  <c r="K11" i="5"/>
  <c r="X3" i="5"/>
  <c r="Y3" i="5"/>
  <c r="W3" i="5"/>
  <c r="V3" i="5"/>
  <c r="Y12" i="5"/>
  <c r="X12" i="5"/>
  <c r="W12" i="5"/>
  <c r="V12" i="5"/>
  <c r="I7" i="5"/>
  <c r="H7" i="5"/>
  <c r="K7" i="5"/>
  <c r="J7" i="5"/>
  <c r="AK11" i="5"/>
  <c r="AJ11" i="5"/>
  <c r="AI11" i="5"/>
  <c r="AH11" i="5"/>
  <c r="AH2" i="5"/>
  <c r="AK2" i="5"/>
  <c r="AJ2" i="5"/>
  <c r="AI2" i="5"/>
  <c r="J5" i="5"/>
  <c r="I5" i="5"/>
  <c r="K5" i="5"/>
  <c r="H5" i="5"/>
  <c r="AK10" i="5"/>
  <c r="AJ10" i="5"/>
  <c r="AI10" i="5"/>
  <c r="AH10" i="5"/>
  <c r="W13" i="5"/>
  <c r="V13" i="5"/>
  <c r="Y13" i="5"/>
  <c r="X13" i="5"/>
  <c r="I6" i="5"/>
  <c r="H6" i="5"/>
  <c r="J6" i="5"/>
  <c r="K6" i="5"/>
  <c r="AK6" i="5"/>
  <c r="AH6" i="5"/>
  <c r="AJ6" i="5"/>
  <c r="AI6" i="5"/>
  <c r="K12" i="5"/>
  <c r="J12" i="5"/>
  <c r="I12" i="5"/>
  <c r="H12" i="5"/>
  <c r="Y9" i="5"/>
  <c r="X9" i="5"/>
  <c r="W9" i="5"/>
  <c r="V9" i="5"/>
  <c r="B168" i="38"/>
  <c r="B177" i="38"/>
  <c r="B196" i="37"/>
  <c r="B191" i="37"/>
  <c r="B200" i="37"/>
  <c r="B95" i="44"/>
  <c r="B94" i="44"/>
  <c r="B93" i="44"/>
  <c r="B92" i="44"/>
  <c r="B91" i="44"/>
  <c r="B90" i="44"/>
  <c r="B89" i="44"/>
  <c r="B88" i="44"/>
  <c r="B87" i="44"/>
  <c r="B56" i="44"/>
  <c r="B57" i="44"/>
  <c r="B58" i="44"/>
  <c r="B59" i="44"/>
  <c r="B60" i="44"/>
  <c r="B61" i="44"/>
  <c r="B62" i="44"/>
  <c r="B63" i="44"/>
  <c r="B64" i="44"/>
  <c r="B65" i="44"/>
  <c r="B66" i="44"/>
  <c r="B67" i="44"/>
  <c r="B68" i="44"/>
  <c r="B69" i="44"/>
  <c r="B70" i="44"/>
  <c r="B71" i="44"/>
  <c r="B72" i="44"/>
  <c r="B73" i="44"/>
  <c r="B74" i="44"/>
  <c r="B75" i="44"/>
  <c r="B76" i="44"/>
  <c r="B77" i="44"/>
  <c r="B78" i="44"/>
  <c r="B79" i="44"/>
  <c r="B80" i="44"/>
  <c r="B81" i="44"/>
  <c r="B82" i="44"/>
  <c r="B83" i="44"/>
  <c r="B84" i="44"/>
  <c r="B85" i="44"/>
  <c r="B86" i="44"/>
  <c r="B129" i="13"/>
  <c r="B154" i="39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24" i="21"/>
  <c r="B32" i="21"/>
  <c r="B42" i="55"/>
  <c r="B36" i="44"/>
  <c r="B45" i="44"/>
  <c r="B66" i="18"/>
  <c r="B125" i="14"/>
  <c r="B134" i="14"/>
  <c r="B42" i="43"/>
  <c r="B44" i="54"/>
  <c r="B32" i="23"/>
  <c r="B159" i="49"/>
  <c r="B158" i="49"/>
  <c r="B157" i="49"/>
  <c r="B156" i="49"/>
  <c r="B155" i="49"/>
  <c r="B154" i="49"/>
  <c r="B153" i="49"/>
  <c r="B152" i="49"/>
  <c r="B151" i="49"/>
  <c r="B150" i="49"/>
  <c r="B149" i="49"/>
  <c r="B120" i="49"/>
  <c r="B121" i="49"/>
  <c r="B122" i="49"/>
  <c r="B123" i="49"/>
  <c r="B124" i="49"/>
  <c r="B125" i="49"/>
  <c r="B126" i="49"/>
  <c r="B127" i="49"/>
  <c r="B128" i="49"/>
  <c r="B129" i="49"/>
  <c r="B130" i="49"/>
  <c r="B131" i="49"/>
  <c r="B132" i="49"/>
  <c r="B133" i="49"/>
  <c r="B134" i="49"/>
  <c r="B135" i="49"/>
  <c r="B136" i="49"/>
  <c r="B137" i="49"/>
  <c r="B138" i="49"/>
  <c r="B139" i="49"/>
  <c r="B140" i="49"/>
  <c r="B141" i="49"/>
  <c r="B142" i="49"/>
  <c r="B143" i="49"/>
  <c r="B144" i="49"/>
  <c r="B145" i="49"/>
  <c r="B146" i="49"/>
  <c r="B147" i="49"/>
  <c r="B148" i="49"/>
  <c r="B103" i="49"/>
  <c r="B127" i="13"/>
  <c r="B126" i="14"/>
  <c r="B26" i="22"/>
  <c r="B131" i="14"/>
  <c r="B43" i="44"/>
  <c r="B107" i="15"/>
  <c r="B69" i="51"/>
  <c r="B40" i="43"/>
  <c r="B128" i="14"/>
  <c r="B72" i="50"/>
  <c r="B133" i="13"/>
  <c r="B39" i="44"/>
  <c r="B38" i="44"/>
  <c r="B109" i="15"/>
  <c r="B37" i="42"/>
  <c r="B45" i="42"/>
  <c r="B32" i="20"/>
  <c r="B70" i="19"/>
  <c r="B100" i="49"/>
  <c r="B109" i="49"/>
  <c r="B104" i="49"/>
  <c r="B32" i="22"/>
  <c r="B148" i="39"/>
  <c r="B26" i="23"/>
  <c r="B91" i="17"/>
  <c r="B83" i="17"/>
  <c r="B174" i="38"/>
  <c r="B188" i="38"/>
  <c r="B189" i="38"/>
  <c r="B190" i="38"/>
  <c r="B191" i="38"/>
  <c r="B192" i="38"/>
  <c r="B193" i="38"/>
  <c r="B194" i="38"/>
  <c r="B195" i="38"/>
  <c r="B196" i="38"/>
  <c r="B197" i="38"/>
  <c r="B198" i="38"/>
  <c r="B199" i="38"/>
  <c r="B200" i="38"/>
  <c r="B201" i="38"/>
  <c r="B202" i="38"/>
  <c r="B203" i="38"/>
  <c r="B204" i="38"/>
  <c r="B205" i="38"/>
  <c r="B206" i="38"/>
  <c r="B207" i="38"/>
  <c r="B208" i="38"/>
  <c r="B209" i="38"/>
  <c r="B210" i="38"/>
  <c r="B211" i="38"/>
  <c r="B212" i="38"/>
  <c r="B213" i="38"/>
  <c r="B214" i="38"/>
  <c r="B215" i="38"/>
  <c r="B216" i="38"/>
  <c r="B217" i="38"/>
  <c r="B218" i="38"/>
  <c r="B219" i="38"/>
  <c r="B220" i="38"/>
  <c r="B221" i="38"/>
  <c r="B222" i="38"/>
  <c r="B223" i="38"/>
  <c r="B224" i="38"/>
  <c r="B225" i="38"/>
  <c r="B226" i="38"/>
  <c r="B227" i="38"/>
  <c r="B43" i="54"/>
  <c r="B69" i="52"/>
  <c r="B27" i="23"/>
  <c r="B28" i="22"/>
  <c r="B25" i="22"/>
  <c r="B34" i="22"/>
  <c r="B92" i="40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118" i="50"/>
  <c r="B119" i="50"/>
  <c r="B120" i="50"/>
  <c r="B121" i="50"/>
  <c r="B122" i="50"/>
  <c r="B123" i="50"/>
  <c r="B108" i="15"/>
  <c r="B134" i="13"/>
  <c r="B125" i="13"/>
  <c r="B31" i="22"/>
  <c r="B107" i="16"/>
  <c r="B147" i="39"/>
  <c r="B156" i="3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4" i="15"/>
  <c r="B103" i="15"/>
  <c r="B43" i="41"/>
  <c r="B133" i="14"/>
  <c r="B67" i="50"/>
  <c r="B199" i="37"/>
  <c r="B39" i="45"/>
  <c r="B38" i="43"/>
  <c r="B45" i="54"/>
  <c r="B84" i="17"/>
  <c r="B33" i="23"/>
  <c r="B40" i="41"/>
  <c r="B39" i="41"/>
  <c r="B97" i="55"/>
  <c r="B58" i="55"/>
  <c r="B59" i="55"/>
  <c r="B60" i="55"/>
  <c r="B61" i="55"/>
  <c r="B62" i="55"/>
  <c r="B63" i="55"/>
  <c r="B64" i="55"/>
  <c r="B65" i="55"/>
  <c r="B66" i="55"/>
  <c r="B67" i="55"/>
  <c r="B68" i="55"/>
  <c r="B69" i="55"/>
  <c r="B70" i="55"/>
  <c r="B71" i="55"/>
  <c r="B72" i="55"/>
  <c r="B73" i="55"/>
  <c r="B74" i="55"/>
  <c r="B75" i="55"/>
  <c r="B76" i="55"/>
  <c r="B77" i="55"/>
  <c r="B78" i="55"/>
  <c r="B79" i="55"/>
  <c r="B80" i="55"/>
  <c r="B81" i="55"/>
  <c r="B82" i="55"/>
  <c r="B83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193" i="37"/>
  <c r="B197" i="37"/>
  <c r="B41" i="41"/>
  <c r="B70" i="52"/>
  <c r="B34" i="23"/>
  <c r="B25" i="23"/>
  <c r="B108" i="49"/>
  <c r="B29" i="22"/>
  <c r="B101" i="16"/>
  <c r="B110" i="16"/>
  <c r="B38" i="41"/>
  <c r="B68" i="50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84" i="51"/>
  <c r="B85" i="51"/>
  <c r="B86" i="51"/>
  <c r="B87" i="51"/>
  <c r="B88" i="51"/>
  <c r="B89" i="51"/>
  <c r="B90" i="51"/>
  <c r="B91" i="51"/>
  <c r="B92" i="51"/>
  <c r="B93" i="51"/>
  <c r="B94" i="51"/>
  <c r="B95" i="51"/>
  <c r="B96" i="51"/>
  <c r="B97" i="51"/>
  <c r="B98" i="51"/>
  <c r="B99" i="51"/>
  <c r="B100" i="51"/>
  <c r="B101" i="51"/>
  <c r="B102" i="51"/>
  <c r="B103" i="51"/>
  <c r="B104" i="51"/>
  <c r="B105" i="51"/>
  <c r="B106" i="51"/>
  <c r="B107" i="51"/>
  <c r="B108" i="51"/>
  <c r="B109" i="51"/>
  <c r="B110" i="51"/>
  <c r="B111" i="51"/>
  <c r="B112" i="51"/>
  <c r="B113" i="51"/>
  <c r="B114" i="51"/>
  <c r="B115" i="51"/>
  <c r="B116" i="51"/>
  <c r="B117" i="51"/>
  <c r="B118" i="51"/>
  <c r="B119" i="51"/>
  <c r="B120" i="51"/>
  <c r="B121" i="51"/>
  <c r="B122" i="51"/>
  <c r="B123" i="51"/>
  <c r="B132" i="13"/>
  <c r="B45" i="53"/>
  <c r="B31" i="21"/>
  <c r="B44" i="44"/>
  <c r="B64" i="18"/>
  <c r="B41" i="55"/>
  <c r="B64" i="19"/>
  <c r="B38" i="54"/>
  <c r="B47" i="54"/>
  <c r="B120" i="18"/>
  <c r="B11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33" i="20"/>
  <c r="B44" i="55"/>
  <c r="B72" i="51"/>
  <c r="B40" i="54"/>
  <c r="B105" i="16"/>
  <c r="B95" i="42"/>
  <c r="B94" i="42"/>
  <c r="B93" i="42"/>
  <c r="B92" i="42"/>
  <c r="B91" i="42"/>
  <c r="B90" i="42"/>
  <c r="B89" i="42"/>
  <c r="B88" i="42"/>
  <c r="B87" i="42"/>
  <c r="B55" i="42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83" i="42"/>
  <c r="B84" i="42"/>
  <c r="B85" i="42"/>
  <c r="B86" i="42"/>
  <c r="B39" i="42"/>
  <c r="B73" i="51"/>
  <c r="B64" i="51"/>
  <c r="B65" i="19"/>
  <c r="B71" i="51"/>
  <c r="B105" i="15"/>
  <c r="B66" i="50"/>
  <c r="B102" i="15"/>
  <c r="B111" i="15"/>
  <c r="B65" i="51"/>
  <c r="B70" i="50"/>
  <c r="B66" i="52"/>
  <c r="B102" i="16"/>
  <c r="B55" i="41"/>
  <c r="B56" i="41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82" i="41"/>
  <c r="B83" i="41"/>
  <c r="B84" i="41"/>
  <c r="B85" i="41"/>
  <c r="B86" i="41"/>
  <c r="B87" i="41"/>
  <c r="B88" i="41"/>
  <c r="B89" i="41"/>
  <c r="B90" i="41"/>
  <c r="B91" i="41"/>
  <c r="B92" i="41"/>
  <c r="B93" i="41"/>
  <c r="B94" i="41"/>
  <c r="B95" i="41"/>
  <c r="B129" i="14"/>
  <c r="B91" i="40"/>
  <c r="B100" i="40"/>
  <c r="B106" i="15"/>
  <c r="B98" i="40"/>
  <c r="B127" i="14"/>
  <c r="B195" i="37"/>
  <c r="B67" i="52"/>
  <c r="B43" i="53"/>
  <c r="B107" i="49"/>
  <c r="B104" i="16"/>
  <c r="B153" i="39"/>
  <c r="B46" i="55"/>
  <c r="B194" i="37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27" i="21"/>
  <c r="B103" i="16"/>
  <c r="B68" i="52"/>
  <c r="B63" i="18"/>
  <c r="B43" i="43"/>
  <c r="B44" i="53"/>
  <c r="B28" i="20"/>
  <c r="B37" i="20"/>
  <c r="B42" i="54"/>
  <c r="B38" i="45"/>
  <c r="B152" i="39"/>
  <c r="B28" i="23"/>
  <c r="B45" i="55"/>
  <c r="B68" i="19"/>
  <c r="B85" i="17"/>
  <c r="B40" i="55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41" i="42"/>
  <c r="B29" i="20"/>
  <c r="B96" i="40"/>
  <c r="B43" i="42"/>
  <c r="B40" i="42"/>
  <c r="B132" i="14"/>
  <c r="B38" i="42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33" i="22"/>
  <c r="B29" i="23"/>
  <c r="B131" i="13"/>
  <c r="B39" i="53"/>
  <c r="B40" i="53"/>
  <c r="B65" i="52"/>
  <c r="B43" i="45"/>
  <c r="B68" i="51"/>
  <c r="B88" i="17"/>
  <c r="B151" i="39"/>
  <c r="B31" i="23"/>
  <c r="B8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176" i="38"/>
  <c r="B46" i="53"/>
  <c r="B97" i="40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42" i="44"/>
  <c r="B155" i="39"/>
  <c r="B39" i="43"/>
  <c r="B126" i="13"/>
  <c r="B44" i="43"/>
  <c r="B41" i="44"/>
  <c r="B89" i="17"/>
  <c r="B41" i="53"/>
  <c r="B31" i="20"/>
  <c r="B8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164" i="14"/>
  <c r="B163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37" i="41"/>
  <c r="B45" i="41"/>
  <c r="B42" i="53"/>
  <c r="B46" i="43"/>
  <c r="B37" i="43"/>
  <c r="B26" i="21"/>
  <c r="B69" i="18"/>
  <c r="B45" i="45"/>
  <c r="B37" i="45"/>
  <c r="B44" i="45"/>
  <c r="B95" i="40"/>
  <c r="B66" i="19"/>
  <c r="B84" i="52"/>
  <c r="B85" i="52"/>
  <c r="B86" i="52"/>
  <c r="B87" i="52"/>
  <c r="B88" i="52"/>
  <c r="B89" i="52"/>
  <c r="B90" i="52"/>
  <c r="B91" i="52"/>
  <c r="B92" i="52"/>
  <c r="B93" i="52"/>
  <c r="B94" i="52"/>
  <c r="B95" i="52"/>
  <c r="B96" i="52"/>
  <c r="B97" i="52"/>
  <c r="B98" i="52"/>
  <c r="B99" i="52"/>
  <c r="B100" i="52"/>
  <c r="B101" i="52"/>
  <c r="B102" i="52"/>
  <c r="B103" i="52"/>
  <c r="B104" i="52"/>
  <c r="B105" i="52"/>
  <c r="B106" i="52"/>
  <c r="B107" i="52"/>
  <c r="B108" i="52"/>
  <c r="B109" i="52"/>
  <c r="B110" i="52"/>
  <c r="B111" i="52"/>
  <c r="B112" i="52"/>
  <c r="B113" i="52"/>
  <c r="B114" i="52"/>
  <c r="B115" i="52"/>
  <c r="B116" i="52"/>
  <c r="B117" i="52"/>
  <c r="B118" i="52"/>
  <c r="B119" i="52"/>
  <c r="B120" i="52"/>
  <c r="B121" i="52"/>
  <c r="B122" i="52"/>
  <c r="B123" i="52"/>
  <c r="B62" i="19"/>
  <c r="B71" i="19"/>
  <c r="B65" i="50"/>
  <c r="B38" i="55"/>
  <c r="B47" i="55"/>
  <c r="B169" i="38"/>
  <c r="B110" i="15"/>
  <c r="B44" i="41"/>
  <c r="B130" i="13"/>
  <c r="B73" i="50"/>
  <c r="B64" i="50"/>
  <c r="B198" i="37"/>
  <c r="B30" i="22"/>
  <c r="B42" i="45"/>
  <c r="B67" i="51"/>
  <c r="B45" i="43"/>
  <c r="B46" i="54"/>
  <c r="B87" i="17"/>
  <c r="B150" i="39"/>
  <c r="B40" i="23"/>
  <c r="B41" i="23"/>
  <c r="B42" i="23"/>
  <c r="B43" i="23"/>
  <c r="B44" i="23"/>
  <c r="B35" i="23"/>
  <c r="B36" i="23"/>
  <c r="B37" i="23"/>
  <c r="B38" i="23"/>
  <c r="B39" i="23"/>
  <c r="B30" i="23"/>
  <c r="B67" i="18"/>
  <c r="B41" i="54"/>
  <c r="B149" i="39"/>
  <c r="B44" i="42"/>
  <c r="B63" i="19"/>
  <c r="B109" i="16"/>
  <c r="B36" i="20"/>
  <c r="B73" i="52"/>
  <c r="B64" i="52"/>
  <c r="B93" i="40"/>
  <c r="B43" i="55"/>
  <c r="B70" i="51"/>
  <c r="B157" i="39"/>
  <c r="B158" i="39"/>
  <c r="B159" i="39"/>
  <c r="B160" i="39"/>
  <c r="B161" i="39"/>
  <c r="B162" i="39"/>
  <c r="B163" i="39"/>
  <c r="B164" i="39"/>
  <c r="B165" i="39"/>
  <c r="B166" i="39"/>
  <c r="B167" i="39"/>
  <c r="B168" i="39"/>
  <c r="B169" i="39"/>
  <c r="B170" i="39"/>
  <c r="B171" i="39"/>
  <c r="B172" i="39"/>
  <c r="B173" i="39"/>
  <c r="B174" i="39"/>
  <c r="B175" i="39"/>
  <c r="B176" i="39"/>
  <c r="B177" i="39"/>
  <c r="B178" i="39"/>
  <c r="B179" i="39"/>
  <c r="B180" i="39"/>
  <c r="B181" i="39"/>
  <c r="B182" i="39"/>
  <c r="B183" i="39"/>
  <c r="B184" i="39"/>
  <c r="B185" i="39"/>
  <c r="B186" i="39"/>
  <c r="B187" i="39"/>
  <c r="B188" i="39"/>
  <c r="B189" i="39"/>
  <c r="B190" i="39"/>
  <c r="B191" i="39"/>
  <c r="B192" i="39"/>
  <c r="B193" i="39"/>
  <c r="B194" i="39"/>
  <c r="B195" i="39"/>
  <c r="B196" i="39"/>
  <c r="B197" i="39"/>
  <c r="B198" i="39"/>
  <c r="B199" i="39"/>
  <c r="B200" i="39"/>
  <c r="B201" i="39"/>
  <c r="B202" i="39"/>
  <c r="B203" i="39"/>
  <c r="B204" i="39"/>
  <c r="B205" i="39"/>
  <c r="B206" i="39"/>
  <c r="B39" i="54"/>
  <c r="B86" i="17"/>
  <c r="B68" i="18"/>
  <c r="B40" i="44"/>
  <c r="B170" i="38"/>
  <c r="B220" i="37"/>
  <c r="B219" i="37"/>
  <c r="B211" i="37"/>
  <c r="B212" i="37"/>
  <c r="B213" i="37"/>
  <c r="B214" i="37"/>
  <c r="B215" i="37"/>
  <c r="B216" i="37"/>
  <c r="B217" i="37"/>
  <c r="B218" i="37"/>
  <c r="B173" i="38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40" i="14"/>
  <c r="B141" i="14"/>
  <c r="B142" i="14"/>
  <c r="B143" i="14"/>
  <c r="B144" i="14"/>
  <c r="B135" i="14"/>
  <c r="B136" i="14"/>
  <c r="B137" i="14"/>
  <c r="B138" i="14"/>
  <c r="B139" i="14"/>
  <c r="B130" i="14"/>
  <c r="B171" i="38"/>
  <c r="B70" i="18"/>
  <c r="B62" i="18"/>
  <c r="B99" i="17"/>
  <c r="B100" i="17"/>
  <c r="B92" i="17"/>
  <c r="B93" i="17"/>
  <c r="B94" i="17"/>
  <c r="B95" i="17"/>
  <c r="B96" i="17"/>
  <c r="B97" i="17"/>
  <c r="B98" i="17"/>
  <c r="B90" i="17"/>
  <c r="B94" i="40"/>
  <c r="B29" i="21"/>
  <c r="B101" i="49"/>
  <c r="B35" i="20"/>
  <c r="B175" i="38"/>
  <c r="B41" i="43"/>
  <c r="B51" i="42"/>
  <c r="B52" i="42"/>
  <c r="B53" i="42"/>
  <c r="B54" i="42"/>
  <c r="B46" i="42"/>
  <c r="B47" i="42"/>
  <c r="B48" i="42"/>
  <c r="B49" i="42"/>
  <c r="B50" i="42"/>
  <c r="B42" i="42"/>
  <c r="B69" i="19"/>
  <c r="B30" i="20"/>
  <c r="B51" i="41"/>
  <c r="B52" i="41"/>
  <c r="B53" i="41"/>
  <c r="B54" i="41"/>
  <c r="B46" i="41"/>
  <c r="B47" i="41"/>
  <c r="B48" i="41"/>
  <c r="B49" i="41"/>
  <c r="B50" i="41"/>
  <c r="B42" i="41"/>
  <c r="B16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41" i="45"/>
  <c r="B49" i="45"/>
  <c r="B50" i="45"/>
  <c r="B51" i="45"/>
  <c r="B52" i="45"/>
  <c r="B53" i="45"/>
  <c r="B54" i="45"/>
  <c r="B46" i="45"/>
  <c r="B47" i="45"/>
  <c r="B48" i="45"/>
  <c r="B40" i="45"/>
  <c r="B182" i="38"/>
  <c r="B183" i="38"/>
  <c r="B184" i="38"/>
  <c r="B185" i="38"/>
  <c r="B186" i="38"/>
  <c r="B187" i="38"/>
  <c r="B178" i="38"/>
  <c r="B179" i="38"/>
  <c r="B180" i="38"/>
  <c r="B181" i="38"/>
  <c r="B172" i="38"/>
  <c r="B57" i="53"/>
  <c r="B48" i="53"/>
  <c r="B49" i="53"/>
  <c r="B50" i="53"/>
  <c r="B51" i="53"/>
  <c r="B52" i="53"/>
  <c r="B53" i="53"/>
  <c r="B54" i="53"/>
  <c r="B55" i="53"/>
  <c r="B56" i="53"/>
  <c r="B47" i="53"/>
  <c r="B38" i="53"/>
  <c r="B30" i="21"/>
  <c r="B202" i="37"/>
  <c r="B203" i="37"/>
  <c r="B204" i="37"/>
  <c r="B205" i="37"/>
  <c r="B206" i="37"/>
  <c r="B207" i="37"/>
  <c r="B208" i="37"/>
  <c r="B209" i="37"/>
  <c r="B210" i="37"/>
  <c r="B201" i="37"/>
  <c r="B192" i="37"/>
  <c r="B105" i="49"/>
  <c r="B71" i="52"/>
  <c r="B28" i="21"/>
  <c r="B77" i="19"/>
  <c r="B78" i="19"/>
  <c r="B79" i="19"/>
  <c r="B80" i="19"/>
  <c r="B81" i="19"/>
  <c r="B72" i="19"/>
  <c r="B73" i="19"/>
  <c r="B74" i="19"/>
  <c r="B75" i="19"/>
  <c r="B76" i="19"/>
  <c r="B67" i="19"/>
  <c r="B44" i="20"/>
  <c r="B45" i="20"/>
  <c r="B46" i="20"/>
  <c r="B47" i="20"/>
  <c r="B38" i="20"/>
  <c r="B39" i="20"/>
  <c r="B40" i="20"/>
  <c r="B41" i="20"/>
  <c r="B42" i="20"/>
  <c r="B43" i="20"/>
  <c r="B34" i="20"/>
  <c r="B82" i="52"/>
  <c r="B83" i="52"/>
  <c r="B74" i="52"/>
  <c r="B75" i="52"/>
  <c r="B76" i="52"/>
  <c r="B77" i="52"/>
  <c r="B78" i="52"/>
  <c r="B79" i="52"/>
  <c r="B80" i="52"/>
  <c r="B81" i="52"/>
  <c r="B72" i="52"/>
  <c r="B109" i="40"/>
  <c r="B110" i="40"/>
  <c r="B101" i="40"/>
  <c r="B102" i="40"/>
  <c r="B103" i="40"/>
  <c r="B104" i="40"/>
  <c r="B105" i="40"/>
  <c r="B106" i="40"/>
  <c r="B107" i="40"/>
  <c r="B108" i="40"/>
  <c r="B99" i="40"/>
  <c r="B47" i="44"/>
  <c r="B48" i="44"/>
  <c r="B49" i="44"/>
  <c r="B50" i="44"/>
  <c r="B51" i="44"/>
  <c r="B52" i="44"/>
  <c r="B53" i="44"/>
  <c r="B54" i="44"/>
  <c r="B55" i="44"/>
  <c r="B46" i="44"/>
  <c r="B37" i="44"/>
  <c r="B69" i="50"/>
  <c r="B102" i="49"/>
  <c r="B49" i="55"/>
  <c r="B50" i="55"/>
  <c r="B51" i="55"/>
  <c r="B52" i="55"/>
  <c r="B53" i="55"/>
  <c r="B54" i="55"/>
  <c r="B55" i="55"/>
  <c r="B56" i="55"/>
  <c r="B57" i="55"/>
  <c r="B48" i="55"/>
  <c r="B39" i="55"/>
  <c r="B81" i="50"/>
  <c r="B82" i="50"/>
  <c r="B83" i="50"/>
  <c r="B74" i="50"/>
  <c r="B75" i="50"/>
  <c r="B76" i="50"/>
  <c r="B77" i="50"/>
  <c r="B78" i="50"/>
  <c r="B79" i="50"/>
  <c r="B80" i="50"/>
  <c r="B71" i="50"/>
  <c r="B106" i="16"/>
  <c r="B116" i="49"/>
  <c r="B117" i="49"/>
  <c r="B118" i="49"/>
  <c r="B119" i="49"/>
  <c r="B110" i="49"/>
  <c r="B111" i="49"/>
  <c r="B112" i="49"/>
  <c r="B113" i="49"/>
  <c r="B114" i="49"/>
  <c r="B115" i="49"/>
  <c r="B106" i="49"/>
  <c r="B138" i="13"/>
  <c r="B139" i="13"/>
  <c r="B140" i="13"/>
  <c r="B141" i="13"/>
  <c r="B142" i="13"/>
  <c r="B143" i="13"/>
  <c r="B144" i="13"/>
  <c r="B135" i="13"/>
  <c r="B136" i="13"/>
  <c r="B137" i="13"/>
  <c r="B128" i="13"/>
  <c r="B37" i="22"/>
  <c r="B38" i="22"/>
  <c r="B39" i="22"/>
  <c r="B40" i="22"/>
  <c r="B41" i="22"/>
  <c r="B42" i="22"/>
  <c r="B43" i="22"/>
  <c r="B44" i="22"/>
  <c r="B35" i="22"/>
  <c r="B36" i="22"/>
  <c r="B27" i="22"/>
  <c r="B47" i="43"/>
  <c r="B48" i="43"/>
  <c r="B49" i="43"/>
  <c r="B50" i="43"/>
  <c r="B51" i="43"/>
  <c r="B52" i="43"/>
  <c r="B53" i="43"/>
  <c r="B54" i="43"/>
  <c r="B55" i="43"/>
  <c r="B56" i="43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91" i="43"/>
  <c r="B92" i="43"/>
  <c r="B93" i="43"/>
  <c r="B94" i="43"/>
  <c r="B95" i="43"/>
  <c r="B96" i="43"/>
  <c r="B74" i="18"/>
  <c r="B75" i="18"/>
  <c r="B76" i="18"/>
  <c r="B77" i="18"/>
  <c r="B78" i="18"/>
  <c r="B79" i="18"/>
  <c r="B71" i="18"/>
  <c r="B72" i="18"/>
  <c r="B73" i="18"/>
  <c r="B65" i="18"/>
  <c r="B76" i="51"/>
  <c r="B77" i="51"/>
  <c r="B78" i="51"/>
  <c r="B79" i="51"/>
  <c r="B80" i="51"/>
  <c r="B81" i="51"/>
  <c r="B82" i="51"/>
  <c r="B83" i="51"/>
  <c r="B74" i="51"/>
  <c r="B75" i="51"/>
  <c r="B66" i="51"/>
  <c r="B118" i="16"/>
  <c r="B119" i="16"/>
  <c r="B120" i="16"/>
  <c r="B111" i="16"/>
  <c r="B112" i="16"/>
  <c r="B113" i="16"/>
  <c r="B114" i="16"/>
  <c r="B115" i="16"/>
  <c r="B116" i="16"/>
  <c r="B117" i="16"/>
  <c r="B108" i="16"/>
  <c r="B34" i="21"/>
  <c r="B35" i="21"/>
  <c r="B36" i="21"/>
  <c r="B37" i="21"/>
  <c r="B38" i="21"/>
  <c r="B39" i="21"/>
  <c r="B40" i="21"/>
  <c r="B41" i="21"/>
  <c r="B33" i="21"/>
  <c r="B25" i="21"/>
  <c r="B48" i="54"/>
  <c r="B49" i="54"/>
  <c r="B50" i="54"/>
  <c r="B51" i="54"/>
  <c r="B52" i="54"/>
  <c r="B53" i="54"/>
  <c r="B54" i="54"/>
  <c r="B55" i="54"/>
  <c r="B56" i="54"/>
  <c r="B57" i="54"/>
  <c r="B58" i="54"/>
  <c r="B59" i="54"/>
  <c r="B60" i="54"/>
  <c r="B61" i="54"/>
  <c r="B62" i="54"/>
  <c r="B63" i="54"/>
  <c r="B64" i="54"/>
  <c r="B65" i="54"/>
  <c r="B66" i="54"/>
  <c r="B67" i="54"/>
  <c r="B68" i="54"/>
  <c r="B69" i="54"/>
  <c r="B70" i="54"/>
  <c r="B71" i="54"/>
  <c r="B72" i="54"/>
  <c r="B73" i="54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4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<sst xmlns="http://schemas.openxmlformats.org/spreadsheetml/2006/main" count="14697" uniqueCount="5969">
  <si>
    <t>Data</t>
  </si>
  <si>
    <t>Preço corrigido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</si>
  <si>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</si>
  <si>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</si>
  <si>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</si>
  <si>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</si>
  <si>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</si>
  <si>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</si>
  <si>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</si>
  <si>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</si>
  <si>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</si>
  <si>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</si>
  <si>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</si>
  <si>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</si>
  <si>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</si>
  <si>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</si>
  <si>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</si>
  <si>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</si>
  <si>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</si>
  <si>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</si>
  <si>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</si>
  <si>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</si>
  <si>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</si>
  <si>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</si>
  <si>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</si>
  <si>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</si>
  <si>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</si>
  <si>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</si>
  <si>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</si>
  <si>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</si>
  <si>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</si>
  <si>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</si>
  <si>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</si>
  <si>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</si>
  <si>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</si>
  <si>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</si>
  <si>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</si>
  <si>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</si>
  <si>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</si>
  <si>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</si>
  <si>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</si>
  <si>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Preço</t>
  </si>
  <si>
    <t>Razão Sazonal (aux)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</si>
  <si>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</si>
  <si>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</si>
  <si>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</si>
  <si>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</si>
  <si>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</si>
  <si>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</si>
  <si>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</si>
  <si>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</si>
  <si>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</si>
  <si>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</si>
  <si>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</si>
  <si>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</si>
  <si>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</si>
  <si>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</si>
  <si>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</si>
  <si>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</si>
  <si>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</si>
  <si>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</si>
  <si>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</si>
  <si>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</si>
  <si>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</si>
  <si>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</si>
  <si>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</si>
  <si>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</si>
  <si>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</si>
  <si>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</si>
  <si>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</si>
  <si>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</si>
  <si>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</si>
  <si>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</si>
  <si>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</si>
  <si>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</si>
  <si>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</si>
  <si>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</si>
  <si>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</si>
  <si>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</si>
  <si>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</si>
  <si>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</si>
  <si>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</si>
  <si>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</si>
  <si>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</si>
  <si>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</si>
  <si>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</si>
  <si>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</si>
  <si>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</si>
  <si>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</si>
  <si>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</si>
  <si>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</si>
  <si>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</si>
  <si>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</si>
  <si>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</si>
  <si>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</si>
  <si>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</si>
  <si>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</si>
  <si>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</si>
  <si>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</si>
  <si>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</si>
  <si>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</si>
  <si>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</si>
  <si>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</si>
  <si>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</si>
  <si>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</si>
  <si>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</si>
  <si>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</si>
  <si>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</si>
  <si>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</si>
  <si>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</si>
  <si>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</si>
  <si>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</si>
  <si>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</si>
  <si>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</si>
  <si>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</si>
  <si>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</si>
  <si>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</si>
  <si>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</si>
  <si>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</si>
  <si>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</si>
  <si>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</si>
  <si>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</si>
  <si>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</si>
  <si>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</si>
  <si>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</si>
  <si>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</si>
  <si>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</si>
  <si>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</si>
  <si>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</si>
  <si>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</si>
  <si>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</si>
  <si>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</si>
  <si>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</si>
  <si>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</si>
  <si>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</si>
  <si>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</si>
  <si>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</si>
  <si>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</si>
  <si>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</si>
  <si>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</si>
  <si>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</si>
  <si>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</si>
  <si>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</si>
  <si>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</si>
  <si>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</si>
  <si>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</si>
  <si>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</si>
  <si>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</si>
  <si>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</si>
  <si>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</si>
  <si>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</si>
  <si>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</si>
  <si>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</si>
  <si>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</si>
  <si>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</si>
  <si>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</si>
  <si>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</si>
  <si>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</si>
  <si>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</si>
  <si>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</si>
  <si>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</si>
  <si>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</si>
  <si>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</si>
  <si>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</si>
  <si>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</si>
  <si>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</si>
  <si>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</si>
  <si>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</si>
  <si>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</si>
  <si>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</si>
  <si>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</si>
  <si>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</si>
  <si>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</si>
  <si>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</si>
  <si>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</si>
  <si>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</si>
  <si>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</si>
  <si>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</si>
  <si>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</si>
  <si>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</si>
  <si>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</si>
  <si>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</si>
  <si>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</si>
  <si>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</si>
  <si>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</si>
  <si>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</si>
  <si>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</si>
  <si>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</si>
  <si>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</si>
  <si>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</si>
  <si>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</si>
  <si>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</si>
  <si>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</si>
  <si>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</si>
  <si>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</si>
  <si>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</si>
  <si>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</si>
  <si>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</si>
  <si>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</si>
  <si>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</si>
  <si>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</si>
  <si>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</si>
  <si>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</si>
  <si>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</si>
  <si>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</si>
  <si>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</si>
  <si>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</si>
  <si>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</si>
  <si>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</si>
  <si>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</si>
  <si>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</si>
  <si>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</si>
  <si>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</si>
  <si>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</si>
  <si>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</si>
  <si>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</si>
  <si>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</si>
  <si>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</si>
  <si>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</si>
  <si>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</si>
  <si>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</si>
  <si>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</si>
  <si>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</si>
  <si>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</si>
  <si>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</si>
  <si>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</si>
  <si>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</si>
  <si>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</si>
  <si>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</si>
  <si>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</si>
  <si>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</si>
  <si>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</si>
  <si>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</si>
  <si>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</si>
  <si>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</si>
  <si>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</si>
  <si>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</si>
  <si>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</si>
  <si>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</si>
  <si>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</si>
  <si>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</si>
  <si>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</si>
  <si>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</si>
  <si>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</si>
  <si>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</si>
  <si>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</si>
  <si>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</si>
  <si>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</si>
  <si>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</si>
  <si>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</si>
  <si>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</si>
  <si>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</si>
  <si>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</si>
  <si>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</si>
  <si>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</si>
  <si>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</si>
  <si>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</si>
  <si>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</si>
  <si>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</si>
  <si>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</si>
  <si>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</si>
  <si>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</si>
  <si>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</si>
  <si>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</si>
  <si>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</si>
  <si>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</si>
  <si>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</si>
  <si>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</si>
  <si>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</si>
  <si>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</si>
  <si>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</si>
  <si>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</si>
  <si>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</si>
  <si>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</si>
  <si>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</si>
  <si>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</si>
  <si>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</si>
  <si>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</si>
  <si>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</si>
  <si>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</si>
  <si>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</si>
  <si>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</si>
  <si>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</si>
  <si>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</si>
  <si>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</si>
  <si>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</si>
  <si>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</si>
  <si>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</si>
  <si>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</si>
  <si>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</si>
  <si>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</si>
  <si>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</si>
  <si>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</si>
  <si>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</si>
  <si>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</si>
  <si>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</si>
  <si>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</si>
  <si>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</si>
  <si>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</si>
  <si>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</si>
  <si>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</si>
  <si>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</si>
  <si>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</si>
  <si>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</si>
  <si>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</si>
  <si>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</si>
  <si>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</si>
  <si>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</si>
  <si>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</si>
  <si>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</si>
  <si>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</si>
  <si>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</si>
  <si>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</si>
  <si>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</si>
  <si>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</si>
  <si>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</si>
  <si>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</si>
  <si>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</si>
  <si>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</si>
  <si>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</si>
  <si>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</si>
  <si>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</si>
  <si>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</si>
  <si>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</si>
  <si>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</si>
  <si>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</si>
  <si>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</si>
  <si>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</si>
  <si>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</si>
  <si>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</si>
  <si>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</si>
  <si>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</si>
  <si>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</si>
  <si>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</si>
  <si>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</si>
  <si>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</si>
  <si>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</si>
  <si>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</si>
  <si>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</si>
  <si>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</si>
  <si>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</si>
  <si>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</si>
  <si>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</si>
  <si>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</si>
  <si>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</si>
  <si>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</si>
  <si>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</si>
  <si>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</si>
  <si>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</si>
  <si>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</si>
  <si>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</si>
  <si>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</si>
  <si>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</si>
  <si>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</si>
  <si>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</si>
  <si>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</si>
  <si>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</si>
  <si>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</si>
  <si>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</si>
  <si>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</si>
  <si>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</si>
  <si>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</si>
  <si>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</si>
  <si>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</si>
  <si>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</si>
  <si>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</si>
  <si>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</si>
  <si>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</si>
  <si>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</si>
  <si>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</si>
  <si>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</si>
  <si>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</si>
  <si>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</si>
  <si>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</si>
  <si>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</si>
  <si>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</si>
  <si>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</si>
  <si>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</si>
  <si>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</si>
  <si>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</si>
  <si>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</si>
  <si>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</si>
  <si>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</si>
  <si>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</si>
  <si>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</si>
  <si>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</si>
  <si>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</si>
  <si>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</si>
  <si>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</si>
  <si>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</si>
  <si>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</si>
  <si>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</si>
  <si>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</si>
  <si>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</si>
  <si>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</si>
  <si>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</si>
  <si>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</si>
  <si>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</si>
  <si>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</si>
  <si>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</si>
  <si>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</si>
  <si>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</si>
  <si>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</si>
  <si>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</si>
  <si>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</si>
  <si>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</si>
  <si>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</si>
  <si>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</si>
  <si>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</si>
  <si>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</si>
  <si>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</si>
  <si>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</si>
  <si>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</si>
  <si>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</si>
  <si>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</si>
  <si>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</si>
  <si>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</si>
  <si>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</si>
  <si>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</si>
  <si>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</si>
  <si>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</si>
  <si>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</si>
  <si>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</si>
  <si>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</si>
  <si>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</si>
  <si>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</si>
  <si>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</si>
  <si>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</si>
  <si>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</si>
  <si>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</si>
  <si>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</si>
  <si>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</si>
  <si>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</si>
  <si>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</si>
  <si>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</si>
  <si>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</si>
  <si>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</si>
  <si>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</si>
  <si>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</si>
  <si>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</si>
  <si>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</si>
  <si>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</si>
  <si>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</si>
  <si>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</si>
  <si>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</si>
  <si>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</si>
  <si>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</si>
  <si>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</si>
  <si>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</si>
  <si>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</si>
  <si>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</si>
  <si>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</si>
  <si>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</si>
  <si>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</si>
  <si>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</si>
  <si>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</si>
  <si>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</si>
  <si>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</si>
  <si>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</si>
  <si>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</si>
  <si>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</si>
  <si>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</si>
  <si>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</si>
  <si>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</si>
  <si>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</si>
  <si>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</si>
  <si>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</si>
  <si>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</si>
  <si>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</si>
  <si>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</si>
  <si>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</si>
  <si>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</si>
  <si>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</si>
  <si>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</si>
  <si>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</si>
  <si>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</si>
  <si>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</si>
  <si>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</si>
  <si>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</si>
  <si>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</si>
  <si>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</si>
  <si>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</si>
  <si>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</si>
  <si>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</si>
  <si>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</si>
  <si>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</si>
  <si>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</si>
  <si>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</si>
  <si>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</si>
  <si>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</si>
  <si>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</si>
  <si>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</si>
  <si>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</si>
  <si>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</si>
  <si>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</si>
  <si>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</si>
  <si>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</si>
  <si>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</si>
  <si>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</si>
  <si>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</si>
  <si>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</si>
  <si>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</si>
  <si>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</si>
  <si>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</si>
  <si>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</si>
  <si>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</si>
  <si>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</si>
  <si>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</si>
  <si>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</si>
  <si>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</si>
  <si>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</si>
  <si>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</si>
  <si>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</si>
  <si>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</si>
  <si>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</si>
  <si>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</si>
  <si>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</si>
  <si>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</si>
  <si>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</si>
  <si>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</si>
  <si>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</si>
  <si>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</si>
  <si>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</si>
  <si>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</si>
  <si>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</si>
  <si>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</si>
  <si>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</si>
  <si>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</si>
  <si>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</si>
  <si>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</si>
  <si>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</si>
  <si>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</si>
  <si>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</si>
  <si>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</si>
  <si>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</si>
  <si>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</si>
  <si>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</si>
  <si>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</si>
  <si>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</si>
  <si>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</si>
  <si>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</si>
  <si>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</si>
  <si>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</si>
  <si>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</si>
  <si>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</si>
  <si>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</si>
  <si>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</si>
  <si>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</si>
  <si>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</si>
  <si>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</si>
  <si>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</si>
  <si>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</si>
  <si>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</si>
  <si>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</si>
  <si>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</si>
  <si>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</si>
  <si>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</si>
  <si>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</si>
  <si>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</si>
  <si>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</si>
  <si>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</si>
  <si>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</si>
  <si>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</si>
  <si>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</si>
  <si>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</si>
  <si>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</si>
  <si>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</si>
  <si>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</si>
  <si>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</si>
  <si>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</si>
  <si>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</si>
  <si>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</si>
  <si>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</si>
  <si>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</si>
  <si>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</si>
  <si>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</si>
  <si>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</si>
  <si>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</si>
  <si>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</si>
  <si>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</si>
  <si>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</si>
  <si>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</si>
  <si>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</si>
  <si>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</si>
  <si>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</si>
  <si>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</si>
  <si>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</si>
  <si>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</si>
  <si>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</si>
  <si>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</si>
  <si>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</si>
  <si>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</si>
  <si>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</si>
  <si>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</si>
  <si>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</si>
  <si>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</si>
  <si>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</si>
  <si>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</si>
  <si>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</si>
  <si>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</si>
  <si>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</si>
  <si>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</si>
  <si>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</si>
  <si>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</si>
  <si>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</si>
  <si>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</si>
  <si>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</si>
  <si>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</si>
  <si>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</si>
  <si>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</si>
  <si>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</si>
  <si>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</si>
  <si>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</si>
  <si>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</si>
  <si>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</si>
  <si>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</si>
  <si>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</si>
  <si>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</si>
  <si>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</si>
  <si>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</si>
  <si>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</si>
  <si>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</si>
  <si>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</si>
  <si>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</si>
  <si>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</si>
  <si>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</si>
  <si>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</si>
  <si>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</si>
  <si>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</si>
  <si>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</si>
  <si>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</si>
  <si>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</si>
  <si>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</si>
  <si>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</si>
  <si>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</si>
  <si>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</si>
  <si>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</si>
  <si>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</si>
  <si>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</si>
  <si>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</si>
  <si>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</si>
  <si>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</si>
  <si>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</si>
  <si>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</si>
  <si>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</si>
  <si>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</si>
  <si>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</si>
  <si>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</si>
  <si>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</si>
  <si>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</si>
  <si>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</si>
  <si>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</si>
  <si>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</si>
  <si>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</si>
  <si>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</si>
  <si>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</si>
  <si>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</si>
  <si>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</si>
  <si>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</si>
  <si>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</si>
  <si>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</si>
  <si>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</si>
  <si>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</si>
  <si>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</si>
  <si>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</si>
  <si>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</si>
  <si>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</si>
  <si>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</si>
  <si>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</si>
  <si>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</si>
  <si>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</si>
  <si>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</si>
  <si>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</si>
  <si>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</si>
  <si>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</si>
  <si>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</si>
  <si>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</si>
  <si>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</si>
  <si>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</si>
  <si>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</si>
  <si>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</si>
  <si>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</si>
  <si>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</si>
  <si>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</si>
  <si>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</si>
  <si>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</si>
  <si>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</si>
  <si>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</si>
  <si>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</si>
  <si>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</si>
  <si>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</si>
  <si>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</si>
  <si>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</si>
  <si>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</si>
  <si>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</si>
  <si>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</si>
  <si>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</si>
  <si>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</si>
  <si>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</si>
  <si>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</si>
  <si>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</si>
  <si>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</si>
  <si>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</si>
  <si>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</si>
  <si>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</si>
  <si>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</si>
  <si>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</si>
  <si>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</si>
  <si>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</si>
  <si>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</si>
  <si>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</si>
  <si>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</si>
  <si>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</si>
  <si>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</si>
  <si>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</si>
  <si>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</si>
  <si>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</si>
  <si>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</si>
  <si>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</si>
  <si>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</si>
  <si>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</si>
  <si>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</si>
  <si>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</si>
  <si>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</si>
  <si>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</si>
  <si>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</si>
  <si>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</si>
  <si>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</si>
  <si>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</si>
  <si>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</si>
  <si>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</si>
  <si>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</si>
  <si>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</si>
  <si>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</si>
  <si>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</si>
  <si>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</si>
  <si>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</si>
  <si>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</si>
  <si>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</si>
  <si>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</si>
  <si>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</si>
  <si>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</si>
  <si>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</si>
  <si>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</si>
  <si>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</si>
  <si>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</si>
  <si>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</si>
  <si>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</si>
  <si>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</si>
  <si>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</si>
  <si>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</si>
  <si>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</si>
  <si>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</si>
  <si>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</si>
  <si>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</si>
  <si>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</si>
  <si>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</si>
  <si>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</si>
  <si>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</si>
  <si>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</si>
  <si>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</si>
  <si>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</si>
  <si>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</si>
  <si>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</si>
  <si>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</si>
  <si>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</si>
  <si>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</si>
  <si>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</si>
  <si>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</si>
  <si>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</si>
  <si>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</si>
  <si>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</si>
  <si>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</si>
  <si>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</si>
  <si>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</si>
  <si>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</si>
  <si>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</si>
  <si>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</si>
  <si>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</si>
  <si>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</si>
  <si>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</si>
  <si>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</si>
  <si>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</si>
  <si>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</si>
  <si>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</si>
  <si>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</si>
  <si>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</si>
  <si>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</si>
  <si>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</si>
  <si>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</si>
  <si>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</si>
  <si>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</si>
  <si>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</si>
  <si>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</si>
  <si>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</si>
  <si>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</si>
  <si>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</si>
  <si>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</si>
  <si>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</si>
  <si>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</si>
  <si>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</si>
  <si>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</si>
  <si>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</si>
  <si>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</si>
  <si>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</si>
  <si>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</si>
  <si>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</si>
  <si>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</si>
  <si>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</si>
  <si>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</si>
  <si>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</si>
  <si>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</si>
  <si>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</si>
  <si>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</si>
  <si>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</si>
  <si>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</si>
  <si>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</si>
  <si>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</si>
  <si>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</si>
  <si>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</si>
  <si>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</si>
  <si>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</si>
  <si>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</si>
  <si>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</si>
  <si>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</si>
  <si>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</si>
  <si>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</si>
  <si>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</si>
  <si>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</si>
  <si>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</si>
  <si>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</si>
  <si>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</si>
  <si>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</si>
  <si>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</si>
  <si>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</si>
  <si>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</si>
  <si>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</si>
  <si>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</si>
  <si>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</si>
  <si>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</si>
  <si>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</si>
  <si>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</si>
  <si>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</si>
  <si>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</si>
  <si>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</si>
  <si>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</si>
  <si>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</si>
  <si>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</si>
  <si>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</si>
  <si>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</si>
  <si>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</si>
  <si>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</si>
  <si>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</si>
  <si>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</si>
  <si>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</si>
  <si>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</si>
  <si>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</si>
  <si>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</si>
  <si>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</si>
  <si>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</si>
  <si>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</si>
  <si>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</si>
  <si>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</si>
  <si>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</si>
  <si>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</si>
  <si>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</si>
  <si>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</si>
  <si>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</si>
  <si>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</si>
  <si>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</si>
  <si>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</si>
  <si>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</si>
  <si>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</si>
  <si>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</si>
  <si>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</si>
  <si>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</si>
  <si>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</si>
  <si>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</si>
  <si>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</si>
  <si>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</si>
  <si>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</si>
  <si>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</si>
  <si>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</si>
  <si>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</si>
  <si>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</si>
  <si>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</si>
  <si>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</si>
  <si>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</si>
  <si>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</si>
  <si>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</si>
  <si>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</si>
  <si>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</si>
  <si>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</si>
  <si>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</si>
  <si>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</si>
  <si>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</si>
  <si>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</si>
  <si>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</si>
  <si>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</si>
  <si>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</si>
  <si>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</si>
  <si>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</si>
  <si>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</si>
  <si>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</si>
  <si>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</si>
  <si>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</si>
  <si>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</si>
  <si>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</si>
  <si>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</si>
  <si>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</si>
  <si>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</si>
  <si>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</si>
  <si>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</si>
  <si>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</si>
  <si>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</si>
  <si>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</si>
  <si>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</si>
  <si>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</si>
  <si>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</si>
  <si>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</si>
  <si>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</si>
  <si>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</si>
  <si>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</si>
  <si>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</si>
  <si>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</si>
  <si>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</si>
  <si>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</si>
  <si>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</si>
  <si>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</si>
  <si>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</si>
  <si>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</si>
  <si>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</si>
  <si>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</si>
  <si>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</si>
  <si>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</si>
  <si>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</si>
  <si>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</si>
  <si>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</si>
  <si>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</si>
  <si>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</si>
  <si>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</si>
  <si>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</si>
  <si>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</si>
  <si>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</si>
  <si>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</si>
  <si>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</si>
  <si>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</si>
  <si>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</si>
  <si>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</si>
  <si>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</si>
  <si>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</si>
  <si>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</si>
  <si>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</si>
  <si>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</si>
  <si>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</si>
  <si>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</si>
  <si>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</si>
  <si>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</si>
  <si>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</si>
  <si>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</si>
  <si>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</si>
  <si>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</si>
  <si>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</si>
  <si>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</si>
  <si>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</si>
  <si>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</si>
  <si>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</si>
  <si>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</si>
  <si>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</si>
  <si>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</si>
  <si>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</si>
  <si>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</si>
  <si>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</si>
  <si>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</si>
  <si>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</si>
  <si>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</si>
  <si>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</si>
  <si>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</si>
  <si>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</si>
  <si>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</si>
  <si>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</si>
  <si>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</si>
  <si>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</si>
  <si>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</si>
  <si>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</si>
  <si>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</si>
  <si>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</si>
  <si>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</si>
  <si>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</si>
  <si>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</si>
  <si>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</si>
  <si>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</si>
  <si>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</si>
  <si>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</si>
  <si>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</si>
  <si>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</si>
  <si>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</si>
  <si>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</si>
  <si>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</si>
  <si>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</si>
  <si>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</si>
  <si>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</si>
  <si>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</si>
  <si>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</si>
  <si>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</si>
  <si>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</si>
  <si>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</si>
  <si>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</si>
  <si>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</si>
  <si>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</si>
  <si>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</si>
  <si>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</si>
  <si>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</si>
  <si>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</si>
  <si>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</si>
  <si>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</si>
  <si>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</si>
  <si>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</si>
  <si>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</si>
  <si>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</si>
  <si>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</si>
  <si>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</si>
  <si>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</si>
  <si>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</si>
  <si>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</si>
  <si>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</si>
  <si>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</si>
  <si>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</si>
  <si>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</si>
  <si>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</si>
  <si>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</si>
  <si>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</si>
  <si>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</si>
  <si>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</si>
  <si>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</si>
  <si>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</si>
  <si>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</si>
  <si>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</si>
  <si>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</si>
  <si>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</si>
  <si>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</si>
  <si>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</si>
  <si>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</si>
  <si>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</si>
  <si>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</si>
  <si>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</si>
  <si>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</si>
  <si>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</si>
  <si>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</si>
  <si>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</si>
  <si>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</si>
  <si>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</si>
  <si>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</si>
  <si>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</si>
  <si>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</si>
  <si>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</si>
  <si>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</si>
  <si>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</si>
  <si>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</si>
  <si>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</si>
  <si>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</si>
  <si>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</si>
  <si>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</si>
  <si>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</si>
  <si>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</si>
  <si>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</si>
  <si>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</si>
  <si>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</si>
  <si>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</si>
  <si>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</si>
  <si>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</si>
  <si>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</si>
  <si>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</si>
  <si>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</si>
  <si>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</si>
  <si>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</si>
  <si>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</si>
  <si>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</si>
  <si>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</si>
  <si>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</si>
  <si>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</si>
  <si>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</si>
  <si>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</si>
  <si>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</si>
  <si>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</si>
  <si>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</si>
  <si>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</si>
  <si>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</si>
  <si>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</si>
  <si>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</si>
  <si>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</si>
  <si>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</si>
  <si>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</si>
  <si>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</si>
  <si>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</si>
  <si>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</si>
  <si>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</si>
  <si>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</si>
  <si>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</si>
  <si>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</si>
  <si>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</si>
  <si>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</si>
  <si>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</si>
  <si>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</si>
  <si>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</si>
  <si>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</si>
  <si>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</si>
  <si>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</si>
  <si>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</si>
  <si>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</si>
  <si>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</si>
  <si>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</si>
  <si>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</si>
  <si>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</si>
  <si>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</si>
  <si>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</si>
  <si>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</si>
  <si>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</si>
  <si>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</si>
  <si>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</si>
  <si>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</si>
  <si>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</si>
  <si>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</si>
  <si>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</si>
  <si>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</si>
  <si>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</si>
  <si>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</si>
  <si>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</si>
  <si>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</si>
  <si>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</si>
  <si>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</si>
  <si>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</si>
  <si>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</si>
  <si>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</si>
  <si>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</si>
  <si>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</si>
  <si>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</si>
  <si>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</si>
  <si>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</si>
  <si>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</si>
  <si>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</si>
  <si>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</si>
  <si>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</si>
  <si>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</si>
  <si>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</si>
  <si>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</si>
  <si>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</si>
  <si>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</si>
  <si>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</si>
  <si>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</si>
  <si>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</si>
  <si>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</si>
  <si>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</si>
  <si>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</si>
  <si>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</si>
  <si>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</si>
  <si>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</si>
  <si>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</si>
  <si>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</si>
  <si>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</si>
  <si>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</si>
  <si>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</si>
  <si>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</si>
  <si>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</si>
  <si>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</si>
  <si>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</si>
  <si>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</si>
  <si>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</si>
  <si>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</si>
  <si>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</si>
  <si>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</si>
  <si>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</si>
  <si>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</si>
  <si>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</si>
  <si>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</si>
  <si>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</si>
  <si>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</si>
  <si>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</si>
  <si>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</si>
  <si>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</si>
  <si>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</si>
  <si>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</si>
  <si>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</si>
  <si>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</si>
  <si>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</si>
  <si>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</si>
  <si>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</si>
  <si>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</si>
  <si>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</si>
  <si>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</si>
  <si>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</si>
  <si>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</si>
  <si>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</si>
  <si>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</si>
  <si>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</si>
  <si>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</si>
  <si>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</si>
  <si>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</si>
  <si>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</si>
  <si>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</si>
  <si>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</si>
  <si>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</si>
  <si>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</si>
  <si>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</si>
  <si>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</si>
  <si>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</si>
  <si>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</si>
  <si>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</si>
  <si>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</si>
  <si>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</si>
  <si>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</si>
  <si>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</si>
  <si>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</si>
  <si>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</si>
  <si>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</si>
  <si>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</si>
  <si>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</si>
  <si>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</si>
  <si>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</si>
  <si>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</si>
  <si>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</si>
  <si>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</si>
  <si>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</si>
  <si>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</si>
  <si>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</si>
  <si>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</si>
  <si>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</si>
  <si>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</si>
  <si>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</si>
  <si>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</si>
  <si>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</si>
  <si>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</si>
  <si>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</si>
  <si>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</si>
  <si>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</si>
  <si>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</si>
  <si>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</si>
  <si>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</si>
  <si>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</si>
  <si>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</si>
  <si>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</si>
  <si>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</si>
  <si>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</si>
  <si>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</si>
  <si>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</si>
  <si>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</si>
  <si>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</si>
  <si>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</si>
  <si>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</si>
  <si>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</si>
  <si>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</si>
  <si>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</si>
  <si>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</si>
  <si>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</si>
  <si>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</si>
  <si>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</si>
  <si>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</si>
  <si>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</si>
  <si>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</si>
  <si>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</si>
  <si>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</si>
  <si>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</si>
  <si>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</si>
  <si>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</si>
  <si>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</si>
  <si>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</si>
  <si>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</si>
  <si>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</si>
  <si>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</si>
  <si>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</si>
  <si>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</si>
  <si>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</si>
  <si>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</si>
  <si>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</si>
  <si>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</si>
  <si>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</si>
  <si>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</si>
  <si>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</si>
  <si>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</si>
  <si>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</si>
  <si>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</si>
  <si>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</si>
  <si>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</si>
  <si>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</si>
  <si>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</si>
  <si>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</si>
  <si>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</si>
  <si>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</si>
  <si>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</si>
  <si>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</si>
  <si>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</si>
  <si>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</si>
  <si>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</si>
  <si>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</si>
  <si>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</si>
  <si>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</si>
  <si>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</si>
  <si>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</si>
  <si>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</si>
  <si>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</si>
  <si>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</si>
  <si>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</si>
  <si>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</si>
  <si>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</si>
  <si>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</si>
  <si>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</si>
  <si>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</si>
  <si>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</si>
  <si>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</si>
  <si>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</si>
  <si>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</si>
  <si>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</si>
  <si>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</si>
  <si>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</si>
  <si>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</si>
  <si>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</si>
  <si>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</si>
  <si>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</si>
  <si>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</si>
  <si>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</si>
  <si>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</si>
  <si>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</si>
  <si>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</si>
  <si>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</si>
  <si>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</si>
  <si>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</si>
  <si>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</si>
  <si>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</si>
  <si>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</si>
  <si>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</si>
  <si>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</si>
  <si>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</si>
  <si>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</si>
  <si>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</si>
  <si>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</si>
  <si>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</si>
  <si>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</si>
  <si>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</si>
  <si>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</si>
  <si>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</si>
  <si>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</si>
  <si>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</si>
  <si>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</si>
  <si>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</si>
  <si>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</si>
  <si>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</si>
  <si>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</si>
  <si>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</si>
  <si>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</si>
  <si>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</si>
  <si>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</si>
  <si>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</si>
  <si>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</si>
  <si>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</si>
  <si>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</si>
  <si>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</si>
  <si>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</si>
  <si>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</si>
  <si>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</si>
  <si>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</si>
  <si>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</si>
  <si>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</si>
  <si>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</si>
  <si>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</si>
  <si>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</si>
  <si>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</si>
  <si>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</si>
  <si>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</si>
  <si>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</si>
  <si>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</si>
  <si>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</si>
  <si>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</si>
  <si>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</si>
  <si>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</si>
  <si>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</si>
  <si>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</si>
  <si>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</si>
  <si>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</si>
  <si>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</si>
  <si>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</si>
  <si>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</si>
  <si>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</si>
  <si>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</si>
  <si>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</si>
  <si>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</si>
  <si>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</si>
  <si>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</si>
  <si>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</si>
  <si>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</si>
  <si>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</si>
  <si>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</si>
  <si>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</si>
  <si>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</si>
  <si>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</si>
  <si>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</si>
  <si>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</si>
  <si>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</si>
  <si>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</si>
  <si>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</si>
  <si>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</si>
  <si>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</si>
  <si>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</si>
  <si>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</si>
  <si>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</si>
  <si>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</si>
  <si>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</si>
  <si>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</si>
  <si>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</si>
  <si>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</si>
  <si>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</si>
  <si>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</si>
  <si>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</si>
  <si>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</si>
  <si>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</si>
  <si>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</si>
  <si>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</si>
  <si>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</si>
  <si>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</si>
  <si>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</si>
  <si>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</si>
  <si>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</si>
  <si>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</si>
  <si>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</si>
  <si>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</si>
  <si>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</si>
  <si>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</si>
  <si>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</si>
  <si>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</si>
  <si>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</si>
  <si>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</si>
  <si>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</si>
  <si>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</si>
  <si>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</si>
  <si>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</si>
  <si>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</si>
  <si>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</si>
  <si>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</si>
  <si>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</si>
  <si>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</si>
  <si>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</si>
  <si>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</si>
  <si>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</si>
  <si>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</si>
  <si>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</si>
  <si>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</si>
  <si>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</si>
  <si>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</si>
  <si>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</si>
  <si>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</si>
  <si>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</si>
  <si>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</si>
  <si>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</si>
  <si>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</si>
  <si>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</si>
  <si>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</si>
  <si>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</si>
  <si>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</si>
  <si>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</si>
  <si>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</si>
  <si>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</si>
  <si>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</si>
  <si>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</si>
  <si>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</si>
  <si>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</si>
  <si>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</si>
  <si>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</si>
  <si>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</si>
  <si>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</si>
  <si>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</si>
  <si>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</si>
  <si>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</si>
  <si>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</si>
  <si>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</si>
  <si>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</si>
  <si>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</si>
  <si>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</si>
  <si>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</si>
  <si>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</si>
  <si>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</si>
  <si>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</si>
  <si>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</si>
  <si>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</si>
  <si>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</si>
  <si>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</si>
  <si>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</si>
  <si>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</si>
  <si>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</si>
  <si>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</si>
  <si>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</si>
  <si>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</si>
  <si>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</si>
  <si>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</si>
  <si>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</si>
  <si>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</si>
  <si>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</si>
  <si>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</si>
  <si>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</si>
  <si>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</si>
  <si>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</si>
  <si>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</si>
  <si>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</si>
  <si>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</si>
  <si>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</si>
  <si>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</si>
  <si>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</si>
  <si>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</si>
  <si>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</si>
  <si>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</si>
  <si>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</si>
  <si>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</si>
  <si>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</si>
  <si>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</si>
  <si>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</si>
  <si>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</si>
  <si>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</si>
  <si>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</si>
  <si>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</si>
  <si>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</si>
  <si>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</si>
  <si>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</si>
  <si>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</si>
  <si>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</si>
  <si>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</si>
  <si>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</si>
  <si>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</si>
  <si>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</si>
  <si>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</si>
  <si>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</si>
  <si>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</si>
  <si>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</si>
  <si>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</si>
  <si>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</si>
  <si>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</si>
  <si>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</si>
  <si>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</si>
  <si>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</si>
  <si>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</si>
  <si>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</si>
  <si>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</si>
  <si>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</si>
  <si>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</si>
  <si>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</si>
  <si>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</si>
  <si>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</si>
  <si>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</si>
  <si>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</si>
  <si>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</si>
  <si>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</si>
  <si>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</si>
  <si>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</si>
  <si>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</si>
  <si>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</si>
  <si>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</si>
  <si>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</si>
  <si>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</si>
  <si>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</si>
  <si>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</si>
  <si>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</si>
  <si>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</si>
  <si>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</si>
  <si>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</si>
  <si>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</si>
  <si>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</si>
  <si>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</si>
  <si>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</si>
  <si>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</si>
  <si>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</si>
  <si>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</si>
  <si>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</si>
  <si>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</si>
  <si>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</si>
  <si>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</si>
  <si>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</si>
  <si>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</si>
  <si>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</si>
  <si>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</si>
  <si>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</si>
  <si>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</si>
  <si>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</si>
  <si>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</si>
  <si>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</si>
  <si>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</si>
  <si>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</si>
  <si>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</si>
  <si>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</si>
  <si>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</si>
  <si>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</si>
  <si>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</si>
  <si>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</si>
  <si>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</si>
  <si>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</si>
  <si>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</si>
  <si>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</si>
  <si>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</si>
  <si>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</si>
  <si>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</si>
  <si>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</si>
  <si>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</si>
  <si>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</si>
  <si>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</si>
  <si>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</si>
  <si>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</si>
  <si>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</si>
  <si>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</si>
  <si>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</si>
  <si>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</si>
  <si>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</si>
  <si>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</si>
  <si>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</si>
  <si>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</si>
  <si>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</si>
  <si>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</si>
  <si>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</si>
  <si>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</si>
  <si>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</si>
  <si>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</si>
  <si>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</si>
  <si>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</si>
  <si>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</si>
  <si>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</si>
  <si>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</si>
  <si>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</si>
  <si>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</si>
  <si>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</si>
  <si>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</si>
  <si>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</si>
  <si>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</si>
  <si>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</si>
  <si>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</si>
  <si>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</si>
  <si>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</si>
  <si>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</si>
  <si>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</si>
  <si>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</si>
  <si>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</si>
  <si>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</si>
  <si>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</si>
  <si>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</si>
  <si>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</si>
  <si>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</si>
  <si>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</si>
  <si>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</si>
  <si>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</si>
  <si>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</si>
  <si>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</si>
  <si>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</si>
  <si>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</si>
  <si>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</si>
  <si>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</si>
  <si>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</si>
  <si>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</si>
  <si>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</si>
  <si>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</si>
  <si>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</si>
  <si>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</si>
  <si>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</si>
  <si>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</si>
  <si>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</si>
  <si>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</si>
  <si>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</si>
  <si>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</si>
  <si>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</si>
  <si>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</si>
  <si>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</si>
  <si>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</si>
  <si>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</si>
  <si>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</si>
  <si>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</si>
  <si>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</si>
  <si>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</si>
  <si>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</si>
  <si>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</si>
  <si>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</si>
  <si>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</si>
  <si>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</si>
  <si>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</si>
  <si>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</si>
  <si>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</si>
  <si>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</si>
  <si>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</si>
  <si>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</si>
  <si>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</si>
  <si>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</si>
  <si>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</si>
  <si>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</si>
  <si>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</si>
  <si>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</si>
  <si>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</si>
  <si>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</si>
  <si>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</si>
  <si>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</si>
  <si>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</si>
  <si>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</si>
  <si>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</si>
  <si>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</si>
  <si>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</si>
  <si>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</si>
  <si>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</si>
  <si>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</si>
  <si>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</si>
  <si>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</si>
  <si>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</si>
  <si>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</si>
  <si>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</si>
  <si>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</si>
  <si>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</si>
  <si>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</si>
  <si>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</si>
  <si>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</si>
  <si>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</si>
  <si>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</si>
  <si>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</si>
  <si>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</si>
  <si>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</si>
  <si>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</si>
  <si>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</si>
  <si>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</si>
  <si>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</si>
  <si>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</si>
  <si>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</si>
  <si>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</si>
  <si>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</si>
  <si>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</si>
  <si>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</si>
  <si>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</si>
  <si>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</si>
  <si>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</si>
  <si>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</si>
  <si>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</si>
  <si>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</si>
  <si>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</si>
  <si>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</si>
  <si>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</si>
  <si>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</si>
  <si>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</si>
  <si>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</si>
  <si>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</si>
  <si>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</si>
  <si>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</si>
  <si>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</si>
  <si>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</si>
  <si>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</si>
  <si>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</si>
  <si>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</si>
  <si>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</si>
  <si>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</si>
  <si>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</si>
  <si>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</si>
  <si>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</si>
  <si>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</si>
  <si>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</si>
  <si>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</si>
  <si>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</si>
  <si>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</si>
  <si>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</si>
  <si>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</si>
  <si>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</si>
  <si>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</si>
  <si>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</si>
  <si>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</si>
  <si>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</si>
  <si>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</si>
  <si>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</si>
  <si>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</si>
  <si>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</si>
  <si>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</si>
  <si>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</si>
  <si>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</si>
  <si>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</si>
  <si>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</si>
  <si>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</si>
  <si>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</si>
  <si>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</si>
  <si>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</si>
  <si>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</si>
  <si>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</si>
  <si>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</si>
  <si>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</si>
  <si>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</si>
  <si>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</si>
  <si>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</si>
  <si>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</si>
  <si>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</si>
  <si>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</si>
  <si>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</si>
  <si>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</si>
  <si>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</si>
  <si>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</si>
  <si>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</si>
  <si>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</si>
  <si>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</si>
  <si>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</si>
  <si>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</si>
  <si>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</si>
  <si>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</si>
  <si>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</si>
  <si>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</si>
  <si>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</si>
  <si>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</si>
  <si>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</si>
  <si>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</si>
  <si>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</si>
  <si>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</si>
  <si>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</si>
  <si>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</si>
  <si>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</si>
  <si>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</si>
  <si>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</si>
  <si>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</si>
  <si>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</si>
  <si>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</si>
  <si>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</si>
  <si>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</si>
  <si>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</si>
  <si>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</si>
  <si>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</si>
  <si>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</si>
  <si>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</si>
  <si>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</si>
  <si>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</si>
  <si>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</si>
  <si>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</si>
  <si>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</si>
  <si>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</si>
  <si>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</si>
  <si>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</si>
  <si>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</si>
  <si>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</si>
  <si>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</si>
  <si>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</si>
  <si>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</si>
  <si>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</si>
  <si>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</si>
  <si>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</si>
  <si>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</si>
  <si>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</si>
  <si>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</si>
  <si>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</si>
  <si>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</si>
  <si>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</si>
  <si>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</si>
  <si>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</si>
  <si>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</si>
  <si>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</si>
  <si>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</si>
  <si>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</si>
  <si>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</si>
  <si>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</si>
  <si>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</si>
  <si>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</si>
  <si>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</si>
  <si>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</si>
  <si>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</si>
  <si>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</si>
  <si>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</si>
  <si>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</si>
  <si>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</si>
  <si>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</si>
  <si>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</si>
  <si>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</si>
  <si>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</si>
  <si>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</si>
  <si>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</si>
  <si>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</si>
  <si>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</si>
  <si>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</si>
  <si>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</si>
  <si>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</si>
  <si>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</si>
  <si>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</si>
  <si>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</si>
  <si>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</si>
  <si>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</si>
  <si>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</si>
  <si>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</si>
  <si>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</si>
  <si>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</si>
  <si>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</si>
  <si>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</si>
  <si>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</si>
  <si>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</si>
  <si>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</si>
  <si>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</si>
  <si>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</si>
  <si>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</si>
  <si>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</si>
  <si>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</si>
  <si>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</si>
  <si>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</si>
  <si>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</si>
  <si>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</si>
  <si>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</si>
  <si>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</si>
  <si>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</si>
  <si>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</si>
  <si>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</si>
  <si>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</si>
  <si>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</si>
  <si>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</si>
  <si>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</si>
  <si>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</si>
  <si>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</si>
  <si>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</si>
  <si>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</si>
  <si>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</si>
  <si>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</si>
  <si>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</si>
  <si>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</si>
  <si>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</si>
  <si>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</si>
  <si>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</si>
  <si>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</si>
  <si>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</si>
  <si>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</si>
  <si>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</si>
  <si>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</si>
  <si>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</si>
  <si>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</si>
  <si>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</si>
  <si>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</si>
  <si>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</si>
  <si>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</si>
  <si>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</si>
  <si>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</si>
  <si>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</si>
  <si>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</si>
  <si>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</si>
  <si>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</si>
  <si>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</si>
  <si>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</si>
  <si>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</si>
  <si>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</si>
  <si>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</si>
  <si>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</si>
  <si>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</si>
  <si>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</si>
  <si>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</si>
  <si>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</si>
  <si>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</si>
  <si>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</si>
  <si>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</si>
  <si>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</si>
  <si>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</si>
  <si>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</si>
  <si>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</si>
  <si>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</si>
  <si>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</si>
  <si>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</si>
  <si>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</si>
  <si>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</si>
  <si>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</si>
  <si>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</si>
  <si>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</si>
  <si>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</si>
  <si>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</si>
  <si>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</si>
  <si>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</si>
  <si>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</si>
  <si>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</si>
  <si>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</si>
  <si>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</si>
  <si>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</si>
  <si>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</si>
  <si>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</si>
  <si>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</si>
  <si>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</si>
  <si>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</si>
  <si>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</si>
  <si>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</si>
  <si>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</si>
  <si>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</si>
  <si>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</si>
  <si>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</si>
  <si>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</si>
  <si>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</si>
  <si>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</si>
  <si>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</si>
  <si>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</si>
  <si>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</si>
  <si>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</si>
  <si>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</si>
  <si>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</si>
  <si>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</si>
  <si>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</si>
  <si>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</si>
  <si>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</si>
  <si>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</si>
  <si>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</si>
  <si>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</si>
  <si>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</si>
  <si>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</si>
  <si>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</si>
  <si>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</si>
  <si>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</si>
  <si>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</si>
  <si>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</si>
  <si>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</si>
  <si>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</si>
  <si>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</si>
  <si>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</si>
  <si>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</si>
  <si>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</si>
  <si>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</si>
  <si>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</si>
  <si>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</si>
  <si>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</si>
  <si>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</si>
  <si>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</si>
  <si>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</si>
  <si>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</si>
  <si>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</si>
  <si>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</si>
  <si>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</si>
  <si>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</si>
  <si>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</si>
  <si>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</si>
  <si>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</si>
  <si>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</si>
  <si>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</si>
  <si>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</si>
  <si>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</si>
  <si>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</si>
  <si>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</si>
  <si>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</si>
  <si>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</si>
  <si>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</si>
  <si>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</si>
  <si>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</si>
  <si>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</si>
  <si>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</si>
  <si>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</si>
  <si>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</si>
  <si>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</si>
  <si>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</si>
  <si>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</si>
  <si>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</si>
  <si>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</si>
  <si>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</si>
  <si>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</si>
  <si>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</si>
  <si>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</si>
  <si>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</si>
  <si>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</si>
  <si>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</si>
  <si>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</si>
  <si>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</si>
  <si>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</si>
  <si>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</si>
  <si>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</si>
  <si>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</si>
  <si>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</si>
  <si>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</si>
  <si>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</si>
  <si>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</si>
  <si>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</si>
  <si>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</si>
  <si>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</si>
  <si>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</si>
  <si>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</si>
  <si>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</si>
  <si>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</si>
  <si>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</si>
  <si>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</si>
  <si>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</si>
  <si>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</si>
  <si>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</si>
  <si>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</si>
  <si>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</si>
  <si>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</si>
  <si>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</si>
  <si>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</si>
  <si>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</si>
  <si>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</si>
  <si>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</si>
  <si>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</si>
  <si>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</si>
  <si>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</si>
  <si>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</si>
  <si>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</si>
  <si>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</si>
  <si>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</si>
  <si>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</si>
  <si>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</si>
  <si>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</si>
  <si>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</si>
  <si>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</si>
  <si>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</si>
  <si>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</si>
  <si>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</si>
  <si>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</si>
  <si>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</si>
  <si>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</si>
  <si>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</si>
  <si>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</si>
  <si>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</si>
  <si>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</si>
  <si>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</si>
  <si>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</si>
  <si>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</si>
  <si>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</si>
  <si>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</si>
  <si>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</si>
  <si>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</si>
  <si>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</si>
  <si>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</si>
  <si>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</si>
  <si>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</si>
  <si>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</si>
  <si>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</si>
  <si>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</si>
  <si>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</si>
  <si>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</si>
  <si>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</si>
  <si>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</si>
  <si>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</si>
  <si>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</si>
  <si>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</si>
  <si>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</si>
  <si>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</si>
  <si>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</si>
  <si>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</si>
  <si>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</si>
  <si>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</si>
  <si>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</si>
  <si>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</si>
  <si>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</si>
  <si>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</si>
  <si>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</si>
  <si>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</si>
  <si>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</si>
  <si>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</si>
  <si>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</si>
  <si>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</si>
  <si>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</si>
  <si>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</si>
  <si>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</si>
  <si>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</si>
  <si>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</si>
  <si>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</si>
  <si>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</si>
  <si>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</si>
  <si>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</si>
  <si>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</si>
  <si>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</si>
  <si>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</si>
  <si>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</si>
  <si>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</si>
  <si>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</si>
  <si>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</si>
  <si>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</si>
  <si>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</si>
  <si>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</si>
  <si>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</si>
  <si>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</si>
  <si>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</si>
  <si>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</si>
  <si>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</si>
  <si>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</si>
  <si>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</si>
  <si>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</si>
  <si>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</si>
  <si>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</si>
  <si>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</si>
  <si>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</si>
  <si>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</si>
  <si>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</si>
  <si>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</si>
  <si>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</si>
  <si>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</si>
  <si>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</si>
  <si>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</si>
  <si>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</si>
  <si>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</si>
  <si>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</si>
  <si>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</si>
  <si>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</si>
  <si>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</si>
  <si>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</si>
  <si>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</si>
  <si>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</si>
  <si>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</si>
  <si>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</si>
  <si>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</si>
  <si>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</si>
  <si>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</si>
  <si>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</si>
  <si>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</si>
  <si>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</si>
  <si>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</si>
  <si>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</si>
  <si>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</si>
  <si>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</si>
  <si>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</si>
  <si>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</si>
  <si>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</si>
  <si>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</si>
  <si>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</si>
  <si>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</si>
  <si>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</si>
  <si>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</si>
  <si>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</si>
  <si>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</si>
  <si>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</si>
  <si>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</si>
  <si>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</si>
  <si>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</si>
  <si>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</si>
  <si>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</si>
  <si>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</si>
  <si>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</si>
  <si>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</si>
  <si>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</si>
  <si>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</si>
  <si>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</si>
  <si>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</si>
  <si>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</si>
  <si>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</si>
  <si>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</si>
  <si>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</si>
  <si>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</si>
  <si>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</si>
  <si>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</si>
  <si>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</si>
  <si>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</si>
  <si>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</si>
  <si>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</si>
  <si>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</si>
  <si>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</si>
  <si>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</si>
  <si>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</si>
  <si>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</si>
  <si>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</si>
  <si>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</si>
  <si>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</si>
  <si>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</si>
  <si>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</si>
  <si>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</si>
  <si>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</si>
  <si>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</si>
  <si>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</si>
  <si>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</si>
  <si>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</si>
  <si>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</si>
  <si>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</si>
  <si>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</si>
  <si>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</si>
  <si>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</si>
  <si>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</si>
  <si>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</si>
  <si>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</si>
  <si>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</si>
  <si>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</si>
  <si>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</si>
  <si>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</si>
  <si>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</si>
  <si>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</si>
  <si>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</si>
  <si>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</si>
  <si>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</si>
  <si>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</si>
  <si>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</si>
  <si>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</si>
  <si>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</si>
  <si>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</si>
  <si>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</si>
  <si>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</si>
  <si>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</si>
  <si>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</si>
  <si>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</si>
  <si>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</si>
  <si>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</si>
  <si>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</si>
  <si>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</si>
  <si>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</si>
  <si>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</si>
  <si>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</si>
  <si>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</si>
  <si>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</si>
  <si>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</si>
  <si>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</si>
  <si>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</si>
  <si>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</si>
  <si>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</si>
  <si>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</si>
  <si>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</si>
  <si>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</si>
  <si>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</si>
  <si>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</si>
  <si>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</si>
  <si>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</si>
  <si>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</si>
  <si>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</si>
  <si>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</si>
  <si>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</si>
  <si>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</si>
  <si>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</si>
  <si>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</si>
  <si>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</si>
  <si>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</si>
  <si>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</si>
  <si>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</si>
  <si>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</si>
  <si>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</si>
  <si>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</si>
  <si>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</si>
  <si>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</si>
  <si>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</si>
  <si>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</si>
  <si>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</si>
  <si>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</si>
  <si>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</si>
  <si>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</si>
  <si>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</si>
  <si>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</si>
  <si>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</si>
  <si>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</si>
  <si>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</si>
  <si>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</si>
  <si>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</si>
  <si>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</si>
  <si>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</si>
  <si>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</si>
  <si>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</si>
  <si>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</si>
  <si>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</si>
  <si>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</si>
  <si>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</si>
  <si>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</si>
  <si>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</si>
  <si>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</si>
  <si>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</si>
  <si>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</si>
  <si>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</si>
  <si>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</si>
  <si>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</si>
  <si>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</si>
  <si>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</si>
  <si>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</si>
  <si>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</si>
  <si>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</si>
  <si>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</si>
  <si>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</si>
  <si>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</si>
  <si>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</si>
  <si>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</si>
  <si>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</si>
  <si>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</si>
  <si>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</si>
  <si>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</si>
  <si>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</si>
  <si>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</si>
  <si>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</si>
  <si>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</si>
  <si>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</si>
  <si>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</si>
  <si>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</si>
  <si>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</si>
  <si>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</si>
  <si>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</si>
  <si>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</si>
  <si>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</si>
  <si>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</si>
  <si>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</si>
  <si>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</si>
  <si>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</si>
  <si>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</si>
  <si>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</si>
  <si>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</si>
  <si>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</si>
  <si>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</si>
  <si>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</si>
  <si>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</si>
  <si>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</si>
  <si>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</si>
  <si>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</si>
  <si>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</si>
  <si>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</si>
  <si>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</si>
  <si>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</si>
  <si>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</si>
  <si>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</si>
  <si>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</si>
  <si>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</si>
  <si>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</si>
  <si>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</si>
  <si>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</si>
  <si>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</si>
  <si>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</si>
  <si>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</si>
  <si>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</si>
  <si>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</si>
  <si>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</si>
  <si>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</si>
  <si>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</si>
  <si>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</si>
  <si>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</si>
  <si>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</si>
  <si>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</si>
  <si>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</si>
  <si>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</si>
  <si>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</si>
  <si>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</si>
  <si>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</si>
  <si>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</si>
  <si>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</si>
  <si>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</si>
  <si>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</si>
  <si>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</si>
  <si>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</si>
  <si>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</si>
  <si>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</si>
  <si>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</si>
  <si>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</si>
  <si>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</si>
  <si>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</si>
  <si>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</si>
  <si>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</si>
  <si>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</si>
  <si>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</si>
  <si>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</si>
  <si>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</si>
  <si>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</si>
  <si>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</si>
  <si>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</si>
  <si>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</si>
  <si>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</si>
  <si>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</si>
  <si>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</si>
  <si>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</si>
  <si>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</si>
  <si>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</si>
  <si>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</si>
  <si>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</si>
  <si>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</si>
  <si>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</si>
  <si>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</si>
  <si>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</si>
  <si>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</si>
  <si>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</si>
  <si>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</si>
  <si>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</si>
  <si>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</si>
  <si>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</si>
  <si>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</si>
  <si>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</si>
  <si>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</si>
  <si>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</si>
  <si>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</si>
  <si>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</si>
  <si>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</si>
  <si>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</si>
  <si>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</si>
  <si>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</si>
  <si>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</si>
  <si>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</si>
  <si>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</si>
  <si>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</si>
  <si>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</si>
  <si>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</si>
  <si>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</si>
  <si>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</si>
  <si>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</si>
  <si>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</si>
  <si>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</si>
  <si>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</si>
  <si>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</si>
  <si>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</si>
  <si>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</si>
  <si>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</si>
  <si>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</si>
  <si>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</si>
  <si>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</si>
  <si>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</si>
  <si>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</si>
  <si>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</si>
  <si>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</si>
  <si>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</si>
  <si>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</si>
  <si>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</si>
  <si>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</si>
  <si>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</si>
  <si>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</si>
  <si>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</si>
  <si>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</si>
  <si>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</si>
  <si>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</si>
  <si>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</si>
  <si>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</si>
  <si>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</si>
  <si>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</si>
  <si>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</si>
  <si>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</si>
  <si>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</si>
  <si>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</si>
  <si>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</si>
  <si>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</si>
  <si>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</si>
  <si>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</si>
  <si>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</si>
  <si>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</si>
  <si>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</si>
  <si>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</si>
  <si>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</si>
  <si>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</si>
  <si>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</si>
  <si>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</si>
  <si>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</si>
  <si>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</si>
  <si>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</si>
  <si>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</si>
  <si>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</si>
  <si>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</si>
  <si>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</si>
  <si>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</si>
  <si>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</si>
  <si>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</si>
  <si>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</si>
  <si>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</si>
  <si>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</si>
  <si>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</si>
  <si>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</si>
  <si>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</si>
  <si>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</si>
  <si>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</si>
  <si>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</si>
  <si>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</si>
  <si>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</si>
  <si>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</si>
  <si>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</si>
  <si>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</si>
  <si>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</si>
  <si>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</si>
  <si>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</si>
  <si>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</si>
  <si>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</si>
  <si>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</si>
  <si>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</si>
  <si>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</si>
  <si>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</si>
  <si>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</si>
  <si>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</si>
  <si>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</si>
  <si>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</si>
  <si>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</si>
  <si>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</si>
  <si>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</si>
  <si>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</si>
  <si>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</si>
  <si>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</si>
  <si>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</si>
  <si>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</si>
  <si>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</si>
  <si>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</si>
  <si>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</si>
  <si>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</si>
  <si>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</si>
  <si>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</si>
  <si>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</si>
  <si>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</si>
  <si>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</si>
  <si>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</si>
  <si>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</si>
  <si>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</si>
  <si>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</si>
  <si>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</si>
  <si>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</si>
  <si>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</si>
  <si>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</si>
  <si>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</si>
  <si>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</si>
  <si>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</si>
  <si>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</si>
  <si>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</si>
  <si>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</si>
  <si>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</si>
  <si>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</si>
  <si>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</si>
  <si>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</si>
  <si>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</si>
  <si>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</si>
  <si>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</si>
  <si>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</si>
  <si>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</si>
  <si>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</si>
  <si>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</si>
  <si>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</si>
  <si>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</si>
  <si>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</si>
  <si>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</si>
  <si>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</si>
  <si>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</si>
  <si>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</si>
  <si>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</si>
  <si>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</si>
  <si>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</si>
  <si>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</si>
  <si>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</si>
  <si>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</si>
  <si>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</si>
  <si>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</si>
  <si>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</si>
  <si>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</si>
  <si>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</si>
  <si>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</si>
  <si>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</si>
  <si>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</si>
  <si>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</si>
  <si>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</si>
  <si>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</si>
  <si>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</si>
  <si>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</si>
  <si>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</si>
  <si>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</si>
  <si>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</si>
  <si>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</si>
  <si>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</si>
  <si>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</si>
  <si>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</si>
  <si>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</si>
  <si>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</si>
  <si>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</si>
  <si>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</si>
  <si>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</si>
  <si>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</si>
  <si>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</si>
  <si>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</si>
  <si>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</si>
  <si>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</si>
  <si>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</si>
  <si>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</si>
  <si>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</si>
  <si>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</si>
  <si>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</si>
  <si>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</si>
  <si>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</si>
  <si>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</si>
  <si>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</si>
  <si>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</si>
  <si>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</si>
  <si>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</si>
  <si>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</si>
  <si>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</si>
  <si>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</si>
  <si>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</si>
  <si>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</si>
  <si>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</si>
  <si>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</si>
  <si>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</si>
  <si>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</si>
  <si>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</si>
  <si>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</si>
  <si>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</si>
  <si>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</si>
  <si>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</si>
  <si>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</si>
  <si>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</si>
  <si>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</si>
  <si>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</si>
  <si>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</si>
  <si>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</si>
  <si>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</si>
  <si>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</si>
  <si>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</si>
  <si>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</si>
  <si>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</si>
  <si>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</si>
  <si>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</si>
  <si>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</si>
  <si>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</si>
  <si>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</si>
  <si>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</si>
  <si>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</si>
  <si>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</si>
  <si>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</si>
  <si>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</si>
  <si>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</si>
  <si>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</si>
  <si>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</si>
  <si>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</si>
  <si>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</si>
  <si>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</si>
  <si>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</si>
  <si>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</si>
  <si>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</si>
  <si>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</si>
  <si>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</si>
  <si>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</si>
  <si>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</si>
  <si>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</si>
  <si>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</si>
  <si>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</si>
  <si>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</si>
  <si>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</si>
  <si>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</si>
  <si>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</si>
  <si>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</si>
  <si>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</si>
  <si>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</si>
  <si>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</si>
  <si>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</si>
  <si>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</si>
  <si>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</si>
  <si>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</si>
  <si>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</si>
  <si>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</si>
  <si>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</si>
  <si>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</si>
  <si>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</si>
  <si>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</si>
  <si>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</si>
  <si>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</si>
  <si>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</si>
  <si>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</si>
  <si>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</si>
  <si>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</si>
  <si>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</si>
  <si>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</si>
  <si>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</si>
  <si>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</si>
  <si>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</si>
  <si>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</si>
  <si>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</si>
  <si>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</si>
  <si>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</si>
  <si>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</si>
  <si>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</si>
  <si>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</si>
  <si>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</si>
  <si>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</si>
  <si>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</si>
  <si>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</si>
  <si>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</si>
  <si>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</si>
  <si>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</si>
  <si>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</si>
  <si>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</si>
  <si>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</si>
  <si>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</si>
  <si>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</si>
  <si>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</si>
  <si>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</si>
  <si>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</si>
  <si>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</si>
  <si>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</si>
  <si>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</si>
  <si>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</si>
  <si>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</si>
  <si>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</si>
  <si>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</si>
  <si>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</si>
  <si>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</si>
  <si>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</si>
  <si>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</si>
  <si>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</si>
  <si>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</si>
  <si>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</si>
  <si>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</si>
  <si>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</si>
  <si>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</si>
  <si>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</si>
  <si>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</si>
  <si>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</si>
  <si>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</si>
  <si>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</si>
  <si>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</si>
  <si>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</si>
  <si>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</si>
  <si>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</si>
  <si>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</si>
  <si>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</si>
  <si>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</si>
  <si>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</si>
  <si>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</si>
  <si>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</si>
  <si>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</si>
  <si>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</si>
  <si>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</si>
  <si>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</si>
  <si>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</si>
  <si>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</si>
  <si>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</si>
  <si>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</si>
  <si>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</si>
  <si>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</si>
  <si>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</si>
  <si>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</si>
  <si>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</si>
  <si>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</si>
  <si>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</si>
  <si>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</si>
  <si>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</si>
  <si>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</si>
  <si>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</si>
  <si>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</si>
  <si>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</si>
  <si>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</si>
  <si>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</si>
  <si>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</si>
  <si>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</si>
  <si>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</si>
  <si>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</si>
  <si>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</si>
  <si>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</si>
  <si>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</si>
  <si>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</si>
  <si>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</si>
  <si>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</si>
  <si>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</si>
  <si>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</si>
  <si>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</si>
  <si>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</si>
  <si>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</si>
  <si>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</si>
  <si>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</si>
  <si>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</si>
  <si>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</si>
  <si>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</si>
  <si>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</si>
  <si>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</si>
  <si>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</si>
  <si>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</si>
  <si>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</si>
  <si>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</si>
  <si>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</si>
  <si>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</si>
  <si>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</si>
  <si>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</si>
  <si>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</si>
  <si>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</si>
  <si>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</si>
  <si>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</si>
  <si>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</si>
  <si>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</si>
  <si>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</si>
  <si>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</si>
  <si>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</si>
  <si>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</si>
  <si>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</si>
  <si>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</si>
  <si>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</si>
  <si>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</si>
  <si>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</si>
  <si>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</si>
  <si>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</si>
  <si>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</si>
  <si>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</si>
  <si>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</si>
  <si>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</si>
  <si>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</si>
  <si>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</si>
  <si>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</si>
  <si>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</si>
  <si>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</si>
  <si>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</si>
  <si>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</si>
  <si>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</si>
  <si>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</si>
  <si>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</si>
  <si>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</si>
  <si>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</si>
  <si>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</si>
  <si>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</si>
  <si>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</si>
  <si>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</si>
  <si>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</si>
  <si>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</si>
  <si>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</si>
  <si>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</si>
  <si>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</si>
  <si>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</si>
  <si>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</si>
  <si>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</si>
  <si>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</si>
  <si>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</si>
  <si>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</si>
  <si>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</si>
  <si>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</si>
  <si>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</si>
  <si>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</si>
  <si>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</si>
  <si>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</si>
  <si>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</si>
  <si>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</si>
  <si>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</si>
  <si>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</si>
  <si>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</si>
  <si>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</si>
  <si>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</si>
  <si>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</si>
  <si>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</si>
  <si>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</si>
  <si>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</si>
  <si>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</si>
  <si>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</si>
  <si>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</si>
  <si>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</si>
  <si>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</si>
  <si>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</si>
  <si>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</si>
  <si>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</si>
  <si>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</si>
  <si>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</si>
  <si>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</si>
  <si>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</si>
  <si>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</si>
  <si>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</si>
  <si>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</si>
  <si>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</si>
  <si>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</si>
  <si>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</si>
  <si>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</si>
  <si>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</si>
  <si>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</si>
  <si>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</si>
  <si>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</si>
  <si>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</si>
  <si>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</si>
  <si>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</si>
  <si>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</si>
  <si>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</si>
  <si>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</si>
  <si>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</si>
  <si>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</si>
  <si>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</si>
  <si>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</si>
  <si>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</si>
  <si>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</si>
  <si>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</si>
  <si>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</si>
  <si>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</si>
  <si>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</si>
  <si>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</si>
  <si>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</si>
  <si>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</si>
  <si>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</si>
  <si>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</si>
  <si>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</si>
  <si>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</si>
  <si>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</si>
  <si>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</si>
  <si>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</si>
  <si>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</si>
  <si>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</si>
  <si>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</si>
  <si>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</si>
  <si>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</si>
  <si>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</si>
  <si>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</si>
  <si>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</si>
  <si>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</si>
  <si>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</si>
  <si>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</si>
  <si>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</si>
  <si>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</si>
  <si>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</si>
  <si>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</si>
  <si>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</si>
  <si>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</si>
  <si>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</si>
  <si>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</si>
  <si>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</si>
  <si>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</si>
  <si>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</si>
  <si>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</si>
  <si>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</si>
  <si>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</si>
  <si>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</si>
  <si>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</si>
  <si>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</si>
  <si>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</si>
  <si>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</si>
  <si>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</si>
  <si>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</si>
  <si>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</si>
  <si>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</si>
  <si>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</si>
  <si>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</si>
  <si>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</si>
  <si>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</si>
  <si>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</si>
  <si>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</si>
  <si>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</si>
  <si>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</si>
  <si>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</si>
  <si>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</si>
  <si>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</si>
  <si>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</si>
  <si>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</si>
  <si>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</si>
  <si>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</si>
  <si>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</si>
  <si>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</si>
  <si>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</si>
  <si>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</si>
  <si>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</si>
  <si>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</si>
  <si>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</si>
  <si>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</si>
  <si>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</si>
  <si>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</si>
  <si>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</si>
  <si>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</si>
  <si>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</si>
  <si>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</si>
  <si>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</si>
  <si>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</si>
  <si>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</si>
  <si>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</si>
  <si>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</si>
  <si>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</si>
  <si>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</si>
  <si>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</si>
  <si>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</si>
  <si>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</si>
  <si>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</si>
  <si>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</si>
  <si>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</si>
  <si>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</si>
  <si>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</si>
  <si>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</si>
  <si>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</si>
  <si>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</si>
  <si>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</si>
  <si>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</si>
  <si>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</si>
  <si>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</si>
  <si>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</si>
  <si>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</si>
  <si>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</si>
  <si>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</si>
  <si>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</si>
  <si>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</si>
  <si>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</si>
  <si>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</si>
  <si>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</si>
  <si>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</si>
  <si>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</si>
  <si>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</si>
  <si>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</si>
  <si>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</si>
  <si>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</si>
  <si>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</si>
  <si>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</si>
  <si>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</si>
  <si>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</si>
  <si>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</si>
  <si>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</si>
  <si>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</si>
  <si>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</si>
  <si>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</si>
  <si>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</si>
  <si>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</si>
  <si>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</si>
  <si>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</si>
  <si>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</si>
  <si>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</si>
  <si>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</si>
  <si>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</si>
  <si>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</si>
  <si>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</si>
  <si>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</si>
  <si>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</si>
  <si>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</si>
  <si>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</si>
  <si>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</si>
  <si>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</si>
  <si>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</si>
  <si>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</si>
  <si>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</si>
  <si>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</si>
  <si>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</si>
  <si>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</si>
  <si>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</si>
  <si>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</si>
  <si>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</si>
  <si>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</si>
  <si>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</si>
  <si>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</si>
  <si>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</si>
  <si>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</si>
  <si>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</si>
  <si>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</si>
  <si>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</si>
  <si>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</si>
  <si>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</si>
  <si>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</si>
  <si>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</si>
  <si>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</si>
  <si>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</si>
  <si>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</si>
  <si>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</si>
  <si>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</si>
  <si>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</si>
  <si>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</si>
  <si>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</si>
  <si>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</si>
  <si>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</si>
  <si>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</si>
  <si>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</si>
  <si>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</si>
  <si>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</si>
  <si>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</si>
  <si>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</si>
  <si>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</si>
  <si>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</si>
  <si>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</si>
  <si>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</si>
  <si>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</si>
  <si>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</si>
  <si>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</si>
  <si>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</si>
  <si>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</si>
  <si>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</si>
  <si>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</si>
  <si>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</si>
  <si>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</si>
  <si>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</si>
  <si>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</si>
  <si>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</si>
  <si>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</si>
  <si>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</si>
  <si>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</si>
  <si>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</si>
  <si>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</si>
  <si>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</si>
  <si>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</si>
  <si>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</si>
  <si>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</si>
  <si>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</si>
  <si>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</si>
  <si>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</si>
  <si>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</si>
  <si>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</si>
  <si>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</si>
  <si>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</si>
  <si>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</si>
  <si>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</si>
  <si>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</si>
  <si>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</si>
  <si>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</si>
  <si>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</si>
  <si>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</si>
  <si>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</si>
  <si>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</si>
  <si>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</si>
  <si>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</si>
  <si>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</si>
  <si>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</si>
  <si>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</si>
  <si>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</si>
  <si>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</si>
  <si>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</si>
  <si>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</si>
  <si>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</si>
  <si>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</si>
  <si>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</si>
  <si>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</si>
  <si>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</si>
  <si>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</si>
  <si>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</si>
  <si>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</si>
  <si>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</si>
  <si>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</si>
  <si>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</si>
  <si>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</si>
  <si>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</si>
  <si>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</si>
  <si>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</si>
  <si>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</si>
  <si>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</si>
  <si>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</si>
  <si>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</si>
  <si>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</si>
  <si>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</si>
  <si>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</si>
  <si>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</si>
  <si>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</si>
  <si>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</si>
  <si>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</si>
  <si>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</si>
  <si>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</si>
  <si>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</si>
  <si>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</si>
  <si>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</si>
  <si>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</si>
  <si>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</si>
  <si>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</si>
  <si>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</si>
  <si>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</si>
  <si>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</si>
  <si>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</si>
  <si>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</si>
  <si>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</si>
  <si>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</si>
  <si>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</si>
  <si>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</si>
  <si>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</si>
  <si>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</si>
  <si>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</si>
  <si>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</si>
  <si>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</si>
  <si>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</si>
  <si>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</si>
  <si>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</si>
  <si>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</si>
  <si>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</si>
  <si>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</si>
  <si>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</si>
  <si>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</si>
  <si>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</si>
  <si>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</si>
  <si>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</si>
  <si>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</si>
  <si>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</si>
  <si>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</si>
  <si>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</si>
  <si>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</si>
  <si>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</si>
  <si>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</si>
  <si>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</si>
  <si>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</si>
  <si>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</si>
  <si>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</si>
  <si>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</si>
  <si>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</si>
  <si>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</si>
  <si>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</si>
  <si>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</si>
  <si>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</si>
  <si>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</si>
  <si>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</si>
  <si>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</si>
  <si>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</si>
  <si>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</si>
  <si>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</si>
  <si>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</si>
  <si>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</si>
  <si>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</si>
  <si>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</si>
  <si>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</si>
  <si>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</si>
  <si>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</si>
  <si>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</si>
  <si>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</si>
  <si>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</si>
  <si>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</si>
  <si>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</si>
  <si>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</si>
  <si>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</si>
  <si>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</si>
  <si>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</si>
  <si>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</si>
  <si>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</si>
  <si>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</si>
  <si>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</si>
  <si>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</si>
  <si>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</si>
  <si>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</si>
  <si>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</si>
  <si>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</si>
  <si>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</si>
  <si>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</si>
  <si>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</si>
  <si>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</si>
  <si>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</si>
  <si>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</si>
  <si>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</si>
  <si>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</si>
  <si>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</si>
  <si>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</si>
  <si>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</si>
  <si>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</si>
  <si>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</si>
  <si>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</si>
  <si>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</si>
  <si>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</si>
  <si>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</si>
  <si>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</si>
  <si>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</si>
  <si>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</si>
  <si>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</si>
  <si>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</si>
  <si>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</si>
  <si>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</si>
  <si>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</si>
  <si>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</si>
  <si>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</si>
  <si>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</si>
  <si>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</si>
  <si>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</si>
  <si>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</si>
  <si>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</si>
  <si>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</si>
  <si>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</si>
  <si>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</si>
  <si>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</si>
  <si>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</si>
  <si>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</si>
  <si>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</si>
  <si>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</si>
  <si>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</si>
  <si>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</si>
  <si>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</si>
  <si>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</si>
  <si>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</si>
  <si>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</si>
  <si>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</si>
  <si>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</si>
  <si>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</si>
  <si>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</si>
  <si>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</si>
  <si>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</si>
  <si>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</si>
  <si>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</si>
  <si>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</si>
  <si>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</si>
  <si>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</si>
  <si>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</si>
  <si>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</si>
  <si>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</si>
  <si>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</si>
  <si>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</si>
  <si>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</si>
  <si>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</si>
  <si>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</si>
  <si>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</si>
  <si>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</si>
  <si>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</si>
  <si>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</si>
  <si>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</si>
  <si>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</si>
  <si>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</si>
  <si>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</si>
  <si>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</si>
  <si>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</si>
  <si>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</si>
  <si>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</si>
  <si>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</si>
  <si>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</si>
  <si>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</si>
  <si>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</si>
  <si>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</si>
  <si>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</si>
  <si>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</si>
  <si>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</si>
  <si>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</si>
  <si>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</si>
  <si>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</si>
  <si>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</si>
  <si>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</si>
  <si>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</si>
  <si>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</si>
  <si>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</si>
  <si>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</si>
  <si>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</si>
  <si>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</si>
  <si>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</si>
  <si>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</si>
  <si>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</si>
  <si>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</si>
  <si>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</si>
  <si>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</si>
  <si>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</si>
  <si>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</si>
  <si>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</si>
  <si>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</si>
  <si>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</si>
  <si>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</si>
  <si>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</si>
  <si>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</si>
  <si>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</si>
  <si>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</si>
  <si>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</si>
  <si>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</si>
  <si>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</si>
  <si>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</si>
  <si>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</si>
  <si>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</si>
  <si>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</si>
  <si>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</si>
  <si>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</si>
  <si>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</si>
  <si>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</si>
  <si>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</si>
  <si>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</si>
  <si>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</si>
  <si>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</si>
  <si>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</si>
  <si>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</si>
  <si>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</si>
  <si>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</si>
  <si>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</si>
  <si>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</si>
  <si>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</si>
  <si>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</si>
  <si>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</si>
  <si>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</si>
  <si>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</si>
  <si>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</si>
  <si>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</si>
  <si>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</si>
  <si>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</si>
  <si>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</si>
  <si>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</si>
  <si>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</si>
  <si>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</si>
  <si>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</si>
  <si>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</si>
  <si>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</si>
  <si>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</si>
  <si>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</si>
  <si>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</si>
  <si>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</si>
  <si>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</si>
  <si>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</si>
  <si>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</si>
  <si>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</si>
  <si>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</si>
  <si>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</si>
  <si>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</si>
  <si>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</si>
  <si>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</si>
  <si>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</si>
  <si>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</si>
  <si>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</si>
  <si>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</si>
  <si>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</si>
  <si>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</si>
  <si>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</si>
  <si>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</si>
  <si>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</si>
  <si>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</si>
  <si>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</si>
  <si>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</si>
  <si>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</si>
  <si>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</si>
  <si>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</si>
  <si>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</si>
  <si>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</si>
  <si>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</si>
  <si>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</si>
  <si>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</si>
  <si>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</si>
  <si>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</si>
  <si>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</si>
  <si>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</si>
  <si>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</si>
  <si>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</si>
  <si>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</si>
  <si>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</si>
  <si>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</si>
  <si>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</si>
  <si>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</si>
  <si>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</si>
  <si>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</si>
  <si>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</si>
  <si>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</si>
  <si>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</si>
  <si>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</si>
  <si>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</si>
  <si>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</si>
  <si>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</si>
  <si>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</si>
  <si>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</si>
  <si>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</si>
  <si>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</si>
  <si>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</si>
  <si>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</si>
  <si>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</si>
  <si>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</si>
  <si>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</si>
  <si>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</si>
  <si>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</si>
  <si>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</si>
  <si>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</si>
  <si>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</si>
  <si>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</si>
  <si>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</si>
  <si>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</si>
  <si>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</si>
  <si>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</si>
  <si>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</si>
  <si>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</si>
  <si>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</si>
  <si>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</si>
  <si>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</si>
  <si>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</si>
  <si>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</si>
  <si>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</si>
  <si>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</si>
  <si>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</si>
  <si>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</si>
  <si>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</si>
  <si>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</si>
  <si>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</si>
  <si>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</si>
  <si>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</si>
  <si>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</si>
  <si>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</si>
  <si>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</si>
  <si>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</si>
  <si>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</si>
  <si>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</si>
  <si>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</si>
  <si>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</si>
  <si>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</si>
  <si>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</si>
  <si>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</si>
  <si>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</si>
  <si>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</si>
  <si>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</si>
  <si>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</si>
  <si>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</si>
  <si>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</si>
  <si>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</si>
  <si>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</si>
  <si>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</si>
  <si>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</si>
  <si>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</si>
  <si>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</si>
  <si>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</si>
  <si>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</si>
  <si>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</si>
  <si>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</si>
  <si>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</si>
  <si>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</si>
  <si>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</si>
  <si>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</si>
  <si>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</si>
  <si>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</si>
  <si>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</si>
  <si>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</si>
  <si>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</si>
  <si>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</si>
  <si>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</si>
  <si>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</si>
  <si>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</si>
  <si>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</si>
  <si>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</si>
  <si>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</si>
  <si>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</si>
  <si>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</si>
  <si>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</si>
  <si>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</si>
  <si>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</si>
  <si>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</si>
  <si>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</si>
  <si>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</si>
  <si>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</si>
  <si>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</si>
  <si>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</si>
  <si>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</si>
  <si>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</si>
  <si>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</si>
  <si>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</si>
  <si>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</si>
  <si>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</si>
  <si>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</si>
  <si>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</si>
  <si>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</si>
  <si>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</si>
  <si>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</si>
  <si>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</si>
  <si>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</si>
  <si>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</si>
  <si>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</si>
  <si>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</si>
  <si>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</si>
  <si>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</si>
  <si>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</si>
  <si>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</si>
  <si>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</si>
  <si>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</si>
  <si>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</si>
  <si>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</si>
  <si>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</si>
  <si>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</si>
  <si>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</si>
  <si>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</si>
  <si>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</si>
  <si>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</si>
  <si>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</si>
  <si>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</si>
  <si>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</si>
  <si>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</si>
  <si>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</si>
  <si>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</si>
  <si>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</si>
  <si>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</si>
  <si>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</si>
  <si>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</si>
  <si>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</si>
  <si>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</si>
  <si>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</si>
  <si>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</si>
  <si>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</si>
  <si>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</si>
  <si>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</si>
  <si>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</si>
  <si>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</si>
  <si>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</si>
  <si>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</si>
  <si>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</si>
  <si>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</si>
  <si>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</si>
  <si>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</si>
  <si>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</si>
  <si>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</si>
  <si>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</si>
  <si>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</si>
  <si>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</si>
  <si>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</si>
  <si>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</si>
  <si>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</si>
  <si>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</si>
  <si>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</si>
  <si>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</si>
  <si>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</si>
  <si>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</si>
  <si>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</si>
  <si>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</si>
  <si>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</si>
  <si>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</si>
  <si>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</si>
  <si>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</si>
  <si>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</si>
  <si>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</si>
  <si>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</si>
  <si>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</si>
  <si>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</si>
  <si>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</si>
  <si>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</si>
  <si>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</si>
  <si>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</si>
  <si>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</si>
  <si>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</si>
  <si>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</si>
  <si>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</si>
  <si>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</si>
  <si>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</si>
  <si>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</si>
  <si>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</si>
  <si>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</si>
  <si>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</si>
  <si>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</si>
  <si>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</si>
  <si>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</si>
  <si>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</si>
  <si>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</si>
  <si>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</si>
  <si>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</si>
  <si>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</si>
  <si>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</si>
  <si>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</si>
  <si>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</si>
  <si>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</si>
  <si>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</si>
  <si>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</si>
  <si>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</si>
  <si>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</si>
  <si>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</si>
  <si>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</si>
  <si>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</si>
  <si>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</si>
  <si>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</si>
  <si>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</si>
  <si>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</si>
  <si>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</si>
  <si>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</si>
  <si>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</si>
  <si>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</si>
  <si>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</si>
  <si>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</si>
  <si>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</si>
  <si>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</si>
  <si>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</si>
  <si>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</si>
  <si>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</si>
  <si>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</si>
  <si>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</si>
  <si>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</si>
  <si>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</si>
  <si>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</si>
  <si>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</si>
  <si>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</si>
  <si>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</si>
  <si>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</si>
  <si>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</si>
  <si>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</si>
  <si>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</si>
  <si>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</si>
  <si>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</si>
  <si>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</si>
  <si>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</si>
  <si>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</si>
  <si>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</si>
  <si>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</si>
  <si>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</si>
  <si>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</si>
  <si>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</si>
  <si>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</si>
  <si>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</si>
  <si>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</si>
  <si>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</si>
  <si>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</si>
  <si>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</si>
  <si>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</si>
  <si>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</si>
  <si>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</si>
  <si>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</si>
  <si>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</si>
  <si>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</si>
  <si>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</si>
  <si>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</si>
  <si>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</si>
  <si>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</si>
  <si>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</si>
  <si>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</si>
  <si>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</si>
  <si>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</si>
  <si>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</si>
  <si>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</si>
  <si>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</si>
  <si>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</si>
  <si>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</si>
  <si>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</si>
  <si>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</si>
  <si>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</si>
  <si>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</si>
  <si>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</si>
  <si>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</si>
  <si>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</si>
  <si>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</si>
  <si>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</si>
  <si>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</si>
  <si>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</si>
  <si>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</si>
  <si>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</si>
  <si>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</si>
  <si>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</si>
  <si>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</si>
  <si>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</si>
  <si>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</si>
  <si>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</si>
  <si>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</si>
  <si>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</si>
  <si>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</si>
  <si>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</si>
  <si>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</si>
  <si>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</si>
  <si>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</si>
  <si>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</si>
  <si>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</si>
  <si>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</si>
  <si>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</si>
  <si>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</si>
  <si>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</si>
  <si>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</si>
  <si>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</si>
  <si>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</si>
  <si>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</si>
  <si>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</si>
  <si>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</si>
  <si>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</si>
  <si>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</si>
  <si>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</si>
  <si>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</si>
  <si>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</si>
  <si>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</si>
  <si>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</si>
  <si>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</si>
  <si>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</si>
  <si>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</si>
  <si>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</si>
  <si>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</si>
  <si>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</si>
  <si>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</si>
  <si>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</si>
  <si>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</si>
  <si>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</si>
  <si>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</si>
  <si>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</si>
  <si>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</si>
  <si>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</si>
  <si>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</si>
  <si>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</si>
  <si>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</si>
  <si>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</si>
  <si>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</si>
  <si>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</si>
  <si>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</si>
  <si>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</si>
  <si>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</si>
  <si>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</si>
  <si>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</si>
  <si>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</si>
  <si>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</si>
  <si>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</si>
  <si>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</si>
  <si>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</si>
  <si>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</si>
  <si>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</si>
  <si>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</si>
  <si>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</si>
  <si>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</si>
  <si>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</si>
  <si>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</si>
  <si>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</si>
  <si>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</si>
  <si>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</si>
  <si>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</si>
  <si>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</si>
  <si>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</si>
  <si>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</si>
  <si>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</si>
  <si>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</si>
  <si>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</si>
  <si>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</si>
  <si>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</si>
  <si>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</si>
  <si>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</si>
  <si>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</si>
  <si>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</si>
  <si>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</si>
  <si>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</si>
  <si>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</si>
  <si>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</si>
  <si>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</si>
  <si>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</si>
  <si>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</si>
  <si>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</si>
  <si>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</si>
  <si>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</si>
  <si>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</si>
  <si>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</si>
  <si>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</si>
  <si>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</si>
  <si>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</si>
  <si>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</si>
  <si>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</si>
  <si>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</si>
  <si>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</si>
  <si>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</si>
  <si>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</si>
  <si>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</si>
  <si>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</si>
  <si>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</si>
  <si>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</si>
  <si>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</si>
  <si>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</si>
  <si>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</si>
  <si>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</si>
  <si>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</si>
  <si>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</si>
  <si>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</si>
  <si>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</si>
  <si>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</si>
  <si>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</si>
  <si>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</si>
  <si>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</si>
  <si>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</si>
  <si>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</si>
  <si>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</si>
  <si>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</si>
  <si>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</si>
  <si>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</si>
  <si>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</si>
  <si>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</si>
  <si>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</si>
  <si>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</si>
  <si>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</si>
  <si>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</si>
  <si>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</si>
  <si>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</si>
  <si>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</si>
  <si>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</si>
  <si>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</si>
  <si>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</si>
  <si>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</si>
  <si>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</si>
  <si>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</si>
  <si>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</si>
  <si>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</si>
  <si>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</si>
  <si>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</si>
  <si>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</si>
  <si>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</si>
  <si>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</si>
  <si>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</si>
  <si>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</si>
  <si>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</si>
  <si>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</si>
  <si>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</si>
  <si>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</si>
  <si>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</si>
  <si>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</si>
  <si>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</si>
  <si>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</si>
  <si>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</si>
  <si>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</si>
  <si>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</si>
  <si>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</si>
  <si>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</si>
  <si>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</si>
  <si>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</si>
  <si>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</si>
  <si>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</si>
  <si>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</si>
  <si>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</si>
  <si>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</si>
  <si>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</si>
  <si>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</si>
  <si>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</si>
  <si>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</si>
  <si>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</si>
  <si>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</si>
  <si>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</si>
  <si>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</si>
  <si>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</si>
  <si>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</si>
  <si>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</si>
  <si>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</si>
  <si>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</si>
  <si>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</si>
  <si>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</si>
  <si>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</si>
  <si>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</si>
  <si>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</si>
  <si>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</si>
  <si>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</si>
  <si>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</si>
  <si>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</si>
  <si>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</si>
  <si>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</si>
  <si>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</si>
  <si>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</si>
  <si>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</si>
  <si>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</si>
  <si>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</si>
  <si>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</si>
  <si>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</si>
  <si>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</si>
  <si>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</si>
  <si>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</si>
  <si>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</si>
  <si>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</si>
  <si>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</si>
  <si>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</si>
  <si>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</si>
  <si>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</si>
  <si>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</si>
  <si>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</si>
  <si>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</si>
  <si>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</si>
  <si>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</si>
  <si>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</si>
  <si>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</si>
  <si>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</si>
  <si>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</si>
  <si>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</si>
  <si>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</si>
  <si>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</si>
  <si>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</si>
  <si>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</si>
  <si>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</si>
  <si>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</si>
  <si>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</si>
  <si>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</si>
  <si>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</si>
  <si>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</si>
  <si>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</si>
  <si>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</si>
  <si>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</si>
  <si>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</si>
  <si>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</si>
  <si>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</si>
  <si>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</si>
  <si>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</si>
  <si>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</si>
  <si>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</si>
  <si>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</si>
  <si>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</si>
  <si>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</si>
  <si>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</si>
  <si>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</si>
  <si>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</si>
  <si>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</si>
  <si>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</si>
  <si>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</si>
  <si>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</si>
  <si>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</si>
  <si>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</si>
  <si>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</si>
  <si>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</si>
  <si>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</si>
  <si>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</si>
  <si>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</si>
  <si>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</si>
  <si>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</si>
  <si>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</si>
  <si>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</si>
  <si>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</si>
  <si>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</si>
  <si>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</si>
  <si>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</si>
  <si>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</si>
  <si>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</si>
  <si>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</si>
  <si>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</si>
  <si>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</si>
  <si>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</si>
  <si>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</si>
  <si>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</si>
  <si>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</si>
  <si>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</si>
  <si>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</si>
  <si>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</si>
  <si>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</si>
  <si>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</si>
  <si>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</si>
  <si>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</si>
  <si>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</si>
  <si>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</si>
  <si>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</si>
  <si>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</si>
  <si>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</si>
  <si>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</si>
  <si>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</si>
  <si>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</si>
  <si>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</si>
  <si>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</si>
  <si>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</si>
  <si>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</si>
  <si>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</si>
  <si>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</si>
  <si>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</si>
  <si>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</si>
  <si>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</si>
  <si>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</si>
  <si>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</si>
  <si>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</si>
  <si>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</si>
  <si>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</si>
  <si>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</si>
  <si>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</si>
  <si>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</si>
  <si>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</si>
  <si>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</si>
  <si>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</si>
  <si>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</si>
  <si>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</si>
  <si>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</si>
  <si>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</si>
  <si>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</si>
  <si>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</si>
  <si>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</si>
  <si>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</si>
  <si>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</si>
  <si>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</si>
  <si>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</si>
  <si>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</si>
  <si>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</si>
  <si>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</si>
  <si>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</si>
  <si>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</si>
  <si>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</si>
  <si>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</si>
  <si>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</si>
  <si>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</si>
  <si>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</si>
  <si>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</si>
  <si>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</si>
  <si>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</si>
  <si>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</si>
  <si>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</si>
  <si>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</si>
  <si>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</si>
  <si>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</si>
  <si>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</si>
  <si>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</si>
  <si>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</si>
  <si>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</si>
  <si>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</si>
  <si>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</si>
  <si>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</si>
  <si>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</si>
  <si>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</si>
  <si>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</si>
  <si>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</si>
  <si>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</si>
  <si>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</si>
  <si>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</si>
  <si>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</si>
  <si>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</si>
  <si>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</si>
  <si>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</si>
  <si>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</si>
  <si>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</si>
  <si>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</si>
  <si>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</si>
  <si>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</si>
  <si>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</si>
  <si>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</si>
  <si>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</si>
  <si>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</si>
  <si>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</si>
  <si>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</si>
  <si>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</si>
  <si>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</si>
  <si>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</si>
  <si>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</si>
  <si>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</si>
  <si>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</si>
  <si>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</si>
  <si>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</si>
  <si>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</si>
  <si>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</si>
  <si>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</si>
  <si>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</si>
  <si>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</si>
  <si>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</si>
  <si>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</si>
  <si>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</si>
  <si>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</si>
  <si>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</si>
  <si>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</si>
  <si>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</si>
  <si>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</si>
  <si>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</si>
  <si>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</si>
  <si>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</si>
  <si>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</si>
  <si>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</si>
  <si>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</si>
  <si>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</si>
  <si>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</si>
  <si>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</si>
  <si>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</si>
  <si>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</si>
  <si>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</si>
  <si>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</si>
  <si>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</si>
  <si>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</si>
  <si>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</si>
  <si>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</si>
  <si>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</si>
  <si>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</si>
  <si>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</si>
  <si>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</si>
  <si>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</si>
  <si>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</si>
  <si>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</si>
  <si>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</si>
  <si>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</si>
  <si>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</si>
  <si>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</si>
  <si>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</si>
  <si>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</si>
  <si>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</si>
  <si>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</si>
  <si>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</si>
  <si>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</si>
  <si>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</si>
  <si>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</si>
  <si>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</si>
  <si>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</si>
  <si>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</si>
  <si>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</si>
  <si>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</si>
  <si>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</si>
  <si>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</si>
  <si>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</si>
  <si>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</si>
  <si>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</si>
  <si>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</si>
  <si>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</si>
  <si>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</si>
  <si>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</si>
  <si>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</si>
  <si>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</si>
  <si>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</si>
  <si>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</si>
  <si>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</si>
  <si>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</si>
  <si>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</si>
  <si>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</si>
  <si>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</si>
  <si>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</si>
  <si>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</si>
  <si>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</si>
  <si>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</si>
  <si>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</si>
  <si>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</si>
  <si>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</si>
  <si>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</si>
  <si>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</si>
  <si>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</si>
  <si>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</si>
  <si>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</si>
  <si>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</si>
  <si>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</si>
  <si>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</si>
  <si>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</si>
  <si>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</si>
  <si>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</si>
  <si>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</si>
  <si>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</si>
  <si>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</si>
  <si>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</si>
  <si>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</si>
  <si>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</si>
  <si>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</si>
  <si>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</si>
  <si>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</si>
  <si>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</si>
  <si>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</si>
  <si>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</si>
  <si>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</si>
  <si>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</si>
  <si>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</si>
  <si>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</si>
  <si>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</si>
  <si>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</si>
  <si>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</si>
  <si>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</si>
  <si>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</si>
  <si>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</si>
  <si>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</si>
  <si>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</si>
  <si>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</si>
  <si>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</si>
  <si>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</si>
  <si>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</si>
  <si>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</si>
  <si>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</si>
  <si>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</si>
  <si>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</si>
  <si>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</si>
  <si>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</si>
  <si>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</si>
  <si>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</si>
  <si>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</si>
  <si>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</si>
  <si>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</si>
  <si>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</si>
  <si>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</si>
  <si>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</si>
  <si>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</si>
  <si>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</si>
  <si>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</si>
  <si>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</si>
  <si>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</si>
  <si>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</si>
  <si>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</si>
  <si>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</si>
  <si>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</si>
  <si>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</si>
  <si>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</si>
  <si>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</si>
  <si>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</si>
  <si>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</si>
  <si>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</si>
  <si>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</si>
  <si>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</si>
  <si>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</si>
  <si>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</si>
  <si>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</si>
  <si>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</si>
  <si>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</si>
  <si>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</si>
  <si>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</si>
  <si>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</si>
  <si>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</si>
  <si>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</si>
  <si>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</si>
  <si>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</si>
  <si>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</si>
  <si>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</si>
  <si>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</si>
  <si>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</si>
  <si>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</si>
  <si>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</si>
  <si>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</si>
  <si>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</si>
  <si>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</si>
  <si>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</si>
  <si>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</si>
  <si>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</si>
  <si>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</si>
  <si>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</si>
  <si>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</si>
  <si>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</si>
  <si>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</si>
  <si>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</si>
  <si>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</si>
  <si>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</si>
  <si>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</si>
  <si>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</si>
  <si>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</si>
  <si>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</si>
  <si>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</si>
  <si>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</si>
  <si>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</si>
  <si>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</si>
  <si>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</si>
  <si>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</si>
  <si>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</si>
  <si>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</si>
  <si>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</si>
  <si>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</si>
  <si>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</si>
  <si>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</si>
  <si>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</si>
  <si>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</si>
  <si>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</si>
  <si>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</si>
  <si>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</si>
  <si>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</si>
  <si>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</si>
  <si>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</si>
  <si>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</si>
  <si>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</si>
  <si>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</si>
  <si>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</si>
  <si>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</si>
  <si>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</si>
  <si>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</si>
  <si>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</si>
  <si>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</si>
  <si>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</si>
  <si>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</si>
  <si>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</si>
  <si>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</si>
  <si>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</si>
  <si>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</si>
  <si>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</si>
  <si>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</si>
  <si>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</si>
  <si>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</si>
  <si>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</si>
  <si>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</si>
  <si>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</si>
  <si>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</si>
  <si>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</si>
  <si>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</si>
  <si>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</si>
  <si>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</si>
  <si>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</si>
  <si>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</si>
  <si>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</si>
  <si>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</si>
  <si>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</si>
  <si>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</si>
  <si>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</si>
  <si>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</si>
  <si>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</si>
  <si>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</si>
  <si>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</si>
  <si>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</si>
  <si>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</si>
  <si>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</si>
  <si>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</si>
  <si>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</si>
  <si>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</si>
  <si>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</si>
  <si>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</si>
  <si>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</si>
  <si>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</si>
  <si>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</si>
  <si>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</si>
  <si>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</si>
  <si>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</si>
  <si>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</si>
  <si>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</si>
  <si>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</si>
  <si>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</si>
  <si>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</si>
  <si>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</si>
  <si>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</si>
  <si>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</si>
  <si>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</si>
  <si>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</si>
  <si>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</si>
  <si>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</si>
  <si>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</si>
  <si>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</si>
  <si>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</si>
  <si>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</si>
  <si>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</si>
  <si>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</si>
  <si>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</si>
  <si>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</si>
  <si>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</si>
  <si>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</si>
  <si>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</si>
  <si>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</si>
  <si>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</si>
  <si>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</si>
  <si>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</si>
  <si>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</si>
  <si>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</si>
  <si>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</si>
  <si>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</si>
  <si>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</si>
  <si>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</si>
  <si>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</si>
  <si>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</si>
  <si>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</si>
  <si>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</si>
  <si>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</si>
  <si>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</si>
  <si>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</si>
  <si>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</si>
  <si>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</si>
  <si>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</si>
  <si>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</si>
  <si>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</si>
  <si>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</si>
  <si>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</si>
  <si>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</si>
  <si>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</si>
  <si>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</si>
  <si>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</si>
  <si>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</si>
  <si>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</si>
  <si>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</si>
  <si>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</si>
  <si>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</si>
  <si>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</si>
  <si>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</si>
  <si>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</si>
  <si>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</si>
  <si>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</si>
  <si>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</si>
  <si>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</si>
  <si>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</si>
  <si>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</si>
  <si>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</si>
  <si>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</si>
  <si>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</si>
  <si>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</si>
  <si>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</si>
  <si>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</si>
  <si>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</si>
  <si>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</si>
  <si>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</si>
  <si>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</si>
  <si>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</si>
  <si>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</si>
  <si>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</si>
  <si>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</si>
  <si>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</si>
  <si>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</si>
  <si>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</si>
  <si>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</si>
  <si>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</si>
  <si>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</si>
  <si>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</si>
  <si>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</si>
  <si>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</si>
  <si>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</si>
  <si>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</si>
  <si>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</si>
  <si>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</si>
  <si>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</si>
  <si>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</si>
  <si>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</si>
  <si>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</si>
  <si>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</si>
  <si>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</si>
  <si>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</si>
  <si>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</si>
  <si>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</si>
  <si>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</si>
  <si>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</si>
  <si>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</si>
  <si>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</si>
  <si>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</si>
  <si>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</si>
  <si>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</si>
  <si>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</si>
  <si>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</si>
  <si>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</si>
  <si>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</si>
  <si>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</si>
  <si>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</si>
  <si>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</si>
  <si>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</si>
  <si>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</si>
  <si>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</si>
  <si>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</si>
  <si>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</si>
  <si>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</si>
  <si>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</si>
  <si>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</si>
  <si>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</si>
  <si>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</si>
  <si>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</si>
  <si>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</si>
  <si>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</si>
  <si>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</si>
  <si>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</si>
  <si>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</si>
  <si>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</si>
  <si>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</si>
  <si>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</si>
  <si>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</si>
  <si>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</si>
  <si>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</si>
  <si>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</si>
  <si>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</si>
  <si>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</si>
  <si>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</si>
  <si>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</si>
  <si>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</si>
  <si>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</si>
  <si>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</si>
  <si>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</si>
  <si>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</si>
  <si>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</si>
  <si>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</si>
  <si>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</si>
  <si>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</si>
  <si>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</si>
  <si>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</si>
  <si>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</si>
  <si>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</si>
  <si>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</si>
  <si>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</si>
  <si>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</si>
  <si>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</si>
  <si>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</si>
  <si>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</si>
  <si>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</si>
  <si>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</si>
  <si>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</si>
  <si>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</si>
  <si>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</si>
  <si>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</si>
  <si>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</si>
  <si>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</si>
  <si>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</si>
  <si>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</si>
  <si>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</si>
  <si>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</si>
  <si>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</si>
  <si>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</si>
  <si>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</si>
  <si>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</si>
  <si>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</si>
  <si>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</si>
  <si>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</si>
  <si>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</si>
  <si>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</si>
  <si>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</si>
  <si>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</si>
  <si>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</si>
  <si>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</si>
  <si>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</si>
  <si>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</si>
  <si>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</si>
  <si>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</si>
  <si>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</si>
  <si>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</si>
  <si>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</si>
  <si>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</si>
  <si>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</si>
  <si>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</si>
  <si>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</si>
  <si>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</si>
  <si>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</si>
  <si>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</si>
  <si>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</si>
  <si>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</si>
  <si>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</si>
  <si>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</si>
  <si>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</si>
  <si>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</si>
  <si>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</si>
  <si>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</si>
  <si>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</si>
  <si>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</si>
  <si>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</si>
  <si>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</si>
  <si>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</si>
  <si>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</si>
  <si>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</si>
  <si>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</si>
  <si>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</si>
  <si>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</si>
  <si>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</si>
  <si>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</si>
  <si>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</si>
  <si>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</si>
  <si>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</si>
  <si>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</si>
  <si>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</si>
  <si>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</si>
  <si>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</si>
  <si>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</si>
  <si>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</si>
  <si>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</si>
  <si>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</si>
  <si>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</si>
  <si>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</si>
  <si>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</si>
  <si>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</si>
  <si>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</si>
  <si>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</si>
  <si>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</si>
  <si>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</si>
  <si>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</si>
  <si>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</si>
  <si>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</si>
  <si>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</si>
  <si>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</si>
  <si>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</si>
  <si>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</si>
  <si>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</si>
  <si>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</si>
  <si>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</si>
  <si>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</si>
  <si>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</si>
  <si>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</si>
  <si>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</si>
  <si>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</si>
  <si>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</si>
  <si>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</si>
  <si>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</si>
  <si>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</si>
  <si>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</si>
  <si>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</si>
  <si>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</si>
  <si>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</si>
  <si>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</si>
  <si>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</si>
  <si>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</si>
  <si>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</si>
  <si>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</si>
  <si>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</si>
  <si>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</si>
  <si>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</si>
  <si>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</si>
  <si>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</si>
  <si>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</si>
  <si>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</si>
  <si>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</si>
  <si>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</si>
  <si>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</si>
  <si>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</si>
  <si>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</si>
  <si>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</si>
  <si>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</si>
  <si>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</si>
  <si>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</si>
  <si>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</si>
  <si>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</si>
  <si>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</si>
  <si>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</si>
  <si>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</si>
  <si>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</si>
  <si>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</si>
  <si>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</si>
  <si>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</si>
  <si>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</si>
  <si>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</si>
  <si>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</si>
  <si>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</si>
  <si>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</si>
  <si>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</si>
  <si>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</si>
  <si>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</si>
  <si>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</si>
  <si>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</si>
  <si>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</si>
  <si>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</si>
  <si>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</si>
  <si>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</si>
  <si>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</si>
  <si>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</si>
  <si>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</si>
  <si>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</si>
  <si>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</si>
  <si>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</si>
  <si>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</si>
  <si>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</si>
  <si>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</si>
  <si>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</si>
  <si>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</si>
  <si>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</si>
  <si>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</si>
  <si>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</si>
  <si>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</si>
  <si>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</si>
  <si>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</si>
  <si>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</si>
  <si>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</si>
  <si>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</si>
  <si>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</si>
  <si>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</si>
  <si>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</si>
  <si>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</si>
  <si>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</si>
  <si>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</si>
  <si>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</si>
  <si>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</si>
  <si>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</si>
  <si>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</si>
  <si>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</si>
  <si>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</si>
  <si>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</si>
  <si>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</si>
  <si>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</si>
  <si>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</si>
  <si>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</si>
  <si>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</si>
  <si>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</si>
  <si>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</si>
  <si>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</si>
  <si>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</si>
  <si>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</si>
  <si>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</si>
  <si>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</si>
  <si>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</si>
  <si>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</si>
  <si>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</si>
  <si>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</si>
  <si>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</si>
  <si>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</si>
  <si>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</si>
  <si>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</si>
  <si>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</si>
  <si>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</si>
  <si>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</si>
  <si>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</si>
  <si>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</si>
  <si>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</si>
  <si>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</si>
  <si>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</si>
  <si>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</si>
  <si>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</si>
  <si>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</si>
  <si>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</si>
  <si>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</si>
  <si>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</si>
  <si>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</si>
  <si>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</si>
  <si>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</si>
  <si>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</si>
  <si>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</si>
  <si>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</si>
  <si>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</si>
  <si>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</si>
  <si>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</si>
  <si>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</si>
  <si>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</si>
  <si>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</si>
  <si>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</si>
  <si>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</si>
  <si>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</si>
  <si>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</si>
  <si>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</si>
  <si>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</si>
  <si>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</si>
  <si>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</si>
  <si>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</si>
  <si>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</si>
  <si>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</si>
  <si>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</si>
  <si>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</si>
  <si>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</si>
  <si>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</si>
  <si>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</si>
  <si>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</si>
  <si>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</si>
  <si>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</si>
  <si>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</si>
  <si>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</si>
  <si>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</si>
  <si>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</si>
  <si>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</si>
  <si>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</si>
  <si>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</si>
  <si>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</si>
  <si>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</si>
  <si>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</si>
  <si>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</si>
  <si>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</si>
  <si>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</si>
  <si>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</si>
  <si>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</si>
  <si>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</si>
  <si>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</si>
  <si>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</si>
  <si>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</si>
  <si>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</si>
  <si>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</si>
  <si>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</si>
  <si>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</si>
  <si>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</si>
  <si>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</si>
  <si>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</si>
  <si>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</si>
  <si>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</si>
  <si>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</si>
  <si>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</si>
  <si>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</si>
  <si>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</si>
  <si>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</si>
  <si>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</si>
  <si>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</si>
  <si>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</si>
  <si>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</si>
  <si>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</si>
  <si>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</si>
  <si>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</si>
  <si>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</si>
  <si>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</si>
  <si>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</si>
  <si>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</si>
  <si>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</si>
  <si>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</si>
  <si>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</si>
  <si>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</si>
  <si>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</si>
  <si>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</si>
  <si>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</si>
  <si>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</si>
  <si>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</si>
  <si>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</si>
  <si>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</si>
  <si>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</si>
  <si>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</si>
  <si>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</si>
  <si>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</si>
  <si>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</si>
  <si>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</si>
  <si>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</si>
  <si>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</si>
  <si>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</si>
  <si>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</si>
  <si>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</si>
  <si>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</si>
  <si>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</si>
  <si>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</si>
  <si>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</si>
  <si>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</si>
  <si>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</si>
  <si>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</si>
  <si>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</si>
  <si>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</si>
  <si>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</si>
  <si>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</si>
  <si>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</si>
  <si>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</si>
  <si>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</si>
  <si>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</si>
  <si>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</si>
  <si>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</si>
  <si>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</si>
  <si>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</si>
  <si>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</si>
  <si>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</si>
  <si>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</si>
  <si>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</si>
  <si>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</si>
  <si>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</si>
  <si>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</si>
  <si>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</si>
  <si>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</si>
  <si>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</si>
  <si>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</si>
  <si>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</si>
  <si>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</si>
  <si>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</si>
  <si>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</si>
  <si>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</si>
  <si>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</si>
  <si>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</si>
  <si>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</si>
  <si>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</si>
  <si>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</si>
  <si>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</si>
  <si>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</si>
  <si>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</si>
  <si>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</si>
  <si>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</si>
  <si>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</si>
  <si>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</si>
  <si>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</si>
  <si>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</si>
  <si>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</si>
  <si>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</si>
  <si>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</si>
  <si>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</si>
  <si>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</si>
  <si>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</si>
  <si>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</si>
  <si>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</si>
  <si>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</si>
  <si>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</si>
  <si>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</si>
  <si>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</si>
  <si>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</si>
  <si>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</si>
  <si>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</si>
  <si>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</si>
  <si>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</si>
  <si>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</si>
  <si>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</si>
  <si>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</si>
  <si>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</si>
  <si>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</si>
  <si>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</si>
  <si>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</si>
  <si>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</si>
  <si>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</si>
  <si>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</si>
  <si>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</si>
  <si>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</si>
  <si>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</si>
  <si>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</si>
  <si>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</si>
  <si>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</si>
  <si>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</si>
  <si>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</si>
  <si>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</si>
  <si>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</si>
  <si>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</si>
  <si>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</si>
  <si>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</si>
  <si>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</si>
  <si>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</si>
  <si>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</si>
  <si>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</si>
  <si>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</si>
  <si>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</si>
  <si>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</si>
  <si>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</si>
  <si>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</si>
  <si>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</si>
  <si>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</si>
  <si>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</si>
  <si>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</si>
  <si>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</si>
  <si>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</si>
  <si>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</si>
  <si>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</si>
  <si>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</si>
  <si>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</si>
  <si>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</si>
  <si>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</si>
  <si>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</si>
  <si>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</si>
  <si>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</si>
  <si>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</si>
  <si>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</si>
  <si>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</si>
  <si>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</si>
  <si>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</si>
  <si>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</si>
  <si>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</si>
  <si>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</si>
  <si>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</si>
  <si>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</si>
  <si>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</si>
  <si>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</si>
  <si>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</si>
  <si>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</si>
  <si>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</si>
  <si>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</si>
  <si>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</si>
  <si>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</si>
  <si>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</si>
  <si>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</si>
  <si>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</si>
  <si>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</si>
  <si>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</si>
  <si>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</si>
  <si>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</si>
  <si>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</si>
  <si>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</si>
  <si>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</si>
  <si>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</si>
  <si>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</si>
  <si>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</si>
  <si>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</si>
  <si>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</si>
  <si>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</si>
  <si>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</si>
  <si>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</si>
  <si>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</si>
  <si>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</si>
  <si>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</si>
  <si>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</si>
  <si>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</si>
  <si>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</si>
  <si>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</si>
  <si>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</si>
  <si>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</si>
  <si>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</si>
  <si>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</si>
  <si>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</si>
  <si>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</si>
  <si>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</si>
  <si>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</si>
  <si>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</si>
  <si>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</si>
  <si>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</si>
  <si>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</si>
  <si>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</si>
  <si>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</si>
  <si>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</si>
  <si>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</si>
  <si>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</si>
  <si>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</si>
  <si>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</si>
  <si>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</si>
  <si>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</si>
  <si>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</si>
  <si>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</si>
  <si>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</si>
  <si>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</si>
  <si>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</si>
  <si>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</si>
  <si>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</si>
  <si>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</si>
  <si>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</si>
  <si>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</si>
  <si>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</si>
  <si>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</si>
  <si>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</si>
  <si>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</si>
  <si>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</si>
  <si>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</si>
  <si>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</si>
  <si>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</si>
  <si>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</si>
  <si>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</si>
  <si>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</si>
  <si>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</si>
  <si>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</si>
  <si>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</si>
  <si>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</si>
  <si>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</si>
  <si>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</si>
  <si>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</si>
  <si>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</si>
  <si>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</si>
  <si>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</si>
  <si>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</si>
  <si>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</si>
  <si>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</si>
  <si>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</si>
  <si>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</si>
  <si>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</si>
  <si>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</si>
  <si>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</si>
  <si>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</si>
  <si>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</si>
  <si>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</si>
  <si>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</si>
  <si>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</si>
  <si>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</si>
  <si>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</si>
  <si>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</si>
  <si>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</si>
  <si>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</si>
  <si>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</si>
  <si>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</si>
  <si>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</si>
  <si>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</si>
  <si>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</si>
  <si>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</si>
  <si>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</si>
  <si>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</si>
  <si>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</si>
  <si>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</si>
  <si>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</si>
  <si>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</si>
  <si>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</si>
  <si>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</si>
  <si>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</si>
  <si>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</si>
  <si>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</si>
  <si>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</si>
  <si>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</si>
  <si>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</si>
  <si>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</si>
  <si>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</si>
  <si>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</si>
  <si>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</si>
  <si>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</si>
  <si>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</si>
  <si>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</si>
  <si>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</si>
  <si>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</si>
  <si>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</si>
  <si>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</si>
  <si>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</si>
  <si>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</si>
  <si>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</si>
  <si>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</si>
  <si>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</si>
  <si>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</si>
  <si>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</si>
  <si>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</si>
  <si>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</si>
  <si>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</si>
  <si>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</si>
  <si>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</si>
  <si>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</si>
  <si>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</si>
  <si>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</si>
  <si>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</si>
  <si>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</si>
  <si>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</si>
  <si>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</si>
  <si>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</si>
  <si>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</si>
  <si>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</si>
  <si>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</si>
  <si>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</si>
  <si>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</si>
  <si>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</si>
  <si>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</si>
  <si>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</si>
  <si>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</si>
  <si>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</si>
  <si>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</si>
  <si>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</si>
  <si>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</si>
  <si>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</si>
  <si>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</si>
  <si>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</si>
  <si>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</si>
  <si>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</si>
  <si>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</si>
  <si>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</si>
  <si>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</si>
  <si>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</si>
  <si>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</si>
  <si>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</si>
  <si>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</si>
  <si>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</si>
  <si>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</si>
  <si>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</si>
  <si>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</si>
  <si>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</si>
  <si>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</si>
  <si>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</si>
  <si>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</si>
  <si>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</si>
  <si>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</si>
  <si>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</si>
  <si>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</si>
  <si>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</si>
  <si>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</si>
  <si>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</si>
  <si>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</si>
  <si>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</si>
  <si>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</si>
  <si>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</si>
  <si>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</si>
  <si>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</si>
  <si>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</si>
  <si>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</si>
  <si>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</si>
  <si>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</si>
  <si>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</si>
  <si>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</si>
  <si>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</si>
  <si>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</si>
  <si>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</si>
  <si>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</si>
  <si>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</si>
  <si>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</si>
  <si>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</si>
  <si>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</si>
  <si>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</si>
  <si>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</si>
  <si>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</si>
  <si>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</si>
  <si>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</si>
  <si>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</si>
  <si>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</si>
  <si>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</si>
  <si>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</si>
  <si>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</si>
  <si>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</si>
  <si>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</si>
  <si>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</si>
  <si>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</si>
  <si>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</si>
  <si>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</si>
  <si>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</si>
  <si>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</si>
  <si>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</si>
  <si>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</si>
  <si>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</si>
  <si>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</si>
  <si>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</si>
  <si>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</si>
  <si>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</si>
  <si>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</si>
  <si>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</si>
  <si>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</si>
  <si>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</si>
  <si>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</si>
  <si>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</si>
  <si>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</si>
  <si>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</si>
  <si>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</si>
  <si>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</si>
  <si>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</si>
  <si>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</si>
  <si>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</si>
  <si>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</si>
  <si>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</si>
  <si>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</si>
  <si>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</si>
  <si>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</si>
  <si>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</si>
  <si>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</si>
  <si>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</si>
  <si>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</si>
  <si>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</si>
  <si>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</si>
  <si>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</si>
  <si>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</si>
  <si>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</si>
  <si>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</si>
  <si>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</si>
  <si>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</si>
  <si>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</si>
  <si>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</si>
  <si>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</si>
  <si>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</si>
  <si>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</si>
  <si>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</si>
  <si>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</si>
  <si>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</si>
  <si>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</si>
  <si>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</si>
  <si>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</si>
  <si>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</si>
  <si>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</si>
  <si>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</si>
  <si>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</si>
  <si>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</si>
  <si>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</si>
  <si>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</si>
  <si>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</si>
  <si>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</si>
  <si>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</si>
  <si>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</si>
  <si>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</si>
  <si>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</si>
  <si>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</si>
  <si>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</si>
  <si>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</si>
  <si>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</si>
  <si>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</si>
  <si>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</si>
  <si>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</si>
  <si>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</si>
  <si>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</si>
  <si>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</si>
  <si>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</si>
  <si>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</si>
  <si>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</si>
  <si>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</si>
  <si>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</si>
  <si>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</si>
  <si>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</si>
  <si>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</si>
  <si>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</si>
  <si>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</si>
  <si>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</si>
  <si>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</si>
  <si>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</si>
  <si>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</si>
  <si>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</si>
  <si>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</si>
  <si>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</si>
  <si>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</si>
  <si>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</si>
  <si>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</si>
  <si>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</si>
  <si>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</si>
  <si>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</si>
  <si>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</si>
  <si>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</si>
  <si>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</si>
  <si>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</si>
  <si>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</si>
  <si>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</si>
  <si>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</si>
  <si>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</si>
  <si>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</si>
  <si>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</si>
  <si>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</si>
  <si>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</si>
  <si>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</si>
  <si>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</si>
  <si>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</si>
  <si>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</si>
  <si>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</si>
  <si>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</si>
  <si>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</si>
  <si>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</si>
  <si>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</si>
  <si>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</si>
  <si>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</si>
  <si>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</si>
  <si>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</si>
  <si>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</si>
  <si>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</si>
  <si>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</si>
  <si>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</si>
  <si>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</si>
  <si>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</si>
  <si>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</si>
  <si>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</si>
  <si>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</si>
  <si>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</si>
  <si>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</si>
  <si>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</si>
  <si>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</si>
  <si>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</si>
  <si>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</si>
  <si>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</si>
  <si>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</si>
  <si>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</si>
  <si>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</si>
  <si>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</si>
  <si>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</si>
  <si>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</si>
  <si>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</si>
  <si>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</si>
  <si>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</si>
  <si>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</si>
  <si>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</si>
  <si>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</si>
  <si>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</si>
  <si>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</si>
  <si>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</si>
  <si>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</si>
  <si>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</si>
  <si>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</si>
  <si>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</si>
  <si>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</si>
  <si>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</si>
  <si>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</si>
  <si>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</si>
  <si>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</si>
  <si>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</si>
  <si>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</si>
  <si>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</si>
  <si>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</si>
  <si>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</si>
  <si>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</si>
  <si>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</si>
  <si>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</si>
  <si>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</si>
  <si>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</si>
  <si>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</si>
  <si>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</si>
  <si>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</si>
  <si>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</si>
  <si>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</si>
  <si>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</si>
  <si>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</si>
  <si>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</si>
  <si>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</si>
  <si>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</si>
  <si>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</si>
  <si>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</si>
  <si>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</si>
  <si>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</si>
  <si>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</si>
  <si>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</si>
  <si>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</si>
  <si>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</si>
  <si>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</si>
  <si>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</si>
  <si>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</si>
  <si>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</si>
  <si>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</si>
  <si>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</si>
  <si>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</si>
  <si>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</si>
  <si>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</si>
  <si>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</si>
  <si>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</si>
  <si>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</si>
  <si>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</si>
  <si>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</si>
  <si>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</si>
  <si>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</si>
  <si>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</si>
  <si>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</si>
  <si>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</si>
  <si>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</si>
  <si>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</si>
  <si>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</si>
  <si>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</si>
  <si>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</si>
  <si>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</si>
  <si>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</si>
  <si>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</si>
  <si>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</si>
  <si>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</si>
  <si>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</si>
  <si>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</si>
  <si>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</si>
  <si>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</si>
  <si>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</si>
  <si>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</si>
  <si>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</si>
  <si>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</si>
  <si>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</si>
  <si>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</si>
  <si>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</si>
  <si>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</si>
  <si>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</si>
  <si>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</si>
  <si>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</si>
  <si>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</si>
  <si>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</si>
  <si>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</si>
  <si>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</si>
  <si>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</si>
  <si>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</si>
  <si>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</si>
  <si>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</si>
  <si>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</si>
  <si>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</si>
  <si>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</si>
  <si>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</si>
  <si>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</si>
  <si>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</si>
  <si>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</si>
  <si>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</si>
  <si>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</si>
  <si>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</si>
  <si>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</si>
  <si>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</si>
  <si>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</si>
  <si>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</si>
  <si>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</si>
  <si>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</si>
  <si>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</si>
  <si>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</si>
  <si>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</si>
  <si>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</si>
  <si>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</si>
  <si>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</si>
  <si>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</si>
  <si>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</si>
  <si>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</si>
  <si>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</si>
  <si>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</si>
  <si>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</si>
  <si>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</si>
  <si>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</si>
  <si>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</si>
  <si>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</si>
  <si>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</si>
  <si>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</si>
  <si>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</si>
  <si>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</si>
  <si>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</si>
  <si>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</si>
  <si>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</si>
  <si>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</si>
  <si>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</si>
  <si>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</si>
  <si>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</si>
  <si>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</si>
  <si>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</si>
  <si>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</si>
  <si>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</si>
  <si>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</si>
  <si>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</si>
  <si>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</si>
  <si>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</si>
  <si>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</si>
  <si>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</si>
  <si>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</si>
  <si>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</si>
  <si>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</si>
  <si>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</si>
  <si>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</si>
  <si>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</si>
  <si>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</si>
  <si>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</si>
  <si>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</si>
  <si>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</si>
  <si>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</si>
  <si>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</si>
  <si>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</si>
  <si>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</si>
  <si>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</si>
  <si>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</si>
  <si>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</si>
  <si>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</si>
  <si>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</si>
  <si>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</si>
  <si>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</si>
  <si>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</si>
  <si>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</si>
  <si>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</si>
  <si>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</si>
  <si>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</si>
  <si>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</si>
  <si>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</si>
  <si>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</si>
  <si>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</si>
  <si>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</si>
  <si>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</si>
  <si>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</si>
  <si>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</si>
  <si>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</si>
  <si>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</si>
  <si>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</si>
  <si>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</si>
  <si>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</si>
  <si>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</si>
  <si>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</si>
  <si>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</si>
  <si>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</si>
  <si>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</si>
  <si>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</si>
  <si>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</si>
  <si>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</si>
  <si>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</si>
  <si>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</si>
  <si>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</si>
  <si>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</si>
  <si>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</si>
  <si>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</si>
  <si>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</si>
  <si>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</si>
  <si>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</si>
  <si>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</si>
  <si>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</si>
  <si>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</si>
  <si>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</si>
  <si>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</si>
  <si>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</si>
  <si>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</si>
  <si>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</si>
  <si>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</si>
  <si>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</si>
  <si>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</si>
  <si>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</si>
  <si>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</si>
  <si>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</si>
  <si>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</si>
  <si>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</si>
  <si>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</si>
  <si>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</si>
  <si>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</si>
  <si>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</si>
  <si>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</si>
  <si>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</si>
  <si>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</si>
  <si>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</si>
  <si>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</si>
  <si>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</si>
  <si>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</si>
  <si>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</si>
  <si>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</si>
  <si>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</si>
  <si>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</si>
  <si>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</si>
  <si>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</si>
  <si>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</si>
  <si>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</si>
  <si>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</si>
  <si>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</si>
  <si>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</si>
  <si>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</si>
  <si>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</si>
  <si>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</si>
  <si>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</si>
  <si>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</si>
  <si>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</si>
  <si>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</si>
  <si>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</si>
  <si>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</si>
  <si>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</si>
  <si>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</si>
  <si>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</si>
  <si>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</si>
  <si>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</si>
  <si>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</si>
  <si>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</si>
  <si>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</si>
  <si>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</si>
  <si>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</si>
  <si>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</si>
  <si>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</si>
  <si>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</si>
  <si>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</si>
  <si>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</si>
  <si>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</si>
  <si>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</si>
  <si>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</si>
  <si>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</si>
  <si>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</si>
  <si>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</si>
  <si>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</si>
  <si>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</si>
  <si>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</si>
  <si>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</si>
  <si>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</si>
  <si>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</si>
  <si>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</si>
  <si>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</si>
  <si>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</si>
  <si>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</si>
  <si>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</si>
  <si>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</si>
  <si>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</si>
  <si>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</si>
  <si>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</si>
  <si>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</si>
  <si>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</si>
  <si>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</si>
  <si>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</si>
  <si>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</si>
  <si>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</si>
  <si>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</si>
  <si>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</si>
  <si>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</si>
  <si>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</si>
  <si>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</si>
  <si>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</si>
  <si>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</si>
  <si>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</si>
  <si>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</si>
  <si>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</si>
  <si>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</si>
  <si>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</si>
  <si>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</si>
  <si>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</si>
  <si>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</si>
  <si>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</si>
  <si>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</si>
  <si>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</si>
  <si>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</si>
  <si>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</si>
  <si>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</si>
  <si>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</si>
  <si>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</si>
  <si>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</si>
  <si>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</si>
  <si>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</si>
  <si>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</si>
  <si>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</si>
  <si>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</si>
  <si>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</si>
  <si>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</si>
  <si>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</si>
  <si>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</si>
  <si>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</si>
  <si>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</si>
  <si>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</si>
  <si>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</si>
  <si>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</si>
  <si>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</si>
  <si>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</si>
  <si>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</si>
  <si>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</si>
  <si>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</si>
  <si>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</si>
  <si>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</si>
  <si>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</si>
  <si>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</si>
  <si>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</si>
  <si>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</si>
  <si>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</si>
  <si>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</si>
  <si>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</si>
  <si>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</si>
  <si>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</si>
  <si>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</si>
  <si>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</si>
  <si>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</si>
  <si>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</si>
  <si>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</si>
  <si>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</si>
  <si>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</si>
  <si>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</si>
  <si>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</si>
  <si>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</si>
  <si>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</si>
  <si>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</si>
  <si>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</si>
  <si>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</si>
  <si>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</si>
  <si>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</si>
  <si>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</si>
  <si>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</si>
  <si>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</si>
  <si>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</si>
  <si>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</si>
  <si>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</si>
  <si>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</si>
  <si>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</si>
  <si>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</si>
  <si>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</si>
  <si>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</si>
  <si>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</si>
  <si>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</si>
  <si>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</si>
  <si>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</si>
  <si>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</si>
  <si>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</si>
  <si>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</si>
  <si>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</si>
  <si>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</si>
  <si>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</si>
  <si>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</si>
  <si>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</si>
  <si>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</si>
  <si>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</si>
  <si>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</si>
  <si>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</si>
  <si>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</si>
  <si>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</si>
  <si>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</si>
  <si>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</si>
  <si>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</si>
  <si>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</si>
  <si>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</si>
  <si>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</si>
  <si>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</si>
  <si>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</si>
  <si>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</si>
  <si>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</si>
  <si>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</si>
  <si>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</si>
  <si>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</si>
  <si>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</si>
  <si>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</si>
  <si>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</si>
  <si>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</si>
  <si>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</si>
  <si>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</si>
  <si>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</si>
  <si>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</si>
  <si>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</si>
  <si>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</si>
  <si>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</si>
  <si>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</si>
  <si>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</si>
  <si>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</si>
  <si>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</si>
  <si>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</si>
  <si>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</si>
  <si>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</si>
  <si>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</si>
  <si>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</si>
  <si>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</si>
  <si>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</si>
  <si>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</si>
  <si>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</si>
  <si>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</si>
  <si>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Futuro Vencimento</t>
  </si>
  <si>
    <t>MM 21d (R$/1000L — B3)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</si>
  <si>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</si>
  <si>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</si>
  <si>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</si>
  <si>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</si>
  <si>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</si>
  <si>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</si>
  <si>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</si>
  <si>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</si>
  <si>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</si>
  <si>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</si>
  <si>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</si>
  <si>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</si>
  <si>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</si>
  <si>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</si>
  <si>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</si>
  <si>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</si>
  <si>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</si>
  <si>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</si>
  <si>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</si>
  <si>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</si>
  <si>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</si>
  <si>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</si>
  <si>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</si>
  <si>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</si>
  <si>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</si>
  <si>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</si>
  <si>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</si>
  <si>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</si>
  <si>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</si>
  <si>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</si>
  <si>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Preço corrigido IGP-M (base dez/25)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</si>
  <si>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</si>
  <si>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</si>
  <si>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</si>
  <si>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</si>
  <si>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</si>
  <si>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</si>
  <si>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</si>
  <si>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</si>
  <si>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</si>
  <si>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</si>
  <si>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</si>
  <si>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</si>
  <si>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</si>
  <si>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</si>
  <si>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</si>
  <si>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</si>
  <si>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</si>
  <si>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</si>
  <si>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</si>
  <si>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</si>
  <si>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</si>
  <si>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</si>
  <si>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</si>
  <si>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</si>
  <si>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Classificação Safras - ENSO</t>
  </si>
  <si>
    <t>Safra</t>
  </si>
  <si>
    <t>Fenômeno</t>
  </si>
  <si>
    <t>2004/05</t>
  </si>
  <si>
    <t>El Niño</t>
  </si>
  <si>
    <t>2005/06</t>
  </si>
  <si>
    <t>La Niña</t>
  </si>
  <si>
    <t>2006/07</t>
  </si>
  <si>
    <t>2007/08</t>
  </si>
  <si>
    <t>2008/09</t>
  </si>
  <si>
    <t>2009/10</t>
  </si>
  <si>
    <t>2010/11</t>
  </si>
  <si>
    <t>2011/12</t>
  </si>
  <si>
    <t>2012/13</t>
  </si>
  <si>
    <t>2013/14</t>
  </si>
  <si>
    <t>2014/15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</si>
  <si>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</si>
  <si>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</si>
  <si>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</si>
  <si>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</si>
  <si>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</si>
  <si>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</si>
  <si>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</si>
  <si>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</si>
  <si>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</si>
  <si>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</si>
  <si>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</si>
  <si>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2026/27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</si>
  <si>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</si>
  <si>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</si>
  <si>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</si>
  <si>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</si>
  <si>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</si>
  <si>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</si>
  <si>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</si>
  <si>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</si>
  <si>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</si>
  <si>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</si>
  <si>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</si>
  <si>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</si>
  <si>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</si>
  <si>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</si>
  <si>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</si>
  <si>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</si>
  <si>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</si>
  <si>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</si>
  <si>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</si>
  <si>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Ativo</t>
  </si>
  <si>
    <t>Preço/@</t>
  </si>
  <si>
    <t>BEZERRO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</si>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</sst>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88888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6" fontId="1" fillId="0" borderId="5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68" fontId="0" fillId="8" borderId="3" xfId="0" applyNumberFormat="1" applyFill="1" applyBorder="1" applyAlignment="1">
      <alignment horizontal="center" vertical="center"/>
    </xf>
    <xf numFmtId="164" fontId="0" fillId="8" borderId="3" xfId="0" applyNumberFormat="1" applyFill="1" applyBorder="1" applyAlignment="1">
      <alignment horizontal="center" vertical="center"/>
    </xf>
    <xf numFmtId="169" fontId="0" fillId="8" borderId="3" xfId="0" applyNumberFormat="1" applyFill="1" applyBorder="1" applyAlignment="1">
      <alignment horizontal="center" vertical="center"/>
    </xf>
    <xf numFmtId="2" fontId="0" fillId="8" borderId="3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9" fontId="2" fillId="8" borderId="3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externalLink" Target="externalLinks/externalLink1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240751-77EF-4883-84B6-B257F93DC18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4b2f62a-9eb2-44a3-b9dd-1a02c94af6ed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30</v>
      </c>
      <c r="C1" s="3" t="s">
        <v>31</v>
      </c>
      <c r="D1" t="s">
        <v>32</v>
      </c>
      <c r="E1" s="17" t="s">
        <v>33</v>
      </c>
      <c r="F1" s="18" t="s">
        <v>34</v>
      </c>
      <c r="G1" t="s">
        <v>35</v>
      </c>
      <c r="H1" t="s">
        <v>36</v>
      </c>
      <c r="I1" t="s">
        <v>37</v>
      </c>
      <c r="J1" s="19" t="s">
        <v>38</v>
      </c>
      <c r="K1" t="s">
        <v>39</v>
      </c>
      <c r="L1" t="s">
        <v>40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4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65" si="4">E34+F34</f>
        <v>647047</v>
      </c>
      <c r="H34" s="19">
        <f t="shared" ref="H34:H54" si="5">E34/$G34</f>
        <v>0.62784619973510425</v>
      </c>
      <c r="I34" s="19">
        <f t="shared" ref="I34:I54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>
        <v>46143</v>
      </c>
      <c r="E54" s="17">
        <v>307272</v>
      </c>
      <c r="F54" s="18">
        <v>303530</v>
      </c>
      <c r="G54" s="21">
        <f t="shared" si="4"/>
        <v>610802</v>
      </c>
      <c r="H54" s="19">
        <f t="shared" si="5"/>
        <v>0.50306318577869746</v>
      </c>
      <c r="I54" s="19">
        <f t="shared" si="6"/>
        <v>0.49693681422130248</v>
      </c>
      <c r="J54" s="19">
        <v>0.4</v>
      </c>
      <c r="K54" s="22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8" width="9.140625" style="1" customWidth="1"/>
    <col min="9" max="16384" width="9.140625" style="1"/>
  </cols>
  <sheetData>
    <row r="1" spans="1:22" x14ac:dyDescent="0.25">
      <c r="A1" s="2" t="s">
        <v>0</v>
      </c>
      <c r="B1" s="1" t="s">
        <v>41</v>
      </c>
      <c r="C1" s="50" t="s">
        <v>2</v>
      </c>
      <c r="D1" s="51" t="s">
        <v>3</v>
      </c>
      <c r="E1" s="52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6" t="s">
        <v>11</v>
      </c>
      <c r="M1" s="55" t="str">
        <f ca="1">"M.B 100 - "&amp;YEAR(TODAY())</f>
        <v>M.B 100 - 2026</v>
      </c>
      <c r="N1" s="55" t="str">
        <f ca="1">"Média "&amp;YEAR(TODAY())</f>
        <v>Média 2026</v>
      </c>
      <c r="O1" s="55" t="s">
        <v>12</v>
      </c>
      <c r="P1" s="56" t="s">
        <v>13</v>
      </c>
      <c r="Q1" s="55" t="s">
        <v>14</v>
      </c>
      <c r="R1" s="55" t="s">
        <v>15</v>
      </c>
      <c r="S1" s="55" t="s">
        <v>16</v>
      </c>
      <c r="T1" s="55" t="s">
        <v>17</v>
      </c>
      <c r="V1" s="57" t="s">
        <v>42</v>
      </c>
    </row>
    <row r="2" spans="1:22" x14ac:dyDescent="0.25">
      <c r="A2" s="9" t="s">
        <v>43</v>
      </c>
      <c r="B2" s="8">
        <v>119.739434</v>
      </c>
      <c r="C2" s="15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F2" s="48" t="s">
        <v>18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>
        <f t="array" ref="L2">IFERROR(_xlfn.STDEV.P(_xlfn._xlws.FILTER($E$2:$E$6000,(IFERROR(MONTH($C$2:$C$6000),0)=1)*ISNUMBER($D$2:$D$6000))),0)</f>
        <v>0</v>
      </c>
      <c r="M2" s="54">
        <v>100</v>
      </c>
      <c r="N2" s="54">
        <f t="array" aca="1" ref="N2" ca="1">IFERROR(AVERAGE(_xlfn._xlws.FILTER($D$2:$D$6000,(IFERROR(MONTH($C$2:$C$6000),0)=1)*(IFERROR(YEAR($C$2:$C$6000),0)=YEAR(TODAY())))),"")</f>
        <v>105.8652380952381</v>
      </c>
      <c r="O2" s="54">
        <f t="array" ref="O2">IFERROR(AVERAGE(_xlfn._xlws.FILTER($D$2:$D$6000,(IFERROR(MONTH($C$2:$C$6000),0)=1)*ISNUMBER($D$2:$D$6000))),"")</f>
        <v>132.52105656390384</v>
      </c>
      <c r="P2" s="54">
        <f t="array" ref="P2">IFERROR(_xlfn.STDEV.P(_xlfn._xlws.FILTER($D$2:$D$6000,(IFERROR(MONTH($C$2:$C$6000),0)=1)*ISNUMBER($D$2:$D$6000))),"")</f>
        <v>33.140801109389564</v>
      </c>
      <c r="Q2" s="54">
        <f t="shared" ref="Q2:Q13" si="0">O2+(1*P2)</f>
        <v>165.66185767329341</v>
      </c>
      <c r="R2" s="54">
        <f t="shared" ref="R2:R13" si="1">O2+(2*P2)</f>
        <v>198.80265878268295</v>
      </c>
      <c r="S2" s="54">
        <f t="shared" ref="S2:S13" si="2">O2+(-1*P2)</f>
        <v>99.38025545451427</v>
      </c>
      <c r="T2" s="54">
        <f t="shared" ref="T2:T13" si="3">O2+(-2*P2)</f>
        <v>66.239454345124713</v>
      </c>
      <c r="V2" s="1">
        <f>1</f>
        <v>1</v>
      </c>
    </row>
    <row r="3" spans="1:22" x14ac:dyDescent="0.25">
      <c r="A3" s="9" t="s">
        <v>44</v>
      </c>
      <c r="B3" s="8">
        <v>117.897918</v>
      </c>
      <c r="C3" s="15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F3" s="71" t="s">
        <v>19</v>
      </c>
      <c r="G3" s="72">
        <f t="shared" ref="G3:G13" si="4">G$2*O3/O$2</f>
        <v>98.542833076540134</v>
      </c>
      <c r="H3" s="72">
        <f t="shared" ref="H3:H13" si="5">$G3+(1*$L3)</f>
        <v>105.16731872049525</v>
      </c>
      <c r="I3" s="72">
        <f t="shared" ref="I3:I13" si="6">$G3+(2*$L3)</f>
        <v>111.79180436445036</v>
      </c>
      <c r="J3" s="72">
        <f t="shared" ref="J3:J13" si="7">$G3+(-1*$L3)</f>
        <v>91.918347432585023</v>
      </c>
      <c r="K3" s="72">
        <f t="shared" ref="K3:K13" si="8">$G3+(-2*$L3)</f>
        <v>85.293861788629911</v>
      </c>
      <c r="L3" s="72">
        <f t="array" ref="L3">IFERROR(_xlfn.STDEV.P(_xlfn._xlws.FILTER($E$2:$E$6000,(IFERROR(MONTH($C$2:$C$6000),0)=2)*ISNUMBER($D$2:$D$6000))),0)</f>
        <v>6.6244856439551123</v>
      </c>
      <c r="M3" s="72">
        <f t="shared" ref="M3:M13" ca="1" si="9">IFERROR($M$2*N3/$N$2,"")</f>
        <v>95.067403752299654</v>
      </c>
      <c r="N3" s="72">
        <f t="array" aca="1" ref="N3" ca="1">IFERROR(AVERAGE(_xlfn._xlws.FILTER($D$2:$D$6000,(IFERROR(MONTH($C$2:$C$6000),0)=2)*(IFERROR(YEAR($C$2:$C$6000),0)=YEAR(TODAY())))),"")</f>
        <v>100.64333333333333</v>
      </c>
      <c r="O3" s="72">
        <f t="array" ref="O3">IFERROR(AVERAGE(_xlfn._xlws.FILTER($D$2:$D$6000,(IFERROR(MONTH($C$2:$C$6000),0)=2)*ISNUMBER($D$2:$D$6000))),"")</f>
        <v>130.5900035610351</v>
      </c>
      <c r="P3" s="72">
        <f t="array" ref="P3">IFERROR(_xlfn.STDEV.P(_xlfn._xlws.FILTER($D$2:$D$6000,(IFERROR(MONTH($C$2:$C$6000),0)=2)*ISNUMBER($D$2:$D$6000))),"")</f>
        <v>33.37985717579042</v>
      </c>
      <c r="Q3" s="72">
        <f t="shared" si="0"/>
        <v>163.96986073682552</v>
      </c>
      <c r="R3" s="72">
        <f t="shared" si="1"/>
        <v>197.34971791261594</v>
      </c>
      <c r="S3" s="72">
        <f t="shared" si="2"/>
        <v>97.210146385244684</v>
      </c>
      <c r="T3" s="72">
        <f t="shared" si="3"/>
        <v>63.830289209454264</v>
      </c>
      <c r="V3" s="23">
        <f>1</f>
        <v>1</v>
      </c>
    </row>
    <row r="4" spans="1:22" x14ac:dyDescent="0.25">
      <c r="A4" s="9" t="s">
        <v>45</v>
      </c>
      <c r="B4" s="8">
        <v>116.01548</v>
      </c>
      <c r="C4" s="15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F4" s="71" t="s">
        <v>20</v>
      </c>
      <c r="G4" s="72">
        <f t="shared" si="4"/>
        <v>97.308302537422151</v>
      </c>
      <c r="H4" s="72">
        <f t="shared" si="5"/>
        <v>107.52349732297236</v>
      </c>
      <c r="I4" s="72">
        <f t="shared" si="6"/>
        <v>117.73869210852259</v>
      </c>
      <c r="J4" s="72">
        <f t="shared" si="7"/>
        <v>87.093107751871941</v>
      </c>
      <c r="K4" s="72">
        <f t="shared" si="8"/>
        <v>76.877912966321716</v>
      </c>
      <c r="L4" s="72">
        <f t="array" ref="L4">IFERROR(_xlfn.STDEV.P(_xlfn._xlws.FILTER($E$2:$E$6000,(IFERROR(MONTH($C$2:$C$6000),0)=3)*ISNUMBER($D$2:$D$6000))),0)</f>
        <v>10.215194785550215</v>
      </c>
      <c r="M4" s="72">
        <f t="shared" ca="1" si="9"/>
        <v>94.252330926314471</v>
      </c>
      <c r="N4" s="72">
        <f t="array" aca="1" ref="N4" ca="1">IFERROR(AVERAGE(_xlfn._xlws.FILTER($D$2:$D$6000,(IFERROR(MONTH($C$2:$C$6000),0)=3)*(IFERROR(YEAR($C$2:$C$6000),0)=YEAR(TODAY())))),"")</f>
        <v>99.780454545454532</v>
      </c>
      <c r="O4" s="72">
        <f t="array" ref="O4">IFERROR(AVERAGE(_xlfn._xlws.FILTER($D$2:$D$6000,(IFERROR(MONTH($C$2:$C$6000),0)=3)*ISNUMBER($D$2:$D$6000))),"")</f>
        <v>128.95399064699188</v>
      </c>
      <c r="P4" s="72">
        <f t="array" ref="P4">IFERROR(_xlfn.STDEV.P(_xlfn._xlws.FILTER($D$2:$D$6000,(IFERROR(MONTH($C$2:$C$6000),0)=3)*ISNUMBER($D$2:$D$6000))),"")</f>
        <v>29.585726681258475</v>
      </c>
      <c r="Q4" s="72">
        <f t="shared" si="0"/>
        <v>158.53971732825036</v>
      </c>
      <c r="R4" s="72">
        <f t="shared" si="1"/>
        <v>188.12544400950884</v>
      </c>
      <c r="S4" s="72">
        <f t="shared" si="2"/>
        <v>99.368263965733405</v>
      </c>
      <c r="T4" s="72">
        <f t="shared" si="3"/>
        <v>69.782537284474927</v>
      </c>
      <c r="V4" s="23">
        <f>1</f>
        <v>1</v>
      </c>
    </row>
    <row r="5" spans="1:22" x14ac:dyDescent="0.25">
      <c r="A5" s="9" t="s">
        <v>46</v>
      </c>
      <c r="B5" s="8">
        <v>113.887507</v>
      </c>
      <c r="C5" s="15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F5" s="71" t="s">
        <v>21</v>
      </c>
      <c r="G5" s="72">
        <f t="shared" si="4"/>
        <v>97.003438399983636</v>
      </c>
      <c r="H5" s="72">
        <f t="shared" si="5"/>
        <v>110.01439779974697</v>
      </c>
      <c r="I5" s="72">
        <f t="shared" si="6"/>
        <v>123.02535719951031</v>
      </c>
      <c r="J5" s="72">
        <f t="shared" si="7"/>
        <v>83.9924790002203</v>
      </c>
      <c r="K5" s="72">
        <f t="shared" si="8"/>
        <v>70.981519600456963</v>
      </c>
      <c r="L5" s="72">
        <f t="array" ref="L5">IFERROR(_xlfn.STDEV.P(_xlfn._xlws.FILTER($E$2:$E$6000,(IFERROR(MONTH($C$2:$C$6000),0)=4)*ISNUMBER($D$2:$D$6000))),0)</f>
        <v>13.010959399763339</v>
      </c>
      <c r="M5" s="72">
        <f t="shared" ca="1" si="9"/>
        <v>95.561113185226517</v>
      </c>
      <c r="N5" s="72">
        <f t="array" aca="1" ref="N5" ca="1">IFERROR(AVERAGE(_xlfn._xlws.FILTER($D$2:$D$6000,(IFERROR(MONTH($C$2:$C$6000),0)=4)*(IFERROR(YEAR($C$2:$C$6000),0)=YEAR(TODAY())))),"")</f>
        <v>101.16600000000003</v>
      </c>
      <c r="O5" s="72">
        <f t="array" ref="O5">IFERROR(AVERAGE(_xlfn._xlws.FILTER($D$2:$D$6000,(IFERROR(MONTH($C$2:$C$6000),0)=4)*ISNUMBER($D$2:$D$6000))),"")</f>
        <v>128.54998147097393</v>
      </c>
      <c r="P5" s="72">
        <f t="array" ref="P5">IFERROR(_xlfn.STDEV.P(_xlfn._xlws.FILTER($D$2:$D$6000,(IFERROR(MONTH($C$2:$C$6000),0)=4)*ISNUMBER($D$2:$D$6000))),"")</f>
        <v>25.343421962483834</v>
      </c>
      <c r="Q5" s="72">
        <f t="shared" si="0"/>
        <v>153.89340343345776</v>
      </c>
      <c r="R5" s="72">
        <f t="shared" si="1"/>
        <v>179.23682539594159</v>
      </c>
      <c r="S5" s="72">
        <f t="shared" si="2"/>
        <v>103.2065595084901</v>
      </c>
      <c r="T5" s="72">
        <f t="shared" si="3"/>
        <v>77.863137546006271</v>
      </c>
      <c r="V5" s="23">
        <f>1</f>
        <v>1</v>
      </c>
    </row>
    <row r="6" spans="1:22" x14ac:dyDescent="0.25">
      <c r="A6" s="9" t="s">
        <v>47</v>
      </c>
      <c r="B6" s="8">
        <v>113.601049</v>
      </c>
      <c r="C6" s="15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F6" s="71" t="s">
        <v>22</v>
      </c>
      <c r="G6" s="72">
        <f t="shared" si="4"/>
        <v>90.752347278323015</v>
      </c>
      <c r="H6" s="72">
        <f t="shared" si="5"/>
        <v>103.38390253071483</v>
      </c>
      <c r="I6" s="72">
        <f t="shared" si="6"/>
        <v>116.01545778310667</v>
      </c>
      <c r="J6" s="72">
        <f t="shared" si="7"/>
        <v>78.120792025931195</v>
      </c>
      <c r="K6" s="72">
        <f t="shared" si="8"/>
        <v>65.489236773539361</v>
      </c>
      <c r="L6" s="72">
        <f t="array" ref="L6">IFERROR(_xlfn.STDEV.P(_xlfn._xlws.FILTER($E$2:$E$6000,(IFERROR(MONTH($C$2:$C$6000),0)=5)*ISNUMBER($D$2:$D$6000))),0)</f>
        <v>12.631555252391827</v>
      </c>
      <c r="M6" s="72">
        <f t="shared" ca="1" si="9"/>
        <v>89.948317042781241</v>
      </c>
      <c r="N6" s="72">
        <f t="array" aca="1" ref="N6" ca="1">IFERROR(AVERAGE(_xlfn._xlws.FILTER($D$2:$D$6000,(IFERROR(MONTH($C$2:$C$6000),0)=5)*(IFERROR(YEAR($C$2:$C$6000),0)=YEAR(TODAY())))),"")</f>
        <v>95.22399999999999</v>
      </c>
      <c r="O6" s="72">
        <f t="array" ref="O6">IFERROR(AVERAGE(_xlfn._xlws.FILTER($D$2:$D$6000,(IFERROR(MONTH($C$2:$C$6000),0)=5)*ISNUMBER($D$2:$D$6000))),"")</f>
        <v>120.26596946977689</v>
      </c>
      <c r="P6" s="72">
        <f t="array" ref="P6">IFERROR(_xlfn.STDEV.P(_xlfn._xlws.FILTER($D$2:$D$6000,(IFERROR(MONTH($C$2:$C$6000),0)=5)*ISNUMBER($D$2:$D$6000))),"")</f>
        <v>23.439016356993566</v>
      </c>
      <c r="Q6" s="72">
        <f t="shared" si="0"/>
        <v>143.70498582677047</v>
      </c>
      <c r="R6" s="72">
        <f t="shared" si="1"/>
        <v>167.14400218376403</v>
      </c>
      <c r="S6" s="72">
        <f t="shared" si="2"/>
        <v>96.826953112783329</v>
      </c>
      <c r="T6" s="72">
        <f t="shared" si="3"/>
        <v>73.387936755789752</v>
      </c>
      <c r="V6" s="23">
        <f>1</f>
        <v>1</v>
      </c>
    </row>
    <row r="7" spans="1:22" x14ac:dyDescent="0.25">
      <c r="A7" s="9" t="s">
        <v>48</v>
      </c>
      <c r="B7" s="8">
        <v>112.455217</v>
      </c>
      <c r="C7" s="15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F7" s="71" t="s">
        <v>23</v>
      </c>
      <c r="G7" s="72">
        <f t="shared" si="4"/>
        <v>88.526635148644004</v>
      </c>
      <c r="H7" s="72">
        <f t="shared" si="5"/>
        <v>103.64424707372531</v>
      </c>
      <c r="I7" s="72">
        <f t="shared" si="6"/>
        <v>118.76185899880662</v>
      </c>
      <c r="J7" s="72">
        <f t="shared" si="7"/>
        <v>73.409023223562698</v>
      </c>
      <c r="K7" s="72">
        <f t="shared" si="8"/>
        <v>58.2914112984814</v>
      </c>
      <c r="L7" s="72">
        <f t="array" ref="L7">IFERROR(_xlfn.STDEV.P(_xlfn._xlws.FILTER($E$2:$E$6000,(IFERROR(MONTH($C$2:$C$6000),0)=6)*ISNUMBER($D$2:$D$6000))),0)</f>
        <v>15.117611925081302</v>
      </c>
      <c r="M7" s="72">
        <f t="shared" ca="1" si="9"/>
        <v>87.404162749587286</v>
      </c>
      <c r="N7" s="72">
        <f t="array" aca="1" ref="N7" ca="1">IFERROR(AVERAGE(_xlfn._xlws.FILTER($D$2:$D$6000,(IFERROR(MONTH($C$2:$C$6000),0)=6)*(IFERROR(YEAR($C$2:$C$6000),0)=YEAR(TODAY())))),"")</f>
        <v>92.530624999999986</v>
      </c>
      <c r="O7" s="72">
        <f t="array" ref="O7">IFERROR(AVERAGE(_xlfn._xlws.FILTER($D$2:$D$6000,(IFERROR(MONTH($C$2:$C$6000),0)=6)*ISNUMBER($D$2:$D$6000))),"")</f>
        <v>117.3164322394553</v>
      </c>
      <c r="P7" s="72">
        <f t="array" ref="P7">IFERROR(_xlfn.STDEV.P(_xlfn._xlws.FILTER($D$2:$D$6000,(IFERROR(MONTH($C$2:$C$6000),0)=6)*ISNUMBER($D$2:$D$6000))),"")</f>
        <v>23.743776812937917</v>
      </c>
      <c r="Q7" s="72">
        <f t="shared" si="0"/>
        <v>141.06020905239322</v>
      </c>
      <c r="R7" s="72">
        <f t="shared" si="1"/>
        <v>164.80398586533113</v>
      </c>
      <c r="S7" s="72">
        <f t="shared" si="2"/>
        <v>93.572655426517372</v>
      </c>
      <c r="T7" s="72">
        <f t="shared" si="3"/>
        <v>69.828878613579462</v>
      </c>
      <c r="V7" s="23">
        <f>1</f>
        <v>1</v>
      </c>
    </row>
    <row r="8" spans="1:22" x14ac:dyDescent="0.25">
      <c r="A8" s="9" t="s">
        <v>49</v>
      </c>
      <c r="B8" s="8">
        <v>111.432153</v>
      </c>
      <c r="C8" s="15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F8" s="71" t="s">
        <v>24</v>
      </c>
      <c r="G8" s="72">
        <f t="shared" si="4"/>
        <v>88.896667586614399</v>
      </c>
      <c r="H8" s="72">
        <f t="shared" si="5"/>
        <v>104.76094777365149</v>
      </c>
      <c r="I8" s="72">
        <f t="shared" si="6"/>
        <v>120.6252279606886</v>
      </c>
      <c r="J8" s="72">
        <f t="shared" si="7"/>
        <v>73.032387399577303</v>
      </c>
      <c r="K8" s="72">
        <f t="shared" si="8"/>
        <v>57.168107212540193</v>
      </c>
      <c r="L8" s="72">
        <f t="array" ref="L8">IFERROR(_xlfn.STDEV.P(_xlfn._xlws.FILTER($E$2:$E$6000,(IFERROR(MONTH($C$2:$C$6000),0)=7)*ISNUMBER($D$2:$D$6000))),0)</f>
        <v>15.864280187037101</v>
      </c>
      <c r="M8" s="72" t="str">
        <f t="shared" ca="1" si="9"/>
        <v/>
      </c>
      <c r="N8" s="72" t="str">
        <f t="array" aca="1" ref="N8" ca="1">IFERROR(AVERAGE(_xlfn._xlws.FILTER($D$2:$D$6000,(IFERROR(MONTH($C$2:$C$6000),0)=7)*(IFERROR(YEAR($C$2:$C$6000),0)=YEAR(TODAY())))),"")</f>
        <v/>
      </c>
      <c r="O8" s="72">
        <f t="array" ref="O8">IFERROR(AVERAGE(_xlfn._xlws.FILTER($D$2:$D$6000,(IFERROR(MONTH($C$2:$C$6000),0)=7)*ISNUMBER($D$2:$D$6000))),"")</f>
        <v>117.80680313588284</v>
      </c>
      <c r="P8" s="72">
        <f t="array" ref="P8">IFERROR(_xlfn.STDEV.P(_xlfn._xlws.FILTER($D$2:$D$6000,(IFERROR(MONTH($C$2:$C$6000),0)=7)*ISNUMBER($D$2:$D$6000))),"")</f>
        <v>25.091087890038096</v>
      </c>
      <c r="Q8" s="72">
        <f t="shared" si="0"/>
        <v>142.89789102592096</v>
      </c>
      <c r="R8" s="72">
        <f t="shared" si="1"/>
        <v>167.98897891595902</v>
      </c>
      <c r="S8" s="72">
        <f t="shared" si="2"/>
        <v>92.715715245844748</v>
      </c>
      <c r="T8" s="72">
        <f t="shared" si="3"/>
        <v>67.624627355806652</v>
      </c>
      <c r="V8" s="23">
        <f>1</f>
        <v>1</v>
      </c>
    </row>
    <row r="9" spans="1:22" x14ac:dyDescent="0.25">
      <c r="A9" s="9" t="s">
        <v>50</v>
      </c>
      <c r="B9" s="8">
        <v>110.654624</v>
      </c>
      <c r="C9" s="15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F9" s="71" t="s">
        <v>25</v>
      </c>
      <c r="G9" s="72">
        <f t="shared" si="4"/>
        <v>90.094120417895155</v>
      </c>
      <c r="H9" s="72">
        <f t="shared" si="5"/>
        <v>107.99476632276053</v>
      </c>
      <c r="I9" s="72">
        <f t="shared" si="6"/>
        <v>125.8954122276259</v>
      </c>
      <c r="J9" s="72">
        <f t="shared" si="7"/>
        <v>72.193474513029784</v>
      </c>
      <c r="K9" s="72">
        <f t="shared" si="8"/>
        <v>54.292828608164413</v>
      </c>
      <c r="L9" s="72">
        <f t="array" ref="L9">IFERROR(_xlfn.STDEV.P(_xlfn._xlws.FILTER($E$2:$E$6000,(IFERROR(MONTH($C$2:$C$6000),0)=8)*ISNUMBER($D$2:$D$6000))),0)</f>
        <v>17.900645904865371</v>
      </c>
      <c r="M9" s="72" t="str">
        <f t="shared" ca="1" si="9"/>
        <v/>
      </c>
      <c r="N9" s="72" t="str">
        <f t="array" aca="1" ref="N9" ca="1">IFERROR(AVERAGE(_xlfn._xlws.FILTER($D$2:$D$6000,(IFERROR(MONTH($C$2:$C$6000),0)=8)*(IFERROR(YEAR($C$2:$C$6000),0)=YEAR(TODAY())))),"")</f>
        <v/>
      </c>
      <c r="O9" s="72">
        <f t="array" ref="O9">IFERROR(AVERAGE(_xlfn._xlws.FILTER($D$2:$D$6000,(IFERROR(MONTH($C$2:$C$6000),0)=8)*ISNUMBER($D$2:$D$6000))),"")</f>
        <v>119.39368027975048</v>
      </c>
      <c r="P9" s="72">
        <f t="array" ref="P9">IFERROR(_xlfn.STDEV.P(_xlfn._xlws.FILTER($D$2:$D$6000,(IFERROR(MONTH($C$2:$C$6000),0)=8)*ISNUMBER($D$2:$D$6000))),"")</f>
        <v>24.141728293618836</v>
      </c>
      <c r="Q9" s="72">
        <f t="shared" si="0"/>
        <v>143.53540857336932</v>
      </c>
      <c r="R9" s="72">
        <f t="shared" si="1"/>
        <v>167.67713686698815</v>
      </c>
      <c r="S9" s="72">
        <f t="shared" si="2"/>
        <v>95.251951986131644</v>
      </c>
      <c r="T9" s="72">
        <f t="shared" si="3"/>
        <v>71.110223692512818</v>
      </c>
      <c r="V9" s="23">
        <f>1</f>
        <v>1</v>
      </c>
    </row>
    <row r="10" spans="1:22" x14ac:dyDescent="0.25">
      <c r="A10" s="9" t="s">
        <v>51</v>
      </c>
      <c r="B10" s="8">
        <v>110.53227</v>
      </c>
      <c r="C10" s="15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10" s="71" t="s">
        <v>26</v>
      </c>
      <c r="G10" s="72">
        <f t="shared" si="4"/>
        <v>91.827747221713466</v>
      </c>
      <c r="H10" s="72">
        <f t="shared" si="5"/>
        <v>113.18515432855136</v>
      </c>
      <c r="I10" s="72">
        <f t="shared" si="6"/>
        <v>134.54256143538925</v>
      </c>
      <c r="J10" s="72">
        <f t="shared" si="7"/>
        <v>70.470340114875569</v>
      </c>
      <c r="K10" s="72">
        <f t="shared" si="8"/>
        <v>49.112933008037672</v>
      </c>
      <c r="L10" s="72">
        <f t="array" ref="L10">IFERROR(_xlfn.STDEV.P(_xlfn._xlws.FILTER($E$2:$E$6000,(IFERROR(MONTH($C$2:$C$6000),0)=9)*ISNUMBER($D$2:$D$6000))),0)</f>
        <v>21.357407106837897</v>
      </c>
      <c r="M10" s="72" t="str">
        <f t="shared" ca="1" si="9"/>
        <v/>
      </c>
      <c r="N10" s="72" t="str">
        <f t="array" aca="1" ref="N10" ca="1">IFERROR(AVERAGE(_xlfn._xlws.FILTER($D$2:$D$6000,(IFERROR(MONTH($C$2:$C$6000),0)=9)*(IFERROR(YEAR($C$2:$C$6000),0)=YEAR(TODAY())))),"")</f>
        <v/>
      </c>
      <c r="O10" s="72">
        <f t="array" ref="O10">IFERROR(AVERAGE(_xlfn._xlws.FILTER($D$2:$D$6000,(IFERROR(MONTH($C$2:$C$6000),0)=9)*ISNUMBER($D$2:$D$6000))),"")</f>
        <v>121.69110083704554</v>
      </c>
      <c r="P10" s="72">
        <f t="array" ref="P10">IFERROR(_xlfn.STDEV.P(_xlfn._xlws.FILTER($D$2:$D$6000,(IFERROR(MONTH($C$2:$C$6000),0)=9)*ISNUMBER($D$2:$D$6000))),"")</f>
        <v>26.279145484304529</v>
      </c>
      <c r="Q10" s="72">
        <f t="shared" si="0"/>
        <v>147.97024632135006</v>
      </c>
      <c r="R10" s="72">
        <f t="shared" si="1"/>
        <v>174.2493918056546</v>
      </c>
      <c r="S10" s="72">
        <f t="shared" si="2"/>
        <v>95.411955352741018</v>
      </c>
      <c r="T10" s="72">
        <f t="shared" si="3"/>
        <v>69.132809868436482</v>
      </c>
      <c r="V10" s="23">
        <f>1</f>
        <v>1</v>
      </c>
    </row>
    <row r="11" spans="1:22" x14ac:dyDescent="0.25">
      <c r="A11" s="9" t="s">
        <v>52</v>
      </c>
      <c r="B11" s="8">
        <v>110.201582</v>
      </c>
      <c r="C11" s="15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F11" s="71" t="s">
        <v>27</v>
      </c>
      <c r="G11" s="72">
        <f t="shared" si="4"/>
        <v>95.765690558180026</v>
      </c>
      <c r="H11" s="72">
        <f t="shared" si="5"/>
        <v>118.06398087259693</v>
      </c>
      <c r="I11" s="72">
        <f t="shared" si="6"/>
        <v>140.36227118701385</v>
      </c>
      <c r="J11" s="72">
        <f t="shared" si="7"/>
        <v>73.467400243763123</v>
      </c>
      <c r="K11" s="72">
        <f t="shared" si="8"/>
        <v>51.16910992934622</v>
      </c>
      <c r="L11" s="72">
        <f t="array" ref="L11">IFERROR(_xlfn.STDEV.P(_xlfn._xlws.FILTER($E$2:$E$6000,(IFERROR(MONTH($C$2:$C$6000),0)=10)*ISNUMBER($D$2:$D$6000))),0)</f>
        <v>22.298290314416903</v>
      </c>
      <c r="M11" s="72" t="str">
        <f t="shared" ca="1" si="9"/>
        <v/>
      </c>
      <c r="N11" s="72" t="str">
        <f t="array" aca="1" ref="N11" ca="1">IFERROR(AVERAGE(_xlfn._xlws.FILTER($D$2:$D$6000,(IFERROR(MONTH($C$2:$C$6000),0)=10)*(IFERROR(YEAR($C$2:$C$6000),0)=YEAR(TODAY())))),"")</f>
        <v/>
      </c>
      <c r="O11" s="72">
        <f t="array" ref="O11">IFERROR(AVERAGE(_xlfn._xlws.FILTER($D$2:$D$6000,(IFERROR(MONTH($C$2:$C$6000),0)=10)*ISNUMBER($D$2:$D$6000))),"")</f>
        <v>126.90970495341888</v>
      </c>
      <c r="P11" s="72">
        <f t="array" ref="P11">IFERROR(_xlfn.STDEV.P(_xlfn._xlws.FILTER($D$2:$D$6000,(IFERROR(MONTH($C$2:$C$6000),0)=10)*ISNUMBER($D$2:$D$6000))),"")</f>
        <v>30.826896414961869</v>
      </c>
      <c r="Q11" s="72">
        <f t="shared" si="0"/>
        <v>157.73660136838075</v>
      </c>
      <c r="R11" s="72">
        <f t="shared" si="1"/>
        <v>188.56349778334263</v>
      </c>
      <c r="S11" s="72">
        <f t="shared" si="2"/>
        <v>96.082808538457016</v>
      </c>
      <c r="T11" s="72">
        <f t="shared" si="3"/>
        <v>65.255912123495136</v>
      </c>
      <c r="V11" s="23">
        <f>1</f>
        <v>1</v>
      </c>
    </row>
    <row r="12" spans="1:22" x14ac:dyDescent="0.25">
      <c r="A12" s="9" t="s">
        <v>53</v>
      </c>
      <c r="B12" s="8">
        <v>110.077574</v>
      </c>
      <c r="C12" s="15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F12" s="71" t="s">
        <v>28</v>
      </c>
      <c r="G12" s="72">
        <f t="shared" si="4"/>
        <v>98.46103609358488</v>
      </c>
      <c r="H12" s="72">
        <f t="shared" si="5"/>
        <v>122.07119504034625</v>
      </c>
      <c r="I12" s="72">
        <f t="shared" si="6"/>
        <v>145.68135398710763</v>
      </c>
      <c r="J12" s="72">
        <f t="shared" si="7"/>
        <v>74.850877146823507</v>
      </c>
      <c r="K12" s="72">
        <f t="shared" si="8"/>
        <v>51.240718200062126</v>
      </c>
      <c r="L12" s="72">
        <f t="array" ref="L12">IFERROR(_xlfn.STDEV.P(_xlfn._xlws.FILTER($E$2:$E$6000,(IFERROR(MONTH($C$2:$C$6000),0)=11)*ISNUMBER($D$2:$D$6000))),0)</f>
        <v>23.610158946761377</v>
      </c>
      <c r="M12" s="72" t="str">
        <f t="shared" ca="1" si="9"/>
        <v/>
      </c>
      <c r="N12" s="72" t="str">
        <f t="array" aca="1" ref="N12" ca="1">IFERROR(AVERAGE(_xlfn._xlws.FILTER($D$2:$D$6000,(IFERROR(MONTH($C$2:$C$6000),0)=11)*(IFERROR(YEAR($C$2:$C$6000),0)=YEAR(TODAY())))),"")</f>
        <v/>
      </c>
      <c r="O12" s="72">
        <f t="array" ref="O12">IFERROR(AVERAGE(_xlfn._xlws.FILTER($D$2:$D$6000,(IFERROR(MONTH($C$2:$C$6000),0)=11)*ISNUMBER($D$2:$D$6000))),"")</f>
        <v>130.4816053349854</v>
      </c>
      <c r="P12" s="72">
        <f t="array" ref="P12">IFERROR(_xlfn.STDEV.P(_xlfn._xlws.FILTER($D$2:$D$6000,(IFERROR(MONTH($C$2:$C$6000),0)=11)*ISNUMBER($D$2:$D$6000))),"")</f>
        <v>31.949805052944996</v>
      </c>
      <c r="Q12" s="72">
        <f t="shared" si="0"/>
        <v>162.43141038793038</v>
      </c>
      <c r="R12" s="72">
        <f t="shared" si="1"/>
        <v>194.38121544087539</v>
      </c>
      <c r="S12" s="72">
        <f t="shared" si="2"/>
        <v>98.531800282040408</v>
      </c>
      <c r="T12" s="72">
        <f t="shared" si="3"/>
        <v>66.581995229095412</v>
      </c>
      <c r="V12" s="23">
        <f>1</f>
        <v>1</v>
      </c>
    </row>
    <row r="13" spans="1:22" x14ac:dyDescent="0.25">
      <c r="A13" s="9" t="s">
        <v>54</v>
      </c>
      <c r="B13" s="8">
        <v>109.746887</v>
      </c>
      <c r="C13" s="15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F13" s="77" t="s">
        <v>29</v>
      </c>
      <c r="G13" s="78">
        <f t="shared" si="4"/>
        <v>99.803233401962743</v>
      </c>
      <c r="H13" s="78">
        <f t="shared" si="5"/>
        <v>125.12681950518827</v>
      </c>
      <c r="I13" s="78">
        <f t="shared" si="6"/>
        <v>150.4504056084138</v>
      </c>
      <c r="J13" s="78">
        <f t="shared" si="7"/>
        <v>74.47964729873722</v>
      </c>
      <c r="K13" s="78">
        <f t="shared" si="8"/>
        <v>49.156061195511697</v>
      </c>
      <c r="L13" s="78">
        <f t="array" ref="L13">IFERROR(_xlfn.STDEV.P(_xlfn._xlws.FILTER($E$2:$E$6000,(IFERROR(MONTH($C$2:$C$6000),0)=12)*ISNUMBER($D$2:$D$6000))),0)</f>
        <v>25.323586103225523</v>
      </c>
      <c r="M13" s="78" t="str">
        <f t="shared" ca="1" si="9"/>
        <v/>
      </c>
      <c r="N13" s="78" t="str">
        <f t="array" aca="1" ref="N13" ca="1">IFERROR(AVERAGE(_xlfn._xlws.FILTER($D$2:$D$6000,(IFERROR(MONTH($C$2:$C$6000),0)=12)*(IFERROR(YEAR($C$2:$C$6000),0)=YEAR(TODAY())))),"")</f>
        <v/>
      </c>
      <c r="O13" s="78">
        <f t="array" ref="O13">IFERROR(AVERAGE(_xlfn._xlws.FILTER($D$2:$D$6000,(IFERROR(MONTH($C$2:$C$6000),0)=12)*ISNUMBER($D$2:$D$6000))),"")</f>
        <v>132.26029938922002</v>
      </c>
      <c r="P13" s="78">
        <f t="array" ref="P13">IFERROR(_xlfn.STDEV.P(_xlfn._xlws.FILTER($D$2:$D$6000,(IFERROR(MONTH($C$2:$C$6000),0)=12)*ISNUMBER($D$2:$D$6000))),"")</f>
        <v>30.507672479957527</v>
      </c>
      <c r="Q13" s="78">
        <f t="shared" si="0"/>
        <v>162.76797186917756</v>
      </c>
      <c r="R13" s="78">
        <f t="shared" si="1"/>
        <v>193.27564434913506</v>
      </c>
      <c r="S13" s="78">
        <f t="shared" si="2"/>
        <v>101.75262690926249</v>
      </c>
      <c r="T13" s="78">
        <f t="shared" si="3"/>
        <v>71.244954429304968</v>
      </c>
      <c r="V13" s="23">
        <f>1</f>
        <v>1</v>
      </c>
    </row>
    <row r="14" spans="1:22" x14ac:dyDescent="0.25">
      <c r="A14" s="9" t="s">
        <v>55</v>
      </c>
      <c r="B14" s="8">
        <v>109.250856</v>
      </c>
      <c r="C14" s="15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3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V14" s="23">
        <f>1</f>
        <v>1</v>
      </c>
    </row>
    <row r="15" spans="1:22" x14ac:dyDescent="0.25">
      <c r="A15" s="9" t="s">
        <v>56</v>
      </c>
      <c r="B15" s="8">
        <v>109.168184</v>
      </c>
      <c r="C15" s="15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3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V15" s="23">
        <f>1</f>
        <v>1</v>
      </c>
    </row>
    <row r="16" spans="1:22" x14ac:dyDescent="0.25">
      <c r="A16" s="9" t="s">
        <v>57</v>
      </c>
      <c r="B16" s="8">
        <v>108.30013</v>
      </c>
      <c r="C16" s="15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3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V16" s="23">
        <f>1</f>
        <v>1</v>
      </c>
    </row>
    <row r="17" spans="1:22" x14ac:dyDescent="0.25">
      <c r="A17" s="9" t="s">
        <v>58</v>
      </c>
      <c r="B17" s="8">
        <v>107.22539500000001</v>
      </c>
      <c r="C17" s="15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3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V17" s="23">
        <f>1</f>
        <v>1</v>
      </c>
    </row>
    <row r="18" spans="1:22" x14ac:dyDescent="0.25">
      <c r="A18" s="9" t="s">
        <v>59</v>
      </c>
      <c r="B18" s="8">
        <v>106.274669</v>
      </c>
      <c r="C18" s="15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3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V18" s="23">
        <f>1</f>
        <v>1</v>
      </c>
    </row>
    <row r="19" spans="1:22" x14ac:dyDescent="0.25">
      <c r="A19" s="9" t="s">
        <v>60</v>
      </c>
      <c r="B19" s="8">
        <v>105.98531800000001</v>
      </c>
      <c r="C19" s="15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9" t="s">
        <v>61</v>
      </c>
      <c r="B20" s="8">
        <v>105.737302</v>
      </c>
      <c r="C20" s="15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9" t="s">
        <v>62</v>
      </c>
      <c r="B21" s="8">
        <v>103.133139</v>
      </c>
      <c r="C21" s="15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9" t="s">
        <v>63</v>
      </c>
      <c r="B22" s="8">
        <v>100.98367</v>
      </c>
      <c r="C22" s="15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9" t="s">
        <v>64</v>
      </c>
      <c r="B23" s="8">
        <v>99.536912999999998</v>
      </c>
      <c r="C23" s="15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9" t="s">
        <v>65</v>
      </c>
      <c r="B24" s="8">
        <v>98.048820000000006</v>
      </c>
      <c r="C24" s="15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9" t="s">
        <v>66</v>
      </c>
      <c r="B25" s="8">
        <v>96.230039000000005</v>
      </c>
      <c r="C25" s="15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9" t="s">
        <v>67</v>
      </c>
      <c r="B26" s="8">
        <v>95.940686999999997</v>
      </c>
      <c r="C26" s="15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9" t="s">
        <v>68</v>
      </c>
      <c r="B27" s="8">
        <v>96.106031000000002</v>
      </c>
      <c r="C27" s="15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9" t="s">
        <v>69</v>
      </c>
      <c r="B28" s="8">
        <v>96.354046999999994</v>
      </c>
      <c r="C28" s="15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9" t="s">
        <v>70</v>
      </c>
      <c r="B29" s="8">
        <v>95.568663999999998</v>
      </c>
      <c r="C29" s="15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9" t="s">
        <v>71</v>
      </c>
      <c r="B30" s="8">
        <v>96.386848000000001</v>
      </c>
      <c r="C30" s="15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9" t="s">
        <v>72</v>
      </c>
      <c r="B31" s="8">
        <v>96.096276000000003</v>
      </c>
      <c r="C31" s="15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9" t="s">
        <v>73</v>
      </c>
      <c r="B32" s="8">
        <v>95.764194000000003</v>
      </c>
      <c r="C32" s="15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9" t="s">
        <v>74</v>
      </c>
      <c r="B33" s="8">
        <v>95.681173000000001</v>
      </c>
      <c r="C33" s="15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9" t="s">
        <v>75</v>
      </c>
      <c r="B34" s="8">
        <v>95.473622000000006</v>
      </c>
      <c r="C34" s="15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9" t="s">
        <v>76</v>
      </c>
      <c r="B35" s="8">
        <v>95.764194000000003</v>
      </c>
      <c r="C35" s="15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9" t="s">
        <v>77</v>
      </c>
      <c r="B36" s="8">
        <v>95.930234999999996</v>
      </c>
      <c r="C36" s="15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9" t="s">
        <v>78</v>
      </c>
      <c r="B37" s="8">
        <v>95.847213999999994</v>
      </c>
      <c r="C37" s="15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9" t="s">
        <v>79</v>
      </c>
      <c r="B38" s="8">
        <v>95.847213999999994</v>
      </c>
      <c r="C38" s="15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9" t="s">
        <v>80</v>
      </c>
      <c r="B39" s="8">
        <v>95.805704000000006</v>
      </c>
      <c r="C39" s="15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9" t="s">
        <v>81</v>
      </c>
      <c r="B40" s="8">
        <v>95.888724999999994</v>
      </c>
      <c r="C40" s="15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9" t="s">
        <v>82</v>
      </c>
      <c r="B41" s="8">
        <v>96.096276000000003</v>
      </c>
      <c r="C41" s="15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9" t="s">
        <v>83</v>
      </c>
      <c r="B42" s="8">
        <v>97.051012</v>
      </c>
      <c r="C42" s="15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9" t="s">
        <v>84</v>
      </c>
      <c r="B43" s="8">
        <v>98.254810000000006</v>
      </c>
      <c r="C43" s="15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9" t="s">
        <v>85</v>
      </c>
      <c r="B44" s="8">
        <v>98.877464000000003</v>
      </c>
      <c r="C44" s="15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9" t="s">
        <v>86</v>
      </c>
      <c r="B45" s="8">
        <v>99.873711</v>
      </c>
      <c r="C45" s="15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9" t="s">
        <v>87</v>
      </c>
      <c r="B46" s="8">
        <v>101.78318299999999</v>
      </c>
      <c r="C46" s="15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9" t="s">
        <v>88</v>
      </c>
      <c r="B47" s="8">
        <v>103.194532</v>
      </c>
      <c r="C47" s="15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9" t="s">
        <v>89</v>
      </c>
      <c r="B48" s="8">
        <v>105.477597</v>
      </c>
      <c r="C48" s="15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9" t="s">
        <v>90</v>
      </c>
      <c r="B49" s="8">
        <v>107.096498</v>
      </c>
      <c r="C49" s="15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9" t="s">
        <v>91</v>
      </c>
      <c r="B50" s="8">
        <v>109.960706</v>
      </c>
      <c r="C50" s="15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9" t="s">
        <v>92</v>
      </c>
      <c r="B51" s="8">
        <v>113.073977</v>
      </c>
      <c r="C51" s="15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9" t="s">
        <v>93</v>
      </c>
      <c r="B52" s="8">
        <v>115.085757</v>
      </c>
      <c r="C52" s="15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9" t="s">
        <v>94</v>
      </c>
      <c r="B53" s="8">
        <v>117.401532</v>
      </c>
      <c r="C53" s="15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9" t="s">
        <v>95</v>
      </c>
      <c r="B54" s="8">
        <v>119.96542599999999</v>
      </c>
      <c r="C54" s="15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9" t="s">
        <v>96</v>
      </c>
      <c r="B55" s="8">
        <v>122.653379</v>
      </c>
      <c r="C55" s="15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9" t="s">
        <v>97</v>
      </c>
      <c r="B56" s="8">
        <v>124.721036</v>
      </c>
      <c r="C56" s="15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9" t="s">
        <v>98</v>
      </c>
      <c r="B57" s="8">
        <v>124.845095</v>
      </c>
      <c r="C57" s="15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9" t="s">
        <v>99</v>
      </c>
      <c r="B58" s="8">
        <v>124.638329</v>
      </c>
      <c r="C58" s="15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9" t="s">
        <v>100</v>
      </c>
      <c r="B59" s="8">
        <v>125.010508</v>
      </c>
      <c r="C59" s="15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9" t="s">
        <v>101</v>
      </c>
      <c r="B60" s="8">
        <v>124.969154</v>
      </c>
      <c r="C60" s="15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9" t="s">
        <v>102</v>
      </c>
      <c r="B61" s="8">
        <v>125.42403899999999</v>
      </c>
      <c r="C61" s="15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9" t="s">
        <v>103</v>
      </c>
      <c r="B62" s="8">
        <v>123.769914</v>
      </c>
      <c r="C62" s="15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9" t="s">
        <v>104</v>
      </c>
      <c r="B63" s="8">
        <v>123.066911</v>
      </c>
      <c r="C63" s="15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9" t="s">
        <v>105</v>
      </c>
      <c r="B64" s="8">
        <v>124.100739</v>
      </c>
      <c r="C64" s="15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9" t="s">
        <v>106</v>
      </c>
      <c r="B65" s="8">
        <v>123.976679</v>
      </c>
      <c r="C65" s="15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9" t="s">
        <v>107</v>
      </c>
      <c r="B66" s="8">
        <v>123.23232299999999</v>
      </c>
      <c r="C66" s="15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9" t="s">
        <v>108</v>
      </c>
      <c r="B67" s="8">
        <v>123.14961700000001</v>
      </c>
      <c r="C67" s="15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9" t="s">
        <v>109</v>
      </c>
      <c r="B68" s="8">
        <v>120.337604</v>
      </c>
      <c r="C68" s="15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9" t="s">
        <v>110</v>
      </c>
      <c r="B69" s="8">
        <v>118.600773</v>
      </c>
      <c r="C69" s="15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9" t="s">
        <v>111</v>
      </c>
      <c r="B70" s="8">
        <v>117.81506299999999</v>
      </c>
      <c r="C70" s="15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9" t="s">
        <v>112</v>
      </c>
      <c r="B71" s="8">
        <v>116.946648</v>
      </c>
      <c r="C71" s="15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9" t="s">
        <v>113</v>
      </c>
      <c r="B72" s="8">
        <v>114.30004700000001</v>
      </c>
      <c r="C72" s="15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9" t="s">
        <v>114</v>
      </c>
      <c r="B73" s="8">
        <v>112.435715</v>
      </c>
      <c r="C73" s="15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9" t="s">
        <v>115</v>
      </c>
      <c r="B74" s="8">
        <v>111.82265200000001</v>
      </c>
      <c r="C74" s="15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9" t="s">
        <v>116</v>
      </c>
      <c r="B75" s="8">
        <v>110.678269</v>
      </c>
      <c r="C75" s="15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9" t="s">
        <v>117</v>
      </c>
      <c r="B76" s="8">
        <v>108.798209</v>
      </c>
      <c r="C76" s="15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9" t="s">
        <v>118</v>
      </c>
      <c r="B77" s="8">
        <v>105.814637</v>
      </c>
      <c r="C77" s="15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9" t="s">
        <v>119</v>
      </c>
      <c r="B78" s="8">
        <v>106.059862</v>
      </c>
      <c r="C78" s="15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9" t="s">
        <v>120</v>
      </c>
      <c r="B79" s="8">
        <v>104.05719000000001</v>
      </c>
      <c r="C79" s="15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9" t="s">
        <v>121</v>
      </c>
      <c r="B80" s="8">
        <v>103.44412800000001</v>
      </c>
      <c r="C80" s="15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9" t="s">
        <v>122</v>
      </c>
      <c r="B81" s="8">
        <v>100.991877</v>
      </c>
      <c r="C81" s="15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9" t="s">
        <v>123</v>
      </c>
      <c r="B82" s="8">
        <v>100.133589</v>
      </c>
      <c r="C82" s="15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9" t="s">
        <v>124</v>
      </c>
      <c r="B83" s="8">
        <v>99.765750999999995</v>
      </c>
      <c r="C83" s="15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9" t="s">
        <v>125</v>
      </c>
      <c r="B84" s="8">
        <v>99.438783999999998</v>
      </c>
      <c r="C84" s="15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9" t="s">
        <v>126</v>
      </c>
      <c r="B85" s="8">
        <v>99.234430000000003</v>
      </c>
      <c r="C85" s="15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9" t="s">
        <v>127</v>
      </c>
      <c r="B86" s="8">
        <v>97.640467000000001</v>
      </c>
      <c r="C86" s="15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9" t="s">
        <v>128</v>
      </c>
      <c r="B87" s="8">
        <v>94.493410999999995</v>
      </c>
      <c r="C87" s="15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9" t="s">
        <v>129</v>
      </c>
      <c r="B88" s="8">
        <v>93.471639999999994</v>
      </c>
      <c r="C88" s="15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9" t="s">
        <v>130</v>
      </c>
      <c r="B89" s="8">
        <v>91.550709999999995</v>
      </c>
      <c r="C89" s="15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9" t="s">
        <v>131</v>
      </c>
      <c r="B90" s="8">
        <v>91.060259000000002</v>
      </c>
      <c r="C90" s="15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9" t="s">
        <v>132</v>
      </c>
      <c r="B91" s="8">
        <v>90.569809000000006</v>
      </c>
      <c r="C91" s="15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9" t="s">
        <v>133</v>
      </c>
      <c r="B92" s="8">
        <v>89.016717</v>
      </c>
      <c r="C92" s="15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9" t="s">
        <v>134</v>
      </c>
      <c r="B93" s="8">
        <v>88.444524999999999</v>
      </c>
      <c r="C93" s="15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9" t="s">
        <v>135</v>
      </c>
      <c r="B94" s="8">
        <v>87.259270000000001</v>
      </c>
      <c r="C94" s="15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9" t="s">
        <v>136</v>
      </c>
      <c r="B95" s="8">
        <v>86.684642999999994</v>
      </c>
      <c r="C95" s="15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9" t="s">
        <v>137</v>
      </c>
      <c r="B96" s="8">
        <v>87.173237</v>
      </c>
      <c r="C96" s="15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9" t="s">
        <v>138</v>
      </c>
      <c r="B97" s="8">
        <v>87.539681999999999</v>
      </c>
      <c r="C97" s="15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9" t="s">
        <v>139</v>
      </c>
      <c r="B98" s="8">
        <v>88.761166000000003</v>
      </c>
      <c r="C98" s="15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9" t="s">
        <v>140</v>
      </c>
      <c r="B99" s="8">
        <v>89.127611000000002</v>
      </c>
      <c r="C99" s="15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9" t="s">
        <v>141</v>
      </c>
      <c r="B100" s="8">
        <v>89.534772000000004</v>
      </c>
      <c r="C100" s="15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9" t="s">
        <v>142</v>
      </c>
      <c r="B101" s="8">
        <v>89.209042999999994</v>
      </c>
      <c r="C101" s="15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9" t="s">
        <v>143</v>
      </c>
      <c r="B102" s="8">
        <v>88.842597999999995</v>
      </c>
      <c r="C102" s="15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9" t="s">
        <v>144</v>
      </c>
      <c r="B103" s="8">
        <v>88.598301000000006</v>
      </c>
      <c r="C103" s="15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9" t="s">
        <v>145</v>
      </c>
      <c r="B104" s="8">
        <v>88.394721000000004</v>
      </c>
      <c r="C104" s="15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9" t="s">
        <v>146</v>
      </c>
      <c r="B105" s="8">
        <v>88.068991999999994</v>
      </c>
      <c r="C105" s="15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9" t="s">
        <v>147</v>
      </c>
      <c r="B106" s="8">
        <v>87.906126999999998</v>
      </c>
      <c r="C106" s="15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9" t="s">
        <v>148</v>
      </c>
      <c r="B107" s="8">
        <v>86.888223999999994</v>
      </c>
      <c r="C107" s="15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9" t="s">
        <v>149</v>
      </c>
      <c r="B108" s="8">
        <v>85.911036999999993</v>
      </c>
      <c r="C108" s="15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9" t="s">
        <v>150</v>
      </c>
      <c r="B109" s="8">
        <v>85.585307999999998</v>
      </c>
      <c r="C109" s="15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9" t="s">
        <v>151</v>
      </c>
      <c r="B110" s="8">
        <v>85.341010999999995</v>
      </c>
      <c r="C110" s="15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9" t="s">
        <v>152</v>
      </c>
      <c r="B111" s="8">
        <v>84.404539999999997</v>
      </c>
      <c r="C111" s="15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9" t="s">
        <v>153</v>
      </c>
      <c r="B112" s="8">
        <v>83.345921000000004</v>
      </c>
      <c r="C112" s="15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9" t="s">
        <v>154</v>
      </c>
      <c r="B113" s="8">
        <v>83.223771999999997</v>
      </c>
      <c r="C113" s="15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9" t="s">
        <v>155</v>
      </c>
      <c r="B114" s="8">
        <v>81.676558999999997</v>
      </c>
      <c r="C114" s="15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9" t="s">
        <v>156</v>
      </c>
      <c r="B115" s="8">
        <v>81.635842999999994</v>
      </c>
      <c r="C115" s="15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9" t="s">
        <v>157</v>
      </c>
      <c r="B116" s="8">
        <v>81.513694999999998</v>
      </c>
      <c r="C116" s="15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9" t="s">
        <v>158</v>
      </c>
      <c r="B117" s="8">
        <v>80.373643000000001</v>
      </c>
      <c r="C117" s="15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9" t="s">
        <v>159</v>
      </c>
      <c r="B118" s="8">
        <v>79.900696999999994</v>
      </c>
      <c r="C118" s="15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9" t="s">
        <v>160</v>
      </c>
      <c r="B119" s="8">
        <v>79.900696999999994</v>
      </c>
      <c r="C119" s="15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9" t="s">
        <v>161</v>
      </c>
      <c r="B120" s="8">
        <v>79.738626999999994</v>
      </c>
      <c r="C120" s="15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9" t="s">
        <v>162</v>
      </c>
      <c r="B121" s="8">
        <v>80.18432</v>
      </c>
      <c r="C121" s="15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9" t="s">
        <v>163</v>
      </c>
      <c r="B122" s="8">
        <v>81.602435999999997</v>
      </c>
      <c r="C122" s="15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9" t="s">
        <v>164</v>
      </c>
      <c r="B123" s="8">
        <v>81.723989000000003</v>
      </c>
      <c r="C123" s="15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9" t="s">
        <v>165</v>
      </c>
      <c r="B124" s="8">
        <v>82.169683000000006</v>
      </c>
      <c r="C124" s="15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9" t="s">
        <v>166</v>
      </c>
      <c r="B125" s="8">
        <v>82.2102</v>
      </c>
      <c r="C125" s="15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9" t="s">
        <v>167</v>
      </c>
      <c r="B126" s="8">
        <v>81.602435999999997</v>
      </c>
      <c r="C126" s="15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9" t="s">
        <v>168</v>
      </c>
      <c r="B127" s="8">
        <v>82.169683000000006</v>
      </c>
      <c r="C127" s="15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9" t="s">
        <v>169</v>
      </c>
      <c r="B128" s="8">
        <v>82.412788000000006</v>
      </c>
      <c r="C128" s="15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9" t="s">
        <v>170</v>
      </c>
      <c r="B129" s="8">
        <v>82.655894000000004</v>
      </c>
      <c r="C129" s="15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9" t="s">
        <v>171</v>
      </c>
      <c r="B130" s="8">
        <v>82.939516999999995</v>
      </c>
      <c r="C130" s="15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9" t="s">
        <v>172</v>
      </c>
      <c r="B131" s="8">
        <v>83.263658000000007</v>
      </c>
      <c r="C131" s="15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9" t="s">
        <v>173</v>
      </c>
      <c r="B132" s="8">
        <v>83.709350999999998</v>
      </c>
      <c r="C132" s="15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9" t="s">
        <v>174</v>
      </c>
      <c r="B133" s="8">
        <v>84.398150000000001</v>
      </c>
      <c r="C133" s="15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9" t="s">
        <v>175</v>
      </c>
      <c r="B134" s="8">
        <v>85.086949000000004</v>
      </c>
      <c r="C134" s="15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9" t="s">
        <v>176</v>
      </c>
      <c r="B135" s="8">
        <v>85.208501999999996</v>
      </c>
      <c r="C135" s="15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9" t="s">
        <v>177</v>
      </c>
      <c r="B136" s="8">
        <v>85.127466999999996</v>
      </c>
      <c r="C136" s="15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9" t="s">
        <v>178</v>
      </c>
      <c r="B137" s="8">
        <v>85.127466999999996</v>
      </c>
      <c r="C137" s="15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9" t="s">
        <v>179</v>
      </c>
      <c r="B138" s="8">
        <v>84.732153999999994</v>
      </c>
      <c r="C138" s="15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9" t="s">
        <v>180</v>
      </c>
      <c r="B139" s="8">
        <v>85.900040000000004</v>
      </c>
      <c r="C139" s="15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9" t="s">
        <v>181</v>
      </c>
      <c r="B140" s="8">
        <v>85.416776999999996</v>
      </c>
      <c r="C140" s="15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9" t="s">
        <v>182</v>
      </c>
      <c r="B141" s="8">
        <v>85.859768000000003</v>
      </c>
      <c r="C141" s="15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9" t="s">
        <v>183</v>
      </c>
      <c r="B142" s="8">
        <v>85.940312000000006</v>
      </c>
      <c r="C142" s="15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9" t="s">
        <v>184</v>
      </c>
      <c r="B143" s="8">
        <v>87.188742000000005</v>
      </c>
      <c r="C143" s="15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9" t="s">
        <v>185</v>
      </c>
      <c r="B144" s="8">
        <v>87.188742000000005</v>
      </c>
      <c r="C144" s="15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9" t="s">
        <v>186</v>
      </c>
      <c r="B145" s="8">
        <v>87.027653999999998</v>
      </c>
      <c r="C145" s="15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9" t="s">
        <v>187</v>
      </c>
      <c r="B146" s="8">
        <v>86.947109999999995</v>
      </c>
      <c r="C146" s="15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9" t="s">
        <v>188</v>
      </c>
      <c r="B147" s="8">
        <v>86.624934999999994</v>
      </c>
      <c r="C147" s="15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9" t="s">
        <v>189</v>
      </c>
      <c r="B148" s="8">
        <v>86.987381999999997</v>
      </c>
      <c r="C148" s="15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9" t="s">
        <v>190</v>
      </c>
      <c r="B149" s="8">
        <v>86.463847000000001</v>
      </c>
      <c r="C149" s="15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9" t="s">
        <v>191</v>
      </c>
      <c r="B150" s="8">
        <v>86.705478999999997</v>
      </c>
      <c r="C150" s="15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9" t="s">
        <v>192</v>
      </c>
      <c r="B151" s="8">
        <v>87.188742000000005</v>
      </c>
      <c r="C151" s="15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9" t="s">
        <v>193</v>
      </c>
      <c r="B152" s="8">
        <v>86.141671000000002</v>
      </c>
      <c r="C152" s="15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9" t="s">
        <v>194</v>
      </c>
      <c r="B153" s="8">
        <v>86.181943000000004</v>
      </c>
      <c r="C153" s="15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9" t="s">
        <v>195</v>
      </c>
      <c r="B154" s="8">
        <v>86.826294000000004</v>
      </c>
      <c r="C154" s="15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9" t="s">
        <v>196</v>
      </c>
      <c r="B155" s="8">
        <v>85.658407999999994</v>
      </c>
      <c r="C155" s="15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9" t="s">
        <v>197</v>
      </c>
      <c r="B156" s="8">
        <v>85.376504999999995</v>
      </c>
      <c r="C156" s="15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9" t="s">
        <v>198</v>
      </c>
      <c r="B157" s="8">
        <v>85.255689000000004</v>
      </c>
      <c r="C157" s="15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9" t="s">
        <v>199</v>
      </c>
      <c r="B158" s="8">
        <v>83.633729000000002</v>
      </c>
      <c r="C158" s="15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9" t="s">
        <v>200</v>
      </c>
      <c r="B159" s="8">
        <v>83.314363999999998</v>
      </c>
      <c r="C159" s="15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9" t="s">
        <v>201</v>
      </c>
      <c r="B160" s="8">
        <v>83.833332999999996</v>
      </c>
      <c r="C160" s="15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9" t="s">
        <v>202</v>
      </c>
      <c r="B161" s="8">
        <v>83.673649999999995</v>
      </c>
      <c r="C161" s="15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9" t="s">
        <v>203</v>
      </c>
      <c r="B162" s="8">
        <v>83.394205999999997</v>
      </c>
      <c r="C162" s="15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9" t="s">
        <v>204</v>
      </c>
      <c r="B163" s="8">
        <v>83.593808999999993</v>
      </c>
      <c r="C163" s="15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9" t="s">
        <v>205</v>
      </c>
      <c r="B164" s="8">
        <v>83.114761000000001</v>
      </c>
      <c r="C164" s="15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9" t="s">
        <v>206</v>
      </c>
      <c r="B165" s="8">
        <v>82.515951999999999</v>
      </c>
      <c r="C165" s="15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9" t="s">
        <v>207</v>
      </c>
      <c r="B166" s="8">
        <v>81.877222000000003</v>
      </c>
      <c r="C166" s="15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9" t="s">
        <v>208</v>
      </c>
      <c r="B167" s="8">
        <v>81.118729000000002</v>
      </c>
      <c r="C167" s="15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9" t="s">
        <v>209</v>
      </c>
      <c r="B168" s="8">
        <v>78.843253000000004</v>
      </c>
      <c r="C168" s="15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9" t="s">
        <v>210</v>
      </c>
      <c r="B169" s="8">
        <v>77.126666</v>
      </c>
      <c r="C169" s="15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9" t="s">
        <v>211</v>
      </c>
      <c r="B170" s="8">
        <v>76.887141999999997</v>
      </c>
      <c r="C170" s="15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9" t="s">
        <v>212</v>
      </c>
      <c r="B171" s="8">
        <v>75.769363999999996</v>
      </c>
      <c r="C171" s="15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9" t="s">
        <v>213</v>
      </c>
      <c r="B172" s="8">
        <v>74.851190000000003</v>
      </c>
      <c r="C172" s="15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9" t="s">
        <v>214</v>
      </c>
      <c r="B173" s="8">
        <v>74.132617999999994</v>
      </c>
      <c r="C173" s="15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9" t="s">
        <v>215</v>
      </c>
      <c r="B174" s="8">
        <v>73.773332999999994</v>
      </c>
      <c r="C174" s="15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9" t="s">
        <v>216</v>
      </c>
      <c r="B175" s="8">
        <v>72.416031000000004</v>
      </c>
      <c r="C175" s="15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9" t="s">
        <v>217</v>
      </c>
      <c r="B176" s="8">
        <v>71.697460000000007</v>
      </c>
      <c r="C176" s="15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9" t="s">
        <v>218</v>
      </c>
      <c r="B177" s="8">
        <v>71.497856999999996</v>
      </c>
      <c r="C177" s="15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9" t="s">
        <v>219</v>
      </c>
      <c r="B178" s="8">
        <v>71.058729999999997</v>
      </c>
      <c r="C178" s="15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9" t="s">
        <v>220</v>
      </c>
      <c r="B179" s="8">
        <v>72.197314000000006</v>
      </c>
      <c r="C179" s="15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9" t="s">
        <v>221</v>
      </c>
      <c r="B180" s="8">
        <v>72.435197000000002</v>
      </c>
      <c r="C180" s="15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9" t="s">
        <v>222</v>
      </c>
      <c r="B181" s="8">
        <v>72.118020000000001</v>
      </c>
      <c r="C181" s="15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9" t="s">
        <v>223</v>
      </c>
      <c r="B182" s="8">
        <v>72.316254999999998</v>
      </c>
      <c r="C182" s="15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9" t="s">
        <v>224</v>
      </c>
      <c r="B183" s="8">
        <v>72.355902</v>
      </c>
      <c r="C183" s="15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9" t="s">
        <v>225</v>
      </c>
      <c r="B184" s="8">
        <v>72.792019999999994</v>
      </c>
      <c r="C184" s="15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9" t="s">
        <v>226</v>
      </c>
      <c r="B185" s="8">
        <v>72.673079000000001</v>
      </c>
      <c r="C185" s="15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9" t="s">
        <v>227</v>
      </c>
      <c r="B186" s="8">
        <v>72.673079000000001</v>
      </c>
      <c r="C186" s="15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9" t="s">
        <v>228</v>
      </c>
      <c r="B187" s="8">
        <v>72.197314000000006</v>
      </c>
      <c r="C187" s="15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9" t="s">
        <v>229</v>
      </c>
      <c r="B188" s="8">
        <v>72.157667000000004</v>
      </c>
      <c r="C188" s="15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9" t="s">
        <v>230</v>
      </c>
      <c r="B189" s="8">
        <v>72.197314000000006</v>
      </c>
      <c r="C189" s="15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9" t="s">
        <v>231</v>
      </c>
      <c r="B190" s="8">
        <v>71.721548999999996</v>
      </c>
      <c r="C190" s="15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9" t="s">
        <v>232</v>
      </c>
      <c r="B191" s="8">
        <v>71.642255000000006</v>
      </c>
      <c r="C191" s="15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9" t="s">
        <v>233</v>
      </c>
      <c r="B192" s="8">
        <v>71.126842999999994</v>
      </c>
      <c r="C192" s="15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9" t="s">
        <v>234</v>
      </c>
      <c r="B193" s="8">
        <v>70.809667000000005</v>
      </c>
      <c r="C193" s="15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9" t="s">
        <v>235</v>
      </c>
      <c r="B194" s="8">
        <v>71.444019999999995</v>
      </c>
      <c r="C194" s="15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9" t="s">
        <v>236</v>
      </c>
      <c r="B195" s="8">
        <v>72.157667000000004</v>
      </c>
      <c r="C195" s="15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9" t="s">
        <v>237</v>
      </c>
      <c r="B196" s="8">
        <v>72.118020000000001</v>
      </c>
      <c r="C196" s="15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9" t="s">
        <v>238</v>
      </c>
      <c r="B197" s="8">
        <v>71.547416999999996</v>
      </c>
      <c r="C197" s="15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9" t="s">
        <v>239</v>
      </c>
      <c r="B198" s="8">
        <v>71.821844999999996</v>
      </c>
      <c r="C198" s="15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9" t="s">
        <v>240</v>
      </c>
      <c r="B199" s="8">
        <v>71.821844999999996</v>
      </c>
      <c r="C199" s="15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9" t="s">
        <v>241</v>
      </c>
      <c r="B200" s="8">
        <v>71.861048999999994</v>
      </c>
      <c r="C200" s="15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9" t="s">
        <v>242</v>
      </c>
      <c r="B201" s="8">
        <v>73.154782999999995</v>
      </c>
      <c r="C201" s="15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9" t="s">
        <v>243</v>
      </c>
      <c r="B202" s="8">
        <v>74.017273000000003</v>
      </c>
      <c r="C202" s="15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9" t="s">
        <v>244</v>
      </c>
      <c r="B203" s="8">
        <v>76.408721</v>
      </c>
      <c r="C203" s="15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9" t="s">
        <v>245</v>
      </c>
      <c r="B204" s="8">
        <v>76.251903999999996</v>
      </c>
      <c r="C204" s="15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9" t="s">
        <v>246</v>
      </c>
      <c r="B205" s="8">
        <v>77.702455</v>
      </c>
      <c r="C205" s="15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9" t="s">
        <v>247</v>
      </c>
      <c r="B206" s="8">
        <v>78.878577000000007</v>
      </c>
      <c r="C206" s="15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9" t="s">
        <v>248</v>
      </c>
      <c r="B207" s="8">
        <v>80.721168000000006</v>
      </c>
      <c r="C207" s="15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9" t="s">
        <v>249</v>
      </c>
      <c r="B208" s="8">
        <v>82.642167000000001</v>
      </c>
      <c r="C208" s="15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9" t="s">
        <v>250</v>
      </c>
      <c r="B209" s="8">
        <v>84.798389999999998</v>
      </c>
      <c r="C209" s="15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9" t="s">
        <v>251</v>
      </c>
      <c r="B210" s="8">
        <v>85.700084000000004</v>
      </c>
      <c r="C210" s="15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9" t="s">
        <v>252</v>
      </c>
      <c r="B211" s="8">
        <v>86.405756999999994</v>
      </c>
      <c r="C211" s="15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9" t="s">
        <v>253</v>
      </c>
      <c r="B212" s="8">
        <v>89.267652999999996</v>
      </c>
      <c r="C212" s="15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9" t="s">
        <v>254</v>
      </c>
      <c r="B213" s="8">
        <v>92.247162000000003</v>
      </c>
      <c r="C213" s="15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9" t="s">
        <v>255</v>
      </c>
      <c r="B214" s="8">
        <v>94.560202000000004</v>
      </c>
      <c r="C214" s="15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9" t="s">
        <v>256</v>
      </c>
      <c r="B215" s="8">
        <v>98.990261000000004</v>
      </c>
      <c r="C215" s="15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9" t="s">
        <v>257</v>
      </c>
      <c r="B216" s="8">
        <v>100.676036</v>
      </c>
      <c r="C216" s="15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9" t="s">
        <v>258</v>
      </c>
      <c r="B217" s="8">
        <v>101.812954</v>
      </c>
      <c r="C217" s="15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9" t="s">
        <v>259</v>
      </c>
      <c r="B218" s="8">
        <v>102.83226000000001</v>
      </c>
      <c r="C218" s="15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9" t="s">
        <v>260</v>
      </c>
      <c r="B219" s="8">
        <v>105.34132</v>
      </c>
      <c r="C219" s="15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9" t="s">
        <v>261</v>
      </c>
      <c r="B220" s="8">
        <v>105.670078</v>
      </c>
      <c r="C220" s="15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9" t="s">
        <v>262</v>
      </c>
      <c r="B221" s="8">
        <v>109.58235000000001</v>
      </c>
      <c r="C221" s="15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9" t="s">
        <v>263</v>
      </c>
      <c r="B222" s="8">
        <v>111.441648</v>
      </c>
      <c r="C222" s="15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9" t="s">
        <v>264</v>
      </c>
      <c r="B223" s="8">
        <v>112.487503</v>
      </c>
      <c r="C223" s="15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9" t="s">
        <v>265</v>
      </c>
      <c r="B224" s="8">
        <v>112.56497299999999</v>
      </c>
      <c r="C224" s="15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9" t="s">
        <v>266</v>
      </c>
      <c r="B225" s="8">
        <v>112.29382603400001</v>
      </c>
      <c r="C225" s="15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9" t="s">
        <v>267</v>
      </c>
      <c r="B226" s="8">
        <v>113.184739452</v>
      </c>
      <c r="C226" s="15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9" t="s">
        <v>268</v>
      </c>
      <c r="B227" s="8">
        <v>114.036917504</v>
      </c>
      <c r="C227" s="15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9" t="s">
        <v>269</v>
      </c>
      <c r="B228" s="8">
        <v>114.036917504</v>
      </c>
      <c r="C228" s="15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9" t="s">
        <v>270</v>
      </c>
      <c r="B229" s="8">
        <v>113.610828478</v>
      </c>
      <c r="C229" s="15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9" t="s">
        <v>271</v>
      </c>
      <c r="B230" s="8">
        <v>111.131765054</v>
      </c>
      <c r="C230" s="15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9" t="s">
        <v>272</v>
      </c>
      <c r="B231" s="8">
        <v>110.16338090399999</v>
      </c>
      <c r="C231" s="15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9" t="s">
        <v>273</v>
      </c>
      <c r="B232" s="8">
        <v>111.24797115200001</v>
      </c>
      <c r="C232" s="15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9" t="s">
        <v>274</v>
      </c>
      <c r="B233" s="8">
        <v>108.149141872</v>
      </c>
      <c r="C233" s="15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9" t="s">
        <v>275</v>
      </c>
      <c r="B234" s="8">
        <v>107.916729676</v>
      </c>
      <c r="C234" s="15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9" t="s">
        <v>276</v>
      </c>
      <c r="B235" s="8">
        <v>106.289844304</v>
      </c>
      <c r="C235" s="15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9" t="s">
        <v>277</v>
      </c>
      <c r="B236" s="8">
        <v>103.965722344</v>
      </c>
      <c r="C236" s="15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9" t="s">
        <v>278</v>
      </c>
      <c r="B237" s="8">
        <v>99.511155254000002</v>
      </c>
      <c r="C237" s="15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9" t="s">
        <v>279</v>
      </c>
      <c r="B238" s="8">
        <v>97.729328418000009</v>
      </c>
      <c r="C238" s="15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9" t="s">
        <v>280</v>
      </c>
      <c r="B239" s="8">
        <v>94.165674745999993</v>
      </c>
      <c r="C239" s="15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9" t="s">
        <v>281</v>
      </c>
      <c r="B240" s="8">
        <v>91.609847863599995</v>
      </c>
      <c r="C240" s="15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9" t="s">
        <v>282</v>
      </c>
      <c r="B241" s="8">
        <v>91.112799440299995</v>
      </c>
      <c r="C241" s="15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9" t="s">
        <v>283</v>
      </c>
      <c r="B242" s="8">
        <v>89.965764617299996</v>
      </c>
      <c r="C242" s="15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9" t="s">
        <v>284</v>
      </c>
      <c r="B243" s="8">
        <v>88.474619347399994</v>
      </c>
      <c r="C243" s="15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9" t="s">
        <v>285</v>
      </c>
      <c r="B244" s="8">
        <v>87.74816395949999</v>
      </c>
      <c r="C244" s="15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9" t="s">
        <v>286</v>
      </c>
      <c r="B245" s="8">
        <v>87.633460477200003</v>
      </c>
      <c r="C245" s="15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9" t="s">
        <v>287</v>
      </c>
      <c r="B246" s="8">
        <v>85.951142736799994</v>
      </c>
      <c r="C246" s="15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9" t="s">
        <v>288</v>
      </c>
      <c r="B247" s="8">
        <v>85.033514878399984</v>
      </c>
      <c r="C247" s="15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9" t="s">
        <v>289</v>
      </c>
      <c r="B248" s="8">
        <v>83.8864800554</v>
      </c>
      <c r="C248" s="15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9" t="s">
        <v>290</v>
      </c>
      <c r="B249" s="8">
        <v>83.695307584899993</v>
      </c>
      <c r="C249" s="15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9" t="s">
        <v>291</v>
      </c>
      <c r="B250" s="8">
        <v>82.854148714700003</v>
      </c>
      <c r="C250" s="15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9" t="s">
        <v>292</v>
      </c>
      <c r="B251" s="8">
        <v>81.210065468399989</v>
      </c>
      <c r="C251" s="15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9" t="s">
        <v>293</v>
      </c>
      <c r="B252" s="8">
        <v>80.636548056899997</v>
      </c>
      <c r="C252" s="15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9" t="s">
        <v>294</v>
      </c>
      <c r="B253" s="8">
        <v>81.477706927099987</v>
      </c>
      <c r="C253" s="15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9" t="s">
        <v>295</v>
      </c>
      <c r="B254" s="8">
        <v>81.936520856299992</v>
      </c>
      <c r="C254" s="15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9" t="s">
        <v>296</v>
      </c>
      <c r="B255" s="8">
        <v>82.6247417501</v>
      </c>
      <c r="C255" s="15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9" t="s">
        <v>297</v>
      </c>
      <c r="B256" s="8">
        <v>84.842342407900006</v>
      </c>
      <c r="C256" s="15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9" t="s">
        <v>298</v>
      </c>
      <c r="B257" s="8">
        <v>85.98937723089999</v>
      </c>
      <c r="C257" s="15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9" t="s">
        <v>299</v>
      </c>
      <c r="B258" s="8">
        <v>87.327584524399995</v>
      </c>
      <c r="C258" s="15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9" t="s">
        <v>300</v>
      </c>
      <c r="B259" s="8">
        <v>87.824632947699996</v>
      </c>
      <c r="C259" s="15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9" t="s">
        <v>301</v>
      </c>
      <c r="B260" s="8">
        <v>88.589322829700009</v>
      </c>
      <c r="C260" s="15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9" t="s">
        <v>302</v>
      </c>
      <c r="B261" s="8">
        <v>88.816564906499991</v>
      </c>
      <c r="C261" s="15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9" t="s">
        <v>303</v>
      </c>
      <c r="B262" s="8">
        <v>92.097686412599998</v>
      </c>
      <c r="C262" s="15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9" t="s">
        <v>304</v>
      </c>
      <c r="B263" s="8">
        <v>94.096530548499999</v>
      </c>
      <c r="C263" s="15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9" t="s">
        <v>305</v>
      </c>
      <c r="B264" s="8">
        <v>96.057660644099997</v>
      </c>
      <c r="C264" s="15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9" t="s">
        <v>306</v>
      </c>
      <c r="B265" s="8">
        <v>97.981076699399992</v>
      </c>
      <c r="C265" s="15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9" t="s">
        <v>307</v>
      </c>
      <c r="B266" s="8">
        <v>100.0930629562</v>
      </c>
      <c r="C266" s="15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9" t="s">
        <v>308</v>
      </c>
      <c r="B267" s="8">
        <v>101.2621982055</v>
      </c>
      <c r="C267" s="15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9" t="s">
        <v>309</v>
      </c>
      <c r="B268" s="8">
        <v>101.79019476969999</v>
      </c>
      <c r="C268" s="15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9" t="s">
        <v>310</v>
      </c>
      <c r="B269" s="8">
        <v>102.4690474951</v>
      </c>
      <c r="C269" s="15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9" t="s">
        <v>311</v>
      </c>
      <c r="B270" s="8">
        <v>102.99704405929999</v>
      </c>
      <c r="C270" s="15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9" t="s">
        <v>312</v>
      </c>
      <c r="B271" s="8">
        <v>103.0347580996</v>
      </c>
      <c r="C271" s="15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9" t="s">
        <v>313</v>
      </c>
      <c r="B272" s="8">
        <v>103.1101861802</v>
      </c>
      <c r="C272" s="15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9" t="s">
        <v>314</v>
      </c>
      <c r="B273" s="8">
        <v>102.8084738578</v>
      </c>
      <c r="C273" s="15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9" t="s">
        <v>315</v>
      </c>
      <c r="B274" s="8">
        <v>103.1101861802</v>
      </c>
      <c r="C274" s="15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9" t="s">
        <v>316</v>
      </c>
      <c r="B275" s="8">
        <v>103.14790022050001</v>
      </c>
      <c r="C275" s="15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9" t="s">
        <v>317</v>
      </c>
      <c r="B276" s="8">
        <v>103.4873265832</v>
      </c>
      <c r="C276" s="15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9" t="s">
        <v>318</v>
      </c>
      <c r="B277" s="8">
        <v>102.2804772936</v>
      </c>
      <c r="C277" s="15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9" t="s">
        <v>319</v>
      </c>
      <c r="B278" s="8">
        <v>101.8656228503</v>
      </c>
      <c r="C278" s="15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9" t="s">
        <v>320</v>
      </c>
      <c r="B279" s="8">
        <v>101.2999122458</v>
      </c>
      <c r="C279" s="15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9" t="s">
        <v>321</v>
      </c>
      <c r="B280" s="8">
        <v>101.450768407</v>
      </c>
      <c r="C280" s="15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9" t="s">
        <v>322</v>
      </c>
      <c r="B281" s="8">
        <v>101.073628004</v>
      </c>
      <c r="C281" s="15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9" t="s">
        <v>323</v>
      </c>
      <c r="B282" s="8">
        <v>99.022156968000004</v>
      </c>
      <c r="C282" s="15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9" t="s">
        <v>324</v>
      </c>
      <c r="B283" s="8">
        <v>98.500987720799998</v>
      </c>
      <c r="C283" s="15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9" t="s">
        <v>325</v>
      </c>
      <c r="B284" s="8">
        <v>98.128723972800003</v>
      </c>
      <c r="C284" s="15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9" t="s">
        <v>326</v>
      </c>
      <c r="B285" s="8">
        <v>99.729458089199994</v>
      </c>
      <c r="C285" s="15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9" t="s">
        <v>327</v>
      </c>
      <c r="B286" s="8">
        <v>100.1017218372</v>
      </c>
      <c r="C286" s="15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9" t="s">
        <v>328</v>
      </c>
      <c r="B287" s="8">
        <v>100.5484383348</v>
      </c>
      <c r="C287" s="15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9" t="s">
        <v>329</v>
      </c>
      <c r="B288" s="8">
        <v>100.66011745919999</v>
      </c>
      <c r="C288" s="15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9" t="s">
        <v>330</v>
      </c>
      <c r="B289" s="8">
        <v>101.70245595359999</v>
      </c>
      <c r="C289" s="15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9" t="s">
        <v>331</v>
      </c>
      <c r="B290" s="8">
        <v>102.2236252008</v>
      </c>
      <c r="C290" s="15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9" t="s">
        <v>332</v>
      </c>
      <c r="B291" s="8">
        <v>102.85647357240001</v>
      </c>
      <c r="C291" s="15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9" t="s">
        <v>333</v>
      </c>
      <c r="B292" s="8">
        <v>103.5637746936</v>
      </c>
      <c r="C292" s="15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9" t="s">
        <v>334</v>
      </c>
      <c r="B293" s="8">
        <v>104.64333956279999</v>
      </c>
      <c r="C293" s="15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9" t="s">
        <v>335</v>
      </c>
      <c r="B294" s="8">
        <v>104.68056593759999</v>
      </c>
      <c r="C294" s="15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9" t="s">
        <v>336</v>
      </c>
      <c r="B295" s="8">
        <v>105.4995461832</v>
      </c>
      <c r="C295" s="15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9" t="s">
        <v>337</v>
      </c>
      <c r="B296" s="8">
        <v>105.909036306</v>
      </c>
      <c r="C296" s="15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9" t="s">
        <v>338</v>
      </c>
      <c r="B297" s="8">
        <v>106.57911105239999</v>
      </c>
      <c r="C297" s="15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9" t="s">
        <v>339</v>
      </c>
      <c r="B298" s="8">
        <v>107.3608649232</v>
      </c>
      <c r="C298" s="15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9" t="s">
        <v>340</v>
      </c>
      <c r="B299" s="8">
        <v>107.8448077956</v>
      </c>
      <c r="C299" s="15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9" t="s">
        <v>341</v>
      </c>
      <c r="B300" s="8">
        <v>108.8499199152</v>
      </c>
      <c r="C300" s="15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9" t="s">
        <v>342</v>
      </c>
      <c r="B301" s="8">
        <v>109.2221836632</v>
      </c>
      <c r="C301" s="15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9" t="s">
        <v>343</v>
      </c>
      <c r="B302" s="8">
        <v>109.3338627876</v>
      </c>
      <c r="C302" s="15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9" t="s">
        <v>344</v>
      </c>
      <c r="B303" s="8">
        <v>108.347065902</v>
      </c>
      <c r="C303" s="15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9" t="s">
        <v>345</v>
      </c>
      <c r="B304" s="8">
        <v>109.009064268</v>
      </c>
      <c r="C304" s="15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9" t="s">
        <v>346</v>
      </c>
      <c r="B305" s="8">
        <v>109.560729573</v>
      </c>
      <c r="C305" s="15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9" t="s">
        <v>347</v>
      </c>
      <c r="B306" s="8">
        <v>110.25950562600001</v>
      </c>
      <c r="C306" s="15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9" t="s">
        <v>348</v>
      </c>
      <c r="B307" s="8">
        <v>110.369838687</v>
      </c>
      <c r="C307" s="15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9" t="s">
        <v>349</v>
      </c>
      <c r="B308" s="8">
        <v>110.958281679</v>
      </c>
      <c r="C308" s="15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9" t="s">
        <v>350</v>
      </c>
      <c r="B309" s="8">
        <v>110.921503992</v>
      </c>
      <c r="C309" s="15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9" t="s">
        <v>351</v>
      </c>
      <c r="B310" s="8">
        <v>110.958281679</v>
      </c>
      <c r="C310" s="15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9" t="s">
        <v>352</v>
      </c>
      <c r="B311" s="8">
        <v>110.847948618</v>
      </c>
      <c r="C311" s="15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9" t="s">
        <v>353</v>
      </c>
      <c r="B312" s="8">
        <v>111.43639161</v>
      </c>
      <c r="C312" s="15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9" t="s">
        <v>354</v>
      </c>
      <c r="B313" s="8">
        <v>110.99505936600001</v>
      </c>
      <c r="C313" s="15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9" t="s">
        <v>355</v>
      </c>
      <c r="B314" s="8">
        <v>111.215725488</v>
      </c>
      <c r="C314" s="15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9" t="s">
        <v>356</v>
      </c>
      <c r="B315" s="8">
        <v>110.99505936600001</v>
      </c>
      <c r="C315" s="15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9" t="s">
        <v>357</v>
      </c>
      <c r="B316" s="8">
        <v>111.252503175</v>
      </c>
      <c r="C316" s="15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9" t="s">
        <v>358</v>
      </c>
      <c r="B317" s="8">
        <v>111.142170114</v>
      </c>
      <c r="C317" s="15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9" t="s">
        <v>359</v>
      </c>
      <c r="B318" s="8">
        <v>111.252503175</v>
      </c>
      <c r="C318" s="15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9" t="s">
        <v>360</v>
      </c>
      <c r="B319" s="8">
        <v>110.70083787</v>
      </c>
      <c r="C319" s="15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9" t="s">
        <v>361</v>
      </c>
      <c r="B320" s="8">
        <v>109.96528413</v>
      </c>
      <c r="C320" s="15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9" t="s">
        <v>362</v>
      </c>
      <c r="B321" s="8">
        <v>110.664060183</v>
      </c>
      <c r="C321" s="15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9" t="s">
        <v>363</v>
      </c>
      <c r="B322" s="8">
        <v>109.413618825</v>
      </c>
      <c r="C322" s="15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9" t="s">
        <v>364</v>
      </c>
      <c r="B323" s="8">
        <v>108.93550889399999</v>
      </c>
      <c r="C323" s="15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9" t="s">
        <v>365</v>
      </c>
      <c r="B324" s="8">
        <v>108.457398963</v>
      </c>
      <c r="C324" s="15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9" t="s">
        <v>366</v>
      </c>
      <c r="B325" s="8">
        <v>107.93332530000001</v>
      </c>
      <c r="C325" s="15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9" t="s">
        <v>367</v>
      </c>
      <c r="B326" s="8">
        <v>108.48121020000001</v>
      </c>
      <c r="C326" s="15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9" t="s">
        <v>368</v>
      </c>
      <c r="B327" s="8">
        <v>108.70036416000001</v>
      </c>
      <c r="C327" s="15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9" t="s">
        <v>369</v>
      </c>
      <c r="B328" s="8">
        <v>108.55426152</v>
      </c>
      <c r="C328" s="15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9" t="s">
        <v>370</v>
      </c>
      <c r="B329" s="8">
        <v>108.59078718000001</v>
      </c>
      <c r="C329" s="15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9" t="s">
        <v>371</v>
      </c>
      <c r="B330" s="8">
        <v>108.37163322000001</v>
      </c>
      <c r="C330" s="15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9" t="s">
        <v>372</v>
      </c>
      <c r="B331" s="8">
        <v>107.86027398</v>
      </c>
      <c r="C331" s="15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9" t="s">
        <v>373</v>
      </c>
      <c r="B332" s="8">
        <v>107.82374832000001</v>
      </c>
      <c r="C332" s="15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9" t="s">
        <v>374</v>
      </c>
      <c r="B333" s="8">
        <v>106.6549272</v>
      </c>
      <c r="C333" s="15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9" t="s">
        <v>375</v>
      </c>
      <c r="B334" s="8">
        <v>106.25314494</v>
      </c>
      <c r="C334" s="15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9" t="s">
        <v>376</v>
      </c>
      <c r="B335" s="8">
        <v>104.90169552</v>
      </c>
      <c r="C335" s="15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9" t="s">
        <v>377</v>
      </c>
      <c r="B336" s="8">
        <v>104.42686193999999</v>
      </c>
      <c r="C336" s="15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9" t="s">
        <v>378</v>
      </c>
      <c r="B337" s="8">
        <v>104.31728495999999</v>
      </c>
      <c r="C337" s="15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9" t="s">
        <v>379</v>
      </c>
      <c r="B338" s="8">
        <v>103.58677176</v>
      </c>
      <c r="C338" s="15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9" t="s">
        <v>380</v>
      </c>
      <c r="B339" s="8">
        <v>102.81973290000001</v>
      </c>
      <c r="C339" s="15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9" t="s">
        <v>381</v>
      </c>
      <c r="B340" s="8">
        <v>102.01616838</v>
      </c>
      <c r="C340" s="15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9" t="s">
        <v>382</v>
      </c>
      <c r="B341" s="8">
        <v>102.05269404000001</v>
      </c>
      <c r="C341" s="15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9" t="s">
        <v>383</v>
      </c>
      <c r="B342" s="8">
        <v>100.59166764</v>
      </c>
      <c r="C342" s="15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9" t="s">
        <v>384</v>
      </c>
      <c r="B343" s="8">
        <v>100.37251368</v>
      </c>
      <c r="C343" s="15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9" t="s">
        <v>385</v>
      </c>
      <c r="B344" s="8">
        <v>99.642000480000007</v>
      </c>
      <c r="C344" s="15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9" t="s">
        <v>386</v>
      </c>
      <c r="B345" s="8">
        <v>99.568949160000017</v>
      </c>
      <c r="C345" s="15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9" t="s">
        <v>387</v>
      </c>
      <c r="B346" s="8">
        <v>99.2549062824</v>
      </c>
      <c r="C346" s="15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9" t="s">
        <v>388</v>
      </c>
      <c r="B347" s="8">
        <v>99.5459763888</v>
      </c>
      <c r="C347" s="15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9" t="s">
        <v>389</v>
      </c>
      <c r="B348" s="8">
        <v>99.727895205300001</v>
      </c>
      <c r="C348" s="15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9" t="s">
        <v>390</v>
      </c>
      <c r="B349" s="8">
        <v>99.691511441999992</v>
      </c>
      <c r="C349" s="15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9" t="s">
        <v>391</v>
      </c>
      <c r="B350" s="8">
        <v>99.400441335599993</v>
      </c>
      <c r="C350" s="15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9" t="s">
        <v>392</v>
      </c>
      <c r="B351" s="8">
        <v>99.2549062824</v>
      </c>
      <c r="C351" s="15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9" t="s">
        <v>393</v>
      </c>
      <c r="B352" s="8">
        <v>99.182138755799997</v>
      </c>
      <c r="C352" s="15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9" t="s">
        <v>394</v>
      </c>
      <c r="B353" s="8">
        <v>99.436825098899988</v>
      </c>
      <c r="C353" s="15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9" t="s">
        <v>395</v>
      </c>
      <c r="B354" s="8">
        <v>99.837046495199999</v>
      </c>
      <c r="C354" s="15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9" t="s">
        <v>396</v>
      </c>
      <c r="B355" s="8">
        <v>100.0917328383</v>
      </c>
      <c r="C355" s="15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9" t="s">
        <v>397</v>
      </c>
      <c r="B356" s="8">
        <v>100.1281166016</v>
      </c>
      <c r="C356" s="15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9" t="s">
        <v>398</v>
      </c>
      <c r="B357" s="8">
        <v>99.837046495199999</v>
      </c>
      <c r="C357" s="15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9" t="s">
        <v>399</v>
      </c>
      <c r="B358" s="8">
        <v>99.764278968599996</v>
      </c>
      <c r="C358" s="15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9" t="s">
        <v>400</v>
      </c>
      <c r="B359" s="8">
        <v>100.8921756309</v>
      </c>
      <c r="C359" s="15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9" t="s">
        <v>401</v>
      </c>
      <c r="B360" s="8">
        <v>101.03771068410001</v>
      </c>
      <c r="C360" s="15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9" t="s">
        <v>402</v>
      </c>
      <c r="B361" s="8">
        <v>101.8381534767</v>
      </c>
      <c r="C361" s="15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9" t="s">
        <v>403</v>
      </c>
      <c r="B362" s="8">
        <v>102.2019911097</v>
      </c>
      <c r="C362" s="15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9" t="s">
        <v>404</v>
      </c>
      <c r="B363" s="8">
        <v>102.5294449794</v>
      </c>
      <c r="C363" s="15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9" t="s">
        <v>405</v>
      </c>
      <c r="B364" s="8">
        <v>102.85689884910001</v>
      </c>
      <c r="C364" s="15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9" t="s">
        <v>406</v>
      </c>
      <c r="B365" s="8">
        <v>103.2935040087</v>
      </c>
      <c r="C365" s="15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9" t="s">
        <v>407</v>
      </c>
      <c r="B366" s="8">
        <v>102.272947062</v>
      </c>
      <c r="C366" s="15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9" t="s">
        <v>408</v>
      </c>
      <c r="B367" s="8">
        <v>102.45338627700001</v>
      </c>
      <c r="C367" s="15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9" t="s">
        <v>409</v>
      </c>
      <c r="B368" s="8">
        <v>102.597737649</v>
      </c>
      <c r="C368" s="15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9" t="s">
        <v>410</v>
      </c>
      <c r="B369" s="8">
        <v>102.81426470700001</v>
      </c>
      <c r="C369" s="15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9" t="s">
        <v>411</v>
      </c>
      <c r="B370" s="8">
        <v>103.31949450899999</v>
      </c>
      <c r="C370" s="15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9" t="s">
        <v>412</v>
      </c>
      <c r="B371" s="8">
        <v>103.53602156700001</v>
      </c>
      <c r="C371" s="15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9" t="s">
        <v>413</v>
      </c>
      <c r="B372" s="8">
        <v>104.113427055</v>
      </c>
      <c r="C372" s="15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9" t="s">
        <v>414</v>
      </c>
      <c r="B373" s="8">
        <v>105.412589403</v>
      </c>
      <c r="C373" s="15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9" t="s">
        <v>415</v>
      </c>
      <c r="B374" s="8">
        <v>106.56740037900001</v>
      </c>
      <c r="C374" s="15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9" t="s">
        <v>416</v>
      </c>
      <c r="B375" s="8">
        <v>107.036542338</v>
      </c>
      <c r="C375" s="15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9" t="s">
        <v>417</v>
      </c>
      <c r="B376" s="8">
        <v>107.79438704099999</v>
      </c>
      <c r="C376" s="15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9" t="s">
        <v>418</v>
      </c>
      <c r="B377" s="8">
        <v>108.335704686</v>
      </c>
      <c r="C377" s="15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9" t="s">
        <v>419</v>
      </c>
      <c r="B378" s="8">
        <v>109.59877919100001</v>
      </c>
      <c r="C378" s="15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9" t="s">
        <v>420</v>
      </c>
      <c r="B379" s="8">
        <v>110.645326638</v>
      </c>
      <c r="C379" s="15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9" t="s">
        <v>421</v>
      </c>
      <c r="B380" s="8">
        <v>111.944488986</v>
      </c>
      <c r="C380" s="15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9" t="s">
        <v>422</v>
      </c>
      <c r="B381" s="8">
        <v>112.557982317</v>
      </c>
      <c r="C381" s="15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9" t="s">
        <v>423</v>
      </c>
      <c r="B382" s="8">
        <v>113.821056822</v>
      </c>
      <c r="C382" s="15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9" t="s">
        <v>424</v>
      </c>
      <c r="B383" s="8">
        <v>113.929320351</v>
      </c>
      <c r="C383" s="15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9" t="s">
        <v>425</v>
      </c>
      <c r="B384" s="8">
        <v>114.47063799599999</v>
      </c>
      <c r="C384" s="15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9" t="s">
        <v>426</v>
      </c>
      <c r="B385" s="8">
        <v>115.156307013</v>
      </c>
      <c r="C385" s="15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9" t="s">
        <v>427</v>
      </c>
      <c r="B386" s="8">
        <v>114.3104099286</v>
      </c>
      <c r="C386" s="15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9" t="s">
        <v>428</v>
      </c>
      <c r="B387" s="8">
        <v>114.0596506464</v>
      </c>
      <c r="C387" s="15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9" t="s">
        <v>429</v>
      </c>
      <c r="B388" s="8">
        <v>115.0268650206</v>
      </c>
      <c r="C388" s="15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9" t="s">
        <v>430</v>
      </c>
      <c r="B389" s="8">
        <v>115.7433201126</v>
      </c>
      <c r="C389" s="15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9" t="s">
        <v>431</v>
      </c>
      <c r="B390" s="8">
        <v>115.6000290942</v>
      </c>
      <c r="C390" s="15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9" t="s">
        <v>432</v>
      </c>
      <c r="B391" s="8">
        <v>114.6686374746</v>
      </c>
      <c r="C391" s="15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9" t="s">
        <v>433</v>
      </c>
      <c r="B392" s="8">
        <v>114.99104226599999</v>
      </c>
      <c r="C392" s="15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9" t="s">
        <v>434</v>
      </c>
      <c r="B393" s="8">
        <v>115.17015603900001</v>
      </c>
      <c r="C393" s="15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9" t="s">
        <v>435</v>
      </c>
      <c r="B394" s="8">
        <v>115.8507883764</v>
      </c>
      <c r="C394" s="15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9" t="s">
        <v>436</v>
      </c>
      <c r="B395" s="8">
        <v>115.27762430280001</v>
      </c>
      <c r="C395" s="15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9" t="s">
        <v>437</v>
      </c>
      <c r="B396" s="8">
        <v>114.63281472</v>
      </c>
      <c r="C396" s="15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9" t="s">
        <v>438</v>
      </c>
      <c r="B397" s="8">
        <v>111.9102853704</v>
      </c>
      <c r="C397" s="15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9" t="s">
        <v>439</v>
      </c>
      <c r="B398" s="8">
        <v>112.0535763888</v>
      </c>
      <c r="C398" s="15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9" t="s">
        <v>440</v>
      </c>
      <c r="B399" s="8">
        <v>111.8744626158</v>
      </c>
      <c r="C399" s="15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9" t="s">
        <v>441</v>
      </c>
      <c r="B400" s="8">
        <v>110.513197941</v>
      </c>
      <c r="C400" s="15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9" t="s">
        <v>442</v>
      </c>
      <c r="B401" s="8">
        <v>110.7281344686</v>
      </c>
      <c r="C401" s="15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9" t="s">
        <v>443</v>
      </c>
      <c r="B402" s="8">
        <v>109.2235787754</v>
      </c>
      <c r="C402" s="15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9" t="s">
        <v>444</v>
      </c>
      <c r="B403" s="8">
        <v>108.901173984</v>
      </c>
      <c r="C403" s="15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9" t="s">
        <v>445</v>
      </c>
      <c r="B404" s="8">
        <v>108.4354781742</v>
      </c>
      <c r="C404" s="15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9" t="s">
        <v>446</v>
      </c>
      <c r="B405" s="8">
        <v>108.363832665</v>
      </c>
      <c r="C405" s="15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9" t="s">
        <v>447</v>
      </c>
      <c r="B406" s="8">
        <v>107.11003625399999</v>
      </c>
      <c r="C406" s="15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9" t="s">
        <v>448</v>
      </c>
      <c r="B407" s="8">
        <v>107.22918374299999</v>
      </c>
      <c r="C407" s="15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9" t="s">
        <v>449</v>
      </c>
      <c r="B408" s="8">
        <v>107.2648673316</v>
      </c>
      <c r="C408" s="15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9" t="s">
        <v>450</v>
      </c>
      <c r="B409" s="8">
        <v>106.97939862280001</v>
      </c>
      <c r="C409" s="15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9" t="s">
        <v>451</v>
      </c>
      <c r="B410" s="8">
        <v>106.97939862280001</v>
      </c>
      <c r="C410" s="15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9" t="s">
        <v>452</v>
      </c>
      <c r="B411" s="8">
        <v>106.515511971</v>
      </c>
      <c r="C411" s="15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9" t="s">
        <v>453</v>
      </c>
      <c r="B412" s="8">
        <v>106.4084612052</v>
      </c>
      <c r="C412" s="15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9" t="s">
        <v>454</v>
      </c>
      <c r="B413" s="8">
        <v>106.9080314456</v>
      </c>
      <c r="C413" s="15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9" t="s">
        <v>455</v>
      </c>
      <c r="B414" s="8">
        <v>106.3727776166</v>
      </c>
      <c r="C414" s="15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9" t="s">
        <v>456</v>
      </c>
      <c r="B415" s="8">
        <v>105.5163714902</v>
      </c>
      <c r="C415" s="15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9" t="s">
        <v>457</v>
      </c>
      <c r="B416" s="8">
        <v>105.3379535472</v>
      </c>
      <c r="C416" s="15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9" t="s">
        <v>458</v>
      </c>
      <c r="B417" s="8">
        <v>105.65910584460001</v>
      </c>
      <c r="C417" s="15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9" t="s">
        <v>459</v>
      </c>
      <c r="B418" s="8">
        <v>105.4093207244</v>
      </c>
      <c r="C418" s="15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9" t="s">
        <v>460</v>
      </c>
      <c r="B419" s="8">
        <v>105.1595356042</v>
      </c>
      <c r="C419" s="15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9" t="s">
        <v>461</v>
      </c>
      <c r="B420" s="8">
        <v>104.33881306639999</v>
      </c>
      <c r="C420" s="15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9" t="s">
        <v>462</v>
      </c>
      <c r="B421" s="8">
        <v>103.839242826</v>
      </c>
      <c r="C421" s="15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9" t="s">
        <v>463</v>
      </c>
      <c r="B422" s="8">
        <v>103.7678756488</v>
      </c>
      <c r="C422" s="15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9" t="s">
        <v>464</v>
      </c>
      <c r="B423" s="8">
        <v>102.05506339599999</v>
      </c>
      <c r="C423" s="15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9" t="s">
        <v>465</v>
      </c>
      <c r="B424" s="8">
        <v>101.4127588012</v>
      </c>
      <c r="C424" s="15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9" t="s">
        <v>466</v>
      </c>
      <c r="B425" s="8">
        <v>101.4127588012</v>
      </c>
      <c r="C425" s="15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9" t="s">
        <v>467</v>
      </c>
      <c r="B426" s="8">
        <v>102.0193798074</v>
      </c>
      <c r="C426" s="15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9" t="s">
        <v>468</v>
      </c>
      <c r="B427" s="8">
        <v>102.3048485162</v>
      </c>
      <c r="C427" s="15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9" t="s">
        <v>469</v>
      </c>
      <c r="B428" s="8">
        <v>102.034428744</v>
      </c>
      <c r="C428" s="15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9" t="s">
        <v>470</v>
      </c>
      <c r="B429" s="8">
        <v>101.322891584</v>
      </c>
      <c r="C429" s="15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9" t="s">
        <v>471</v>
      </c>
      <c r="B430" s="8">
        <v>102.28346675</v>
      </c>
      <c r="C430" s="15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9" t="s">
        <v>472</v>
      </c>
      <c r="B431" s="8">
        <v>102.319043608</v>
      </c>
      <c r="C431" s="15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9" t="s">
        <v>473</v>
      </c>
      <c r="B432" s="8">
        <v>103.101734484</v>
      </c>
      <c r="C432" s="15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9" t="s">
        <v>474</v>
      </c>
      <c r="B433" s="8">
        <v>101.785390738</v>
      </c>
      <c r="C433" s="15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9" t="s">
        <v>475</v>
      </c>
      <c r="B434" s="8">
        <v>102.247889892</v>
      </c>
      <c r="C434" s="15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9" t="s">
        <v>476</v>
      </c>
      <c r="B435" s="8">
        <v>101.963275028</v>
      </c>
      <c r="C435" s="15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9" t="s">
        <v>477</v>
      </c>
      <c r="B436" s="8">
        <v>102.07000560199999</v>
      </c>
      <c r="C436" s="15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9" t="s">
        <v>478</v>
      </c>
      <c r="B437" s="8">
        <v>102.10558245999999</v>
      </c>
      <c r="C437" s="15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9" t="s">
        <v>479</v>
      </c>
      <c r="B438" s="8">
        <v>101.92769817</v>
      </c>
      <c r="C438" s="15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9" t="s">
        <v>480</v>
      </c>
      <c r="B439" s="8">
        <v>101.998851886</v>
      </c>
      <c r="C439" s="15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9" t="s">
        <v>481</v>
      </c>
      <c r="B440" s="8">
        <v>101.892121312</v>
      </c>
      <c r="C440" s="15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9" t="s">
        <v>482</v>
      </c>
      <c r="B441" s="8">
        <v>102.28346675</v>
      </c>
      <c r="C441" s="15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9" t="s">
        <v>483</v>
      </c>
      <c r="B442" s="8">
        <v>102.99500390999999</v>
      </c>
      <c r="C442" s="15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9" t="s">
        <v>484</v>
      </c>
      <c r="B443" s="8">
        <v>103.208465058</v>
      </c>
      <c r="C443" s="15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9" t="s">
        <v>485</v>
      </c>
      <c r="B444" s="8">
        <v>103.45750306399999</v>
      </c>
      <c r="C444" s="15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9" t="s">
        <v>486</v>
      </c>
      <c r="B445" s="8">
        <v>103.848848502</v>
      </c>
      <c r="C445" s="15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9" t="s">
        <v>487</v>
      </c>
      <c r="B446" s="8">
        <v>103.149958234</v>
      </c>
      <c r="C446" s="15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9" t="s">
        <v>488</v>
      </c>
      <c r="B447" s="8">
        <v>103.4674512655</v>
      </c>
      <c r="C447" s="15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9" t="s">
        <v>489</v>
      </c>
      <c r="B448" s="8">
        <v>103.96132931450001</v>
      </c>
      <c r="C448" s="15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9" t="s">
        <v>490</v>
      </c>
      <c r="B449" s="8">
        <v>104.1024373285</v>
      </c>
      <c r="C449" s="15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9" t="s">
        <v>491</v>
      </c>
      <c r="B450" s="8">
        <v>105.09019342649999</v>
      </c>
      <c r="C450" s="15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9" t="s">
        <v>492</v>
      </c>
      <c r="B451" s="8">
        <v>106.39544255600001</v>
      </c>
      <c r="C451" s="15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9" t="s">
        <v>493</v>
      </c>
      <c r="B452" s="8">
        <v>107.3479216505</v>
      </c>
      <c r="C452" s="15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9" t="s">
        <v>494</v>
      </c>
      <c r="B453" s="8">
        <v>107.94763071</v>
      </c>
      <c r="C453" s="15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9" t="s">
        <v>495</v>
      </c>
      <c r="B454" s="8">
        <v>109.8878659025</v>
      </c>
      <c r="C454" s="15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9" t="s">
        <v>496</v>
      </c>
      <c r="B455" s="8">
        <v>112.18087113</v>
      </c>
      <c r="C455" s="15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9" t="s">
        <v>497</v>
      </c>
      <c r="B456" s="8">
        <v>115.49690945899999</v>
      </c>
      <c r="C456" s="15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9" t="s">
        <v>498</v>
      </c>
      <c r="B457" s="8">
        <v>118.60128576699999</v>
      </c>
      <c r="C457" s="15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9" t="s">
        <v>499</v>
      </c>
      <c r="B458" s="8">
        <v>121.10595301550001</v>
      </c>
      <c r="C458" s="15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9" t="s">
        <v>500</v>
      </c>
      <c r="B459" s="8">
        <v>123.046188208</v>
      </c>
      <c r="C459" s="15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9" t="s">
        <v>501</v>
      </c>
      <c r="B460" s="8">
        <v>124.5630993585</v>
      </c>
      <c r="C460" s="15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9" t="s">
        <v>502</v>
      </c>
      <c r="B461" s="8">
        <v>127.067766607</v>
      </c>
      <c r="C461" s="15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9" t="s">
        <v>503</v>
      </c>
      <c r="B462" s="8">
        <v>128.26718472600001</v>
      </c>
      <c r="C462" s="15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9" t="s">
        <v>504</v>
      </c>
      <c r="B463" s="8">
        <v>130.94823699200001</v>
      </c>
      <c r="C463" s="15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9" t="s">
        <v>505</v>
      </c>
      <c r="B464" s="8">
        <v>131.61850005849999</v>
      </c>
      <c r="C464" s="15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9" t="s">
        <v>506</v>
      </c>
      <c r="B465" s="8">
        <v>131.68905406549999</v>
      </c>
      <c r="C465" s="15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9" t="s">
        <v>507</v>
      </c>
      <c r="B466" s="8">
        <v>131.97127009350001</v>
      </c>
      <c r="C466" s="15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9" t="s">
        <v>508</v>
      </c>
      <c r="B467" s="8">
        <v>132.14765511100001</v>
      </c>
      <c r="C467" s="15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9" t="s">
        <v>509</v>
      </c>
      <c r="B468" s="8">
        <v>131.7553759127</v>
      </c>
      <c r="C468" s="15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9" t="s">
        <v>510</v>
      </c>
      <c r="B469" s="8">
        <v>132.45490007469999</v>
      </c>
      <c r="C469" s="15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9" t="s">
        <v>511</v>
      </c>
      <c r="B470" s="8">
        <v>132.55982869900001</v>
      </c>
      <c r="C470" s="15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9" t="s">
        <v>512</v>
      </c>
      <c r="B471" s="8">
        <v>132.2800190342</v>
      </c>
      <c r="C471" s="15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9" t="s">
        <v>513</v>
      </c>
      <c r="B472" s="8">
        <v>131.58049487220001</v>
      </c>
      <c r="C472" s="15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9" t="s">
        <v>514</v>
      </c>
      <c r="B473" s="8">
        <v>130.63613725350001</v>
      </c>
      <c r="C473" s="15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9" t="s">
        <v>515</v>
      </c>
      <c r="B474" s="8">
        <v>128.8173744323</v>
      </c>
      <c r="C474" s="15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9" t="s">
        <v>516</v>
      </c>
      <c r="B475" s="8">
        <v>126.05425399240001</v>
      </c>
      <c r="C475" s="15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9" t="s">
        <v>517</v>
      </c>
      <c r="B476" s="8">
        <v>123.1862049282</v>
      </c>
      <c r="C476" s="15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9" t="s">
        <v>518</v>
      </c>
      <c r="B477" s="8">
        <v>120.9477276098</v>
      </c>
      <c r="C477" s="15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9" t="s">
        <v>519</v>
      </c>
      <c r="B478" s="8">
        <v>118.39446441849999</v>
      </c>
      <c r="C478" s="15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9" t="s">
        <v>520</v>
      </c>
      <c r="B479" s="8">
        <v>114.6869863599</v>
      </c>
      <c r="C479" s="15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9" t="s">
        <v>521</v>
      </c>
      <c r="B480" s="8">
        <v>113.25296182779999</v>
      </c>
      <c r="C480" s="15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9" t="s">
        <v>522</v>
      </c>
      <c r="B481" s="8">
        <v>110.2799841393</v>
      </c>
      <c r="C481" s="15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9" t="s">
        <v>523</v>
      </c>
      <c r="B482" s="8">
        <v>108.39126890190001</v>
      </c>
      <c r="C482" s="15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9" t="s">
        <v>524</v>
      </c>
      <c r="B483" s="8">
        <v>104.7537432595</v>
      </c>
      <c r="C483" s="15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9" t="s">
        <v>525</v>
      </c>
      <c r="B484" s="8">
        <v>101.60588453050001</v>
      </c>
      <c r="C484" s="15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9" t="s">
        <v>526</v>
      </c>
      <c r="B485" s="8">
        <v>98.353097177199999</v>
      </c>
      <c r="C485" s="15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9" t="s">
        <v>527</v>
      </c>
      <c r="B486" s="8">
        <v>96.989025061299998</v>
      </c>
      <c r="C486" s="15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9" t="s">
        <v>528</v>
      </c>
      <c r="B487" s="8">
        <v>95.694905361599993</v>
      </c>
      <c r="C487" s="15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9" t="s">
        <v>529</v>
      </c>
      <c r="B488" s="8">
        <v>95.239885111800007</v>
      </c>
      <c r="C488" s="15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9" t="s">
        <v>530</v>
      </c>
      <c r="B489" s="8">
        <v>95.064618484800008</v>
      </c>
      <c r="C489" s="15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9" t="s">
        <v>531</v>
      </c>
      <c r="B490" s="8">
        <v>94.714085230799995</v>
      </c>
      <c r="C490" s="15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9" t="s">
        <v>532</v>
      </c>
      <c r="B491" s="8">
        <v>95.204831786399993</v>
      </c>
      <c r="C491" s="15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9" t="s">
        <v>533</v>
      </c>
      <c r="B492" s="8">
        <v>94.854298532399994</v>
      </c>
      <c r="C492" s="15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9" t="s">
        <v>534</v>
      </c>
      <c r="B493" s="8">
        <v>94.679031905400009</v>
      </c>
      <c r="C493" s="15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9" t="s">
        <v>535</v>
      </c>
      <c r="B494" s="8">
        <v>94.258392000599997</v>
      </c>
      <c r="C494" s="15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9" t="s">
        <v>536</v>
      </c>
      <c r="B495" s="8">
        <v>93.592378818</v>
      </c>
      <c r="C495" s="15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9" t="s">
        <v>537</v>
      </c>
      <c r="B496" s="8">
        <v>93.206792238600002</v>
      </c>
      <c r="C496" s="15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9" t="s">
        <v>538</v>
      </c>
      <c r="B497" s="8">
        <v>92.470672405199991</v>
      </c>
      <c r="C497" s="15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9" t="s">
        <v>539</v>
      </c>
      <c r="B498" s="8">
        <v>92.330459103599992</v>
      </c>
      <c r="C498" s="15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9" t="s">
        <v>540</v>
      </c>
      <c r="B499" s="8">
        <v>91.384019317799996</v>
      </c>
      <c r="C499" s="15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9" t="s">
        <v>541</v>
      </c>
      <c r="B500" s="8">
        <v>90.6829528098</v>
      </c>
      <c r="C500" s="15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9" t="s">
        <v>542</v>
      </c>
      <c r="B501" s="8">
        <v>90.087046278000003</v>
      </c>
      <c r="C501" s="15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9" t="s">
        <v>543</v>
      </c>
      <c r="B502" s="8">
        <v>89.561246397000005</v>
      </c>
      <c r="C502" s="15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9" t="s">
        <v>544</v>
      </c>
      <c r="B503" s="8">
        <v>89.105553166800007</v>
      </c>
      <c r="C503" s="15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9" t="s">
        <v>545</v>
      </c>
      <c r="B504" s="8">
        <v>88.825126563599994</v>
      </c>
      <c r="C504" s="15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9" t="s">
        <v>546</v>
      </c>
      <c r="B505" s="8">
        <v>89.035446515999993</v>
      </c>
      <c r="C505" s="15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9" t="s">
        <v>547</v>
      </c>
      <c r="B506" s="8">
        <v>89.000393190599993</v>
      </c>
      <c r="C506" s="15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9" t="s">
        <v>548</v>
      </c>
      <c r="B507" s="8">
        <v>89.035446515999993</v>
      </c>
      <c r="C507" s="15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9" t="s">
        <v>549</v>
      </c>
      <c r="B508" s="8">
        <v>89.315873119200006</v>
      </c>
      <c r="C508" s="15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9" t="s">
        <v>550</v>
      </c>
      <c r="B509" s="8">
        <v>90.414764685600005</v>
      </c>
      <c r="C509" s="15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9" t="s">
        <v>551</v>
      </c>
      <c r="B510" s="8">
        <v>90.485181169000001</v>
      </c>
      <c r="C510" s="15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9" t="s">
        <v>552</v>
      </c>
      <c r="B511" s="8">
        <v>90.344348202199996</v>
      </c>
      <c r="C511" s="15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9" t="s">
        <v>553</v>
      </c>
      <c r="B512" s="8">
        <v>90.344348202199996</v>
      </c>
      <c r="C512" s="15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9" t="s">
        <v>554</v>
      </c>
      <c r="B513" s="8">
        <v>91.118929519600002</v>
      </c>
      <c r="C513" s="15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9" t="s">
        <v>555</v>
      </c>
      <c r="B514" s="8">
        <v>91.154137761300007</v>
      </c>
      <c r="C514" s="15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9" t="s">
        <v>556</v>
      </c>
      <c r="B515" s="8">
        <v>91.013304794500002</v>
      </c>
      <c r="C515" s="15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9" t="s">
        <v>557</v>
      </c>
      <c r="B516" s="8">
        <v>90.978096552799997</v>
      </c>
      <c r="C516" s="15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9" t="s">
        <v>558</v>
      </c>
      <c r="B517" s="8">
        <v>90.802055344300001</v>
      </c>
      <c r="C517" s="15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9" t="s">
        <v>559</v>
      </c>
      <c r="B518" s="8">
        <v>91.471011936600007</v>
      </c>
      <c r="C518" s="15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9" t="s">
        <v>560</v>
      </c>
      <c r="B519" s="8">
        <v>91.294970728099997</v>
      </c>
      <c r="C519" s="15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9" t="s">
        <v>561</v>
      </c>
      <c r="B520" s="8">
        <v>91.365387211499993</v>
      </c>
      <c r="C520" s="15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9" t="s">
        <v>562</v>
      </c>
      <c r="B521" s="8">
        <v>91.154137761300007</v>
      </c>
      <c r="C521" s="15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9" t="s">
        <v>563</v>
      </c>
      <c r="B522" s="8">
        <v>91.189346002999997</v>
      </c>
      <c r="C522" s="15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9" t="s">
        <v>564</v>
      </c>
      <c r="B523" s="8">
        <v>91.154137761300007</v>
      </c>
      <c r="C523" s="15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9" t="s">
        <v>565</v>
      </c>
      <c r="B524" s="8">
        <v>91.999135562099994</v>
      </c>
      <c r="C524" s="15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9" t="s">
        <v>566</v>
      </c>
      <c r="B525" s="8">
        <v>92.597675671000005</v>
      </c>
      <c r="C525" s="15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9" t="s">
        <v>567</v>
      </c>
      <c r="B526" s="8">
        <v>93.548298196900006</v>
      </c>
      <c r="C526" s="15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9" t="s">
        <v>568</v>
      </c>
      <c r="B527" s="8">
        <v>93.865172372200007</v>
      </c>
      <c r="C527" s="15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9" t="s">
        <v>569</v>
      </c>
      <c r="B528" s="8">
        <v>94.886211381500004</v>
      </c>
      <c r="C528" s="15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9" t="s">
        <v>570</v>
      </c>
      <c r="B529" s="8">
        <v>95.836833907399992</v>
      </c>
      <c r="C529" s="15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9" t="s">
        <v>571</v>
      </c>
      <c r="B530" s="8">
        <v>97.104330608599994</v>
      </c>
      <c r="C530" s="15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9" t="s">
        <v>572</v>
      </c>
      <c r="B531" s="8">
        <v>98.672104173299999</v>
      </c>
      <c r="C531" s="15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9" t="s">
        <v>573</v>
      </c>
      <c r="B532" s="8">
        <v>99.873268348699995</v>
      </c>
      <c r="C532" s="15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9" t="s">
        <v>574</v>
      </c>
      <c r="B533" s="8">
        <v>100.2618802878</v>
      </c>
      <c r="C533" s="15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9" t="s">
        <v>575</v>
      </c>
      <c r="B534" s="8">
        <v>100.75647730119999</v>
      </c>
      <c r="C534" s="15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9" t="s">
        <v>576</v>
      </c>
      <c r="B535" s="8">
        <v>100.93311909169999</v>
      </c>
      <c r="C535" s="15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9" t="s">
        <v>577</v>
      </c>
      <c r="B536" s="8">
        <v>101.28640267270001</v>
      </c>
      <c r="C536" s="15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9" t="s">
        <v>578</v>
      </c>
      <c r="B537" s="8">
        <v>101.67501461179999</v>
      </c>
      <c r="C537" s="15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9" t="s">
        <v>579</v>
      </c>
      <c r="B538" s="8">
        <v>102.805522071</v>
      </c>
      <c r="C538" s="15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9" t="s">
        <v>580</v>
      </c>
      <c r="B539" s="8">
        <v>103.47676087489999</v>
      </c>
      <c r="C539" s="15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9" t="s">
        <v>581</v>
      </c>
      <c r="B540" s="8">
        <v>103.79471609780001</v>
      </c>
      <c r="C540" s="15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9" t="s">
        <v>582</v>
      </c>
      <c r="B541" s="8">
        <v>103.97135788830001</v>
      </c>
      <c r="C541" s="15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9" t="s">
        <v>583</v>
      </c>
      <c r="B542" s="8">
        <v>104.7485817665</v>
      </c>
      <c r="C542" s="15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9" t="s">
        <v>584</v>
      </c>
      <c r="B543" s="8">
        <v>104.6072683341</v>
      </c>
      <c r="C543" s="15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9" t="s">
        <v>585</v>
      </c>
      <c r="B544" s="8">
        <v>104.571939976</v>
      </c>
      <c r="C544" s="15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9" t="s">
        <v>586</v>
      </c>
      <c r="B545" s="8">
        <v>104.6779250503</v>
      </c>
      <c r="C545" s="15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9" t="s">
        <v>587</v>
      </c>
      <c r="B546" s="8">
        <v>104.2893131112</v>
      </c>
      <c r="C546" s="15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9" t="s">
        <v>588</v>
      </c>
      <c r="B547" s="8">
        <v>104.4306265436</v>
      </c>
      <c r="C547" s="15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9" t="s">
        <v>589</v>
      </c>
      <c r="B548" s="8">
        <v>104.4659549017</v>
      </c>
      <c r="C548" s="15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9" t="s">
        <v>590</v>
      </c>
      <c r="B549" s="8">
        <v>104.8545668408</v>
      </c>
      <c r="C549" s="15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9" t="s">
        <v>591</v>
      </c>
      <c r="B550" s="8">
        <v>105.59646236090001</v>
      </c>
      <c r="C550" s="15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9" t="s">
        <v>592</v>
      </c>
      <c r="B551" s="8">
        <v>105.7377757933</v>
      </c>
      <c r="C551" s="15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9" t="s">
        <v>593</v>
      </c>
      <c r="B552" s="8">
        <v>106.8918413688</v>
      </c>
      <c r="C552" s="15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9" t="s">
        <v>594</v>
      </c>
      <c r="B553" s="8">
        <v>107.21187682199999</v>
      </c>
      <c r="C553" s="15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9" t="s">
        <v>595</v>
      </c>
      <c r="B554" s="8">
        <v>106.8918413688</v>
      </c>
      <c r="C554" s="15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9" t="s">
        <v>596</v>
      </c>
      <c r="B555" s="8">
        <v>106.7496033896</v>
      </c>
      <c r="C555" s="15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9" t="s">
        <v>597</v>
      </c>
      <c r="B556" s="8">
        <v>107.21187682199999</v>
      </c>
      <c r="C556" s="15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9" t="s">
        <v>598</v>
      </c>
      <c r="B557" s="8">
        <v>107.5319122752</v>
      </c>
      <c r="C557" s="15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9" t="s">
        <v>599</v>
      </c>
      <c r="B558" s="8">
        <v>108.4920186348</v>
      </c>
      <c r="C558" s="15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9" t="s">
        <v>600</v>
      </c>
      <c r="B559" s="8">
        <v>108.5275781296</v>
      </c>
      <c r="C559" s="15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9" t="s">
        <v>601</v>
      </c>
      <c r="B560" s="8">
        <v>109.06097055159999</v>
      </c>
      <c r="C560" s="15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9" t="s">
        <v>602</v>
      </c>
      <c r="B561" s="8">
        <v>109.4165654996</v>
      </c>
      <c r="C561" s="15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9" t="s">
        <v>603</v>
      </c>
      <c r="B562" s="8">
        <v>109.523243984</v>
      </c>
      <c r="C562" s="15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9" t="s">
        <v>604</v>
      </c>
      <c r="B563" s="8">
        <v>109.5588034788</v>
      </c>
      <c r="C563" s="15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9" t="s">
        <v>605</v>
      </c>
      <c r="B564" s="8">
        <v>108.5986971192</v>
      </c>
      <c r="C564" s="15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9" t="s">
        <v>606</v>
      </c>
      <c r="B565" s="8">
        <v>108.88317307760001</v>
      </c>
      <c r="C565" s="15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9" t="s">
        <v>607</v>
      </c>
      <c r="B566" s="8">
        <v>109.3098870152</v>
      </c>
      <c r="C566" s="15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9" t="s">
        <v>608</v>
      </c>
      <c r="B567" s="8">
        <v>109.2387680256</v>
      </c>
      <c r="C567" s="15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9" t="s">
        <v>609</v>
      </c>
      <c r="B568" s="8">
        <v>108.88317307760001</v>
      </c>
      <c r="C568" s="15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9" t="s">
        <v>610</v>
      </c>
      <c r="B569" s="8">
        <v>109.2032085308</v>
      </c>
      <c r="C569" s="15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9" t="s">
        <v>611</v>
      </c>
      <c r="B570" s="8">
        <v>109.06097055159999</v>
      </c>
      <c r="C570" s="15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9" t="s">
        <v>612</v>
      </c>
      <c r="B571" s="8">
        <v>109.0254110568</v>
      </c>
      <c r="C571" s="15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9" t="s">
        <v>613</v>
      </c>
      <c r="B572" s="8">
        <v>109.1320895412</v>
      </c>
      <c r="C572" s="15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9" t="s">
        <v>614</v>
      </c>
      <c r="B573" s="8">
        <v>108.5986971192</v>
      </c>
      <c r="C573" s="15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9" t="s">
        <v>615</v>
      </c>
      <c r="B574" s="8">
        <v>108.7053756036</v>
      </c>
      <c r="C574" s="15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9" t="s">
        <v>616</v>
      </c>
      <c r="B575" s="8">
        <v>109.6063245438</v>
      </c>
      <c r="C575" s="15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9" t="s">
        <v>617</v>
      </c>
      <c r="B576" s="8">
        <v>110.2855548655</v>
      </c>
      <c r="C576" s="15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9" t="s">
        <v>618</v>
      </c>
      <c r="B577" s="8">
        <v>110.7860403657</v>
      </c>
      <c r="C577" s="15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9" t="s">
        <v>619</v>
      </c>
      <c r="B578" s="8">
        <v>111.4295217231</v>
      </c>
      <c r="C578" s="15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9" t="s">
        <v>620</v>
      </c>
      <c r="B579" s="8">
        <v>111.536768616</v>
      </c>
      <c r="C579" s="15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9" t="s">
        <v>621</v>
      </c>
      <c r="B580" s="8">
        <v>111.6797644732</v>
      </c>
      <c r="C580" s="15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9" t="s">
        <v>622</v>
      </c>
      <c r="B581" s="8">
        <v>112.1802499734</v>
      </c>
      <c r="C581" s="15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9" t="s">
        <v>623</v>
      </c>
      <c r="B582" s="8">
        <v>112.46624168779999</v>
      </c>
      <c r="C582" s="15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9" t="s">
        <v>624</v>
      </c>
      <c r="B583" s="8">
        <v>113.00247615230001</v>
      </c>
      <c r="C583" s="15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9" t="s">
        <v>625</v>
      </c>
      <c r="B584" s="8">
        <v>113.0382251166</v>
      </c>
      <c r="C584" s="15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9" t="s">
        <v>626</v>
      </c>
      <c r="B585" s="8">
        <v>113.25271890240001</v>
      </c>
      <c r="C585" s="15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9" t="s">
        <v>627</v>
      </c>
      <c r="B586" s="8">
        <v>114.25368990280001</v>
      </c>
      <c r="C586" s="15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9" t="s">
        <v>628</v>
      </c>
      <c r="B587" s="8">
        <v>115.2904098675</v>
      </c>
      <c r="C587" s="15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9" t="s">
        <v>629</v>
      </c>
      <c r="B588" s="8">
        <v>114.8256733316</v>
      </c>
      <c r="C588" s="15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9" t="s">
        <v>630</v>
      </c>
      <c r="B589" s="8">
        <v>115.7908953677</v>
      </c>
      <c r="C589" s="15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9" t="s">
        <v>631</v>
      </c>
      <c r="B590" s="8">
        <v>115.93389122489999</v>
      </c>
      <c r="C590" s="15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9" t="s">
        <v>632</v>
      </c>
      <c r="B591" s="8">
        <v>115.826644332</v>
      </c>
      <c r="C591" s="15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9" t="s">
        <v>633</v>
      </c>
      <c r="B592" s="8">
        <v>116.0411381178</v>
      </c>
      <c r="C592" s="15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9" t="s">
        <v>634</v>
      </c>
      <c r="B593" s="8">
        <v>116.3628787965</v>
      </c>
      <c r="C593" s="15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9" t="s">
        <v>635</v>
      </c>
      <c r="B594" s="8">
        <v>116.7561174038</v>
      </c>
      <c r="C594" s="15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9" t="s">
        <v>636</v>
      </c>
      <c r="B595" s="8">
        <v>116.68461947519999</v>
      </c>
      <c r="C595" s="15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9" t="s">
        <v>637</v>
      </c>
      <c r="B596" s="8">
        <v>116.27297334559999</v>
      </c>
      <c r="C596" s="15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9" t="s">
        <v>638</v>
      </c>
      <c r="B597" s="8">
        <v>116.8415453424</v>
      </c>
      <c r="C597" s="15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9" t="s">
        <v>639</v>
      </c>
      <c r="B598" s="8">
        <v>116.80600959260001</v>
      </c>
      <c r="C598" s="15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9" t="s">
        <v>640</v>
      </c>
      <c r="B599" s="8">
        <v>117.1969028404</v>
      </c>
      <c r="C599" s="15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9" t="s">
        <v>641</v>
      </c>
      <c r="B600" s="8">
        <v>117.80101058699999</v>
      </c>
      <c r="C600" s="15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9" t="s">
        <v>642</v>
      </c>
      <c r="B601" s="8">
        <v>118.2629753344</v>
      </c>
      <c r="C601" s="15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9" t="s">
        <v>643</v>
      </c>
      <c r="B602" s="8">
        <v>119.04476183</v>
      </c>
      <c r="C602" s="15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9" t="s">
        <v>644</v>
      </c>
      <c r="B603" s="8">
        <v>119.64886957660001</v>
      </c>
      <c r="C603" s="15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9" t="s">
        <v>645</v>
      </c>
      <c r="B604" s="8">
        <v>119.86208407540001</v>
      </c>
      <c r="C604" s="15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9" t="s">
        <v>646</v>
      </c>
      <c r="B605" s="8">
        <v>120.2174415734</v>
      </c>
      <c r="C605" s="15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9" t="s">
        <v>647</v>
      </c>
      <c r="B606" s="8">
        <v>119.8976198252</v>
      </c>
      <c r="C606" s="15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9" t="s">
        <v>648</v>
      </c>
      <c r="B607" s="8">
        <v>120.110834324</v>
      </c>
      <c r="C607" s="15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9" t="s">
        <v>649</v>
      </c>
      <c r="B608" s="8">
        <v>120.53726332159999</v>
      </c>
      <c r="C608" s="15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9" t="s">
        <v>650</v>
      </c>
      <c r="B609" s="8">
        <v>121.17690681800001</v>
      </c>
      <c r="C609" s="15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9" t="s">
        <v>651</v>
      </c>
      <c r="B610" s="8">
        <v>121.6033358156</v>
      </c>
      <c r="C610" s="15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9" t="s">
        <v>652</v>
      </c>
      <c r="B611" s="8">
        <v>121.532264316</v>
      </c>
      <c r="C611" s="15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9" t="s">
        <v>653</v>
      </c>
      <c r="B612" s="8">
        <v>121.5678000658</v>
      </c>
      <c r="C612" s="15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9" t="s">
        <v>654</v>
      </c>
      <c r="B613" s="8">
        <v>121.709943065</v>
      </c>
      <c r="C613" s="15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9" t="s">
        <v>655</v>
      </c>
      <c r="B614" s="8">
        <v>121.85208606419999</v>
      </c>
      <c r="C614" s="15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9" t="s">
        <v>656</v>
      </c>
      <c r="B615" s="8">
        <v>122.5272653104</v>
      </c>
      <c r="C615" s="15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9" t="s">
        <v>657</v>
      </c>
      <c r="B616" s="8">
        <v>121.8975321564</v>
      </c>
      <c r="C616" s="15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9" t="s">
        <v>658</v>
      </c>
      <c r="B617" s="8">
        <v>122.0391088488</v>
      </c>
      <c r="C617" s="15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9" t="s">
        <v>659</v>
      </c>
      <c r="B618" s="8">
        <v>122.46383892599999</v>
      </c>
      <c r="C618" s="15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9" t="s">
        <v>660</v>
      </c>
      <c r="B619" s="8">
        <v>122.3576564067</v>
      </c>
      <c r="C619" s="15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9" t="s">
        <v>661</v>
      </c>
      <c r="B620" s="8">
        <v>122.5346272722</v>
      </c>
      <c r="C620" s="15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9" t="s">
        <v>662</v>
      </c>
      <c r="B621" s="8">
        <v>122.3930505798</v>
      </c>
      <c r="C621" s="15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9" t="s">
        <v>663</v>
      </c>
      <c r="B622" s="8">
        <v>122.3576564067</v>
      </c>
      <c r="C622" s="15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9" t="s">
        <v>664</v>
      </c>
      <c r="B623" s="8">
        <v>122.21607971429999</v>
      </c>
      <c r="C623" s="15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9" t="s">
        <v>665</v>
      </c>
      <c r="B624" s="8">
        <v>122.1452913681</v>
      </c>
      <c r="C624" s="15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9" t="s">
        <v>666</v>
      </c>
      <c r="B625" s="8">
        <v>122.0391088488</v>
      </c>
      <c r="C625" s="15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9" t="s">
        <v>667</v>
      </c>
      <c r="B626" s="8">
        <v>121.68516711780001</v>
      </c>
      <c r="C626" s="15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9" t="s">
        <v>668</v>
      </c>
      <c r="B627" s="8">
        <v>121.3666195599</v>
      </c>
      <c r="C627" s="15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9" t="s">
        <v>669</v>
      </c>
      <c r="B628" s="8">
        <v>121.1542545213</v>
      </c>
      <c r="C628" s="15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9" t="s">
        <v>670</v>
      </c>
      <c r="B629" s="8">
        <v>121.3666195599</v>
      </c>
      <c r="C629" s="15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9" t="s">
        <v>671</v>
      </c>
      <c r="B630" s="8">
        <v>121.1188603482</v>
      </c>
      <c r="C630" s="15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9" t="s">
        <v>672</v>
      </c>
      <c r="B631" s="8">
        <v>120.6587360979</v>
      </c>
      <c r="C631" s="15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9" t="s">
        <v>673</v>
      </c>
      <c r="B632" s="8">
        <v>119.8446701166</v>
      </c>
      <c r="C632" s="15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9" t="s">
        <v>674</v>
      </c>
      <c r="B633" s="8">
        <v>119.3845458663</v>
      </c>
      <c r="C633" s="15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9" t="s">
        <v>675</v>
      </c>
      <c r="B634" s="8">
        <v>118.7828449236</v>
      </c>
      <c r="C634" s="15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9" t="s">
        <v>676</v>
      </c>
      <c r="B635" s="8">
        <v>118.6412682312</v>
      </c>
      <c r="C635" s="15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9" t="s">
        <v>677</v>
      </c>
      <c r="B636" s="8">
        <v>118.79472449239999</v>
      </c>
      <c r="C636" s="15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9" t="s">
        <v>678</v>
      </c>
      <c r="B637" s="8">
        <v>119.50267875039999</v>
      </c>
      <c r="C637" s="15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9" t="s">
        <v>679</v>
      </c>
      <c r="B638" s="8">
        <v>121.1309735438</v>
      </c>
      <c r="C638" s="15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9" t="s">
        <v>680</v>
      </c>
      <c r="B639" s="8">
        <v>122.79466605010001</v>
      </c>
      <c r="C639" s="15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9" t="s">
        <v>681</v>
      </c>
      <c r="B640" s="8">
        <v>125.06011967569999</v>
      </c>
      <c r="C640" s="15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9" t="s">
        <v>682</v>
      </c>
      <c r="B641" s="8">
        <v>126.9361984594</v>
      </c>
      <c r="C641" s="15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9" t="s">
        <v>683</v>
      </c>
      <c r="B642" s="8">
        <v>128.84767495599999</v>
      </c>
      <c r="C642" s="15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9" t="s">
        <v>684</v>
      </c>
      <c r="B643" s="8">
        <v>129.8034132043</v>
      </c>
      <c r="C643" s="15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9" t="s">
        <v>685</v>
      </c>
      <c r="B644" s="8">
        <v>132.59983252340001</v>
      </c>
      <c r="C644" s="15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9" t="s">
        <v>686</v>
      </c>
      <c r="B645" s="8">
        <v>134.68829758449999</v>
      </c>
      <c r="C645" s="15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9" t="s">
        <v>687</v>
      </c>
      <c r="B646" s="8">
        <v>136.70596721979999</v>
      </c>
      <c r="C646" s="15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9" t="s">
        <v>688</v>
      </c>
      <c r="B647" s="8">
        <v>139.29000026150001</v>
      </c>
      <c r="C647" s="15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9" t="s">
        <v>689</v>
      </c>
      <c r="B648" s="8">
        <v>143.96249836429999</v>
      </c>
      <c r="C648" s="15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9" t="s">
        <v>690</v>
      </c>
      <c r="B649" s="8">
        <v>145.13062289000001</v>
      </c>
      <c r="C649" s="15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9" t="s">
        <v>691</v>
      </c>
      <c r="B650" s="8">
        <v>147.608462793</v>
      </c>
      <c r="C650" s="15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9" t="s">
        <v>692</v>
      </c>
      <c r="B651" s="8">
        <v>151.14823408300001</v>
      </c>
      <c r="C651" s="15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9" t="s">
        <v>693</v>
      </c>
      <c r="B652" s="8">
        <v>153.1659037183</v>
      </c>
      <c r="C652" s="15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9" t="s">
        <v>694</v>
      </c>
      <c r="B653" s="8">
        <v>155.1835733536</v>
      </c>
      <c r="C653" s="15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9" t="s">
        <v>695</v>
      </c>
      <c r="B654" s="8">
        <v>158.05078809849999</v>
      </c>
      <c r="C654" s="15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9" t="s">
        <v>696</v>
      </c>
      <c r="B655" s="8">
        <v>158.75874235649999</v>
      </c>
      <c r="C655" s="15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9" t="s">
        <v>697</v>
      </c>
      <c r="B656" s="8">
        <v>161.2719799724</v>
      </c>
      <c r="C656" s="15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9" t="s">
        <v>698</v>
      </c>
      <c r="B657" s="8">
        <v>161.59062957890001</v>
      </c>
      <c r="C657" s="15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9" t="s">
        <v>699</v>
      </c>
      <c r="B658" s="8">
        <v>163.76528098630001</v>
      </c>
      <c r="C658" s="15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9" t="s">
        <v>700</v>
      </c>
      <c r="B659" s="8">
        <v>165.09813184890001</v>
      </c>
      <c r="C659" s="15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9" t="s">
        <v>701</v>
      </c>
      <c r="B660" s="8">
        <v>166.9220330293</v>
      </c>
      <c r="C660" s="15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9" t="s">
        <v>702</v>
      </c>
      <c r="B661" s="8">
        <v>167.72875855140001</v>
      </c>
      <c r="C661" s="15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9" t="s">
        <v>703</v>
      </c>
      <c r="B662" s="8">
        <v>169.2369845275</v>
      </c>
      <c r="C662" s="15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9" t="s">
        <v>704</v>
      </c>
      <c r="B663" s="8">
        <v>169.97356000420001</v>
      </c>
      <c r="C663" s="15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9" t="s">
        <v>705</v>
      </c>
      <c r="B664" s="8">
        <v>169.3422095956</v>
      </c>
      <c r="C664" s="15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9" t="s">
        <v>706</v>
      </c>
      <c r="B665" s="8">
        <v>168.32503393729999</v>
      </c>
      <c r="C665" s="15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9" t="s">
        <v>707</v>
      </c>
      <c r="B666" s="8">
        <v>167.72875855140001</v>
      </c>
      <c r="C666" s="15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9" t="s">
        <v>708</v>
      </c>
      <c r="B667" s="8">
        <v>166.8168079612</v>
      </c>
      <c r="C667" s="15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9" t="s">
        <v>709</v>
      </c>
      <c r="B668" s="8">
        <v>167.20263321089999</v>
      </c>
      <c r="C668" s="15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9" t="s">
        <v>710</v>
      </c>
      <c r="B669" s="8">
        <v>166.15038252990001</v>
      </c>
      <c r="C669" s="15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9" t="s">
        <v>711</v>
      </c>
      <c r="B670" s="8">
        <v>166.606357825</v>
      </c>
      <c r="C670" s="15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9" t="s">
        <v>712</v>
      </c>
      <c r="B671" s="8">
        <v>167.06233312009999</v>
      </c>
      <c r="C671" s="15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9" t="s">
        <v>713</v>
      </c>
      <c r="B672" s="8">
        <v>168.39518398269999</v>
      </c>
      <c r="C672" s="15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9" t="s">
        <v>714</v>
      </c>
      <c r="B673" s="8">
        <v>168.92130932320001</v>
      </c>
      <c r="C673" s="15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9" t="s">
        <v>715</v>
      </c>
      <c r="B674" s="8">
        <v>168.60563411890001</v>
      </c>
      <c r="C674" s="15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9" t="s">
        <v>716</v>
      </c>
      <c r="B675" s="8">
        <v>169.061609414</v>
      </c>
      <c r="C675" s="15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9" t="s">
        <v>717</v>
      </c>
      <c r="B676" s="8">
        <v>169.0966844367</v>
      </c>
      <c r="C676" s="15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9" t="s">
        <v>718</v>
      </c>
      <c r="B677" s="8">
        <v>170.04371004960001</v>
      </c>
      <c r="C677" s="15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9" t="s">
        <v>719</v>
      </c>
      <c r="B678" s="8">
        <v>171.16611077600001</v>
      </c>
      <c r="C678" s="15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9" t="s">
        <v>720</v>
      </c>
      <c r="B679" s="8">
        <v>172.23621311159999</v>
      </c>
      <c r="C679" s="15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9" t="s">
        <v>721</v>
      </c>
      <c r="B680" s="8">
        <v>174.0950034384</v>
      </c>
      <c r="C680" s="15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9" t="s">
        <v>722</v>
      </c>
      <c r="B681" s="8">
        <v>175.14714890639999</v>
      </c>
      <c r="C681" s="15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9" t="s">
        <v>723</v>
      </c>
      <c r="B682" s="8">
        <v>177.49694045160001</v>
      </c>
      <c r="C682" s="15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9" t="s">
        <v>724</v>
      </c>
      <c r="B683" s="8">
        <v>178.23344227920001</v>
      </c>
      <c r="C683" s="15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9" t="s">
        <v>725</v>
      </c>
      <c r="B684" s="8">
        <v>178.6543004664</v>
      </c>
      <c r="C684" s="15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9" t="s">
        <v>726</v>
      </c>
      <c r="B685" s="8">
        <v>179.42587380960001</v>
      </c>
      <c r="C685" s="15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9" t="s">
        <v>727</v>
      </c>
      <c r="B686" s="8">
        <v>179.91687502799999</v>
      </c>
      <c r="C686" s="15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9" t="s">
        <v>728</v>
      </c>
      <c r="B687" s="8">
        <v>180.75859140239999</v>
      </c>
      <c r="C687" s="15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9" t="s">
        <v>729</v>
      </c>
      <c r="B688" s="8">
        <v>181.3548071676</v>
      </c>
      <c r="C688" s="15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9" t="s">
        <v>730</v>
      </c>
      <c r="B689" s="8">
        <v>181.9860944484</v>
      </c>
      <c r="C689" s="15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9" t="s">
        <v>731</v>
      </c>
      <c r="B690" s="8">
        <v>183.10838294760001</v>
      </c>
      <c r="C690" s="15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9" t="s">
        <v>732</v>
      </c>
      <c r="B691" s="8">
        <v>183.7396702284</v>
      </c>
      <c r="C691" s="15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9" t="s">
        <v>733</v>
      </c>
      <c r="B692" s="8">
        <v>184.79181569639999</v>
      </c>
      <c r="C692" s="15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9" t="s">
        <v>734</v>
      </c>
      <c r="B693" s="8">
        <v>185.7738181332</v>
      </c>
      <c r="C693" s="15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9" t="s">
        <v>735</v>
      </c>
      <c r="B694" s="8">
        <v>186.26481935160001</v>
      </c>
      <c r="C694" s="15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9" t="s">
        <v>736</v>
      </c>
      <c r="B695" s="8">
        <v>185.9141041956</v>
      </c>
      <c r="C695" s="15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9" t="s">
        <v>737</v>
      </c>
      <c r="B696" s="8">
        <v>185.1425308524</v>
      </c>
      <c r="C696" s="15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9" t="s">
        <v>738</v>
      </c>
      <c r="B697" s="8">
        <v>186.51845399600001</v>
      </c>
      <c r="C697" s="15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9" t="s">
        <v>739</v>
      </c>
      <c r="B698" s="8">
        <v>187.99485336800001</v>
      </c>
      <c r="C698" s="15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9" t="s">
        <v>740</v>
      </c>
      <c r="B699" s="8">
        <v>188.59244358999999</v>
      </c>
      <c r="C699" s="15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9" t="s">
        <v>741</v>
      </c>
      <c r="B700" s="8">
        <v>188.486986492</v>
      </c>
      <c r="C700" s="15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9" t="s">
        <v>742</v>
      </c>
      <c r="B701" s="8">
        <v>188.38152939400001</v>
      </c>
      <c r="C701" s="15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9" t="s">
        <v>743</v>
      </c>
      <c r="B702" s="8">
        <v>188.100310466</v>
      </c>
      <c r="C702" s="15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9" t="s">
        <v>744</v>
      </c>
      <c r="B703" s="8">
        <v>186.51845399600001</v>
      </c>
      <c r="C703" s="15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9" t="s">
        <v>745</v>
      </c>
      <c r="B704" s="8">
        <v>185.46388301600001</v>
      </c>
      <c r="C704" s="15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9" t="s">
        <v>746</v>
      </c>
      <c r="B705" s="8">
        <v>185.07720699000001</v>
      </c>
      <c r="C705" s="15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9" t="s">
        <v>747</v>
      </c>
      <c r="B706" s="8">
        <v>184.16324547400001</v>
      </c>
      <c r="C706" s="15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9" t="s">
        <v>748</v>
      </c>
      <c r="B707" s="8">
        <v>184.23355020599999</v>
      </c>
      <c r="C707" s="15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9" t="s">
        <v>749</v>
      </c>
      <c r="B708" s="8">
        <v>183.917178912</v>
      </c>
      <c r="C708" s="15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9" t="s">
        <v>750</v>
      </c>
      <c r="B709" s="8">
        <v>182.26501771</v>
      </c>
      <c r="C709" s="15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9" t="s">
        <v>751</v>
      </c>
      <c r="B710" s="8">
        <v>180.57770414199999</v>
      </c>
      <c r="C710" s="15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9" t="s">
        <v>752</v>
      </c>
      <c r="B711" s="8">
        <v>178.78493347599999</v>
      </c>
      <c r="C711" s="15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9" t="s">
        <v>753</v>
      </c>
      <c r="B712" s="8">
        <v>177.23822937200001</v>
      </c>
      <c r="C712" s="15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9" t="s">
        <v>754</v>
      </c>
      <c r="B713" s="8">
        <v>175.30484924199999</v>
      </c>
      <c r="C713" s="15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9" t="s">
        <v>755</v>
      </c>
      <c r="B714" s="8">
        <v>175.05878268000001</v>
      </c>
      <c r="C714" s="15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9" t="s">
        <v>756</v>
      </c>
      <c r="B715" s="8">
        <v>174.672106654</v>
      </c>
      <c r="C715" s="15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9" t="s">
        <v>757</v>
      </c>
      <c r="B716" s="8">
        <v>174.988477948</v>
      </c>
      <c r="C716" s="15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9" t="s">
        <v>758</v>
      </c>
      <c r="B717" s="8">
        <v>174.461192458</v>
      </c>
      <c r="C717" s="15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9" t="s">
        <v>759</v>
      </c>
      <c r="B718" s="8">
        <v>175.199392144</v>
      </c>
      <c r="C718" s="15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9" t="s">
        <v>760</v>
      </c>
      <c r="B719" s="8">
        <v>175.58606817</v>
      </c>
      <c r="C719" s="15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9" t="s">
        <v>761</v>
      </c>
      <c r="B720" s="8">
        <v>176.78554802880001</v>
      </c>
      <c r="C720" s="15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9" t="s">
        <v>762</v>
      </c>
      <c r="B721" s="8">
        <v>177.31505745780001</v>
      </c>
      <c r="C721" s="15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9" t="s">
        <v>763</v>
      </c>
      <c r="B722" s="8">
        <v>178.091671287</v>
      </c>
      <c r="C722" s="15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9" t="s">
        <v>764</v>
      </c>
      <c r="B723" s="8">
        <v>179.00948763060001</v>
      </c>
      <c r="C723" s="15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9" t="s">
        <v>765</v>
      </c>
      <c r="B724" s="8">
        <v>179.0447882592</v>
      </c>
      <c r="C724" s="15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9" t="s">
        <v>766</v>
      </c>
      <c r="B725" s="8">
        <v>179.50369643100001</v>
      </c>
      <c r="C725" s="15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9" t="s">
        <v>767</v>
      </c>
      <c r="B726" s="8">
        <v>180.31561088879999</v>
      </c>
      <c r="C726" s="15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9" t="s">
        <v>768</v>
      </c>
      <c r="B727" s="8">
        <v>179.7155002026</v>
      </c>
      <c r="C727" s="15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9" t="s">
        <v>769</v>
      </c>
      <c r="B728" s="8">
        <v>180.8098196892</v>
      </c>
      <c r="C728" s="15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9" t="s">
        <v>770</v>
      </c>
      <c r="B729" s="8">
        <v>180.7039178034</v>
      </c>
      <c r="C729" s="15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9" t="s">
        <v>771</v>
      </c>
      <c r="B730" s="8">
        <v>180.209709003</v>
      </c>
      <c r="C730" s="15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9" t="s">
        <v>772</v>
      </c>
      <c r="B731" s="8">
        <v>180.45681340319999</v>
      </c>
      <c r="C731" s="15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9" t="s">
        <v>773</v>
      </c>
      <c r="B732" s="8">
        <v>179.89200334559999</v>
      </c>
      <c r="C732" s="15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9" t="s">
        <v>774</v>
      </c>
      <c r="B733" s="8">
        <v>178.19757317279999</v>
      </c>
      <c r="C733" s="15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9" t="s">
        <v>775</v>
      </c>
      <c r="B734" s="8">
        <v>177.70336437239999</v>
      </c>
      <c r="C734" s="15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9" t="s">
        <v>776</v>
      </c>
      <c r="B735" s="8">
        <v>176.78554802880001</v>
      </c>
      <c r="C735" s="15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9" t="s">
        <v>777</v>
      </c>
      <c r="B736" s="8">
        <v>176.04423482819999</v>
      </c>
      <c r="C736" s="15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9" t="s">
        <v>778</v>
      </c>
      <c r="B737" s="8">
        <v>175.267620999</v>
      </c>
      <c r="C737" s="15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9" t="s">
        <v>779</v>
      </c>
      <c r="B738" s="8">
        <v>173.65461686579999</v>
      </c>
      <c r="C738" s="15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9" t="s">
        <v>780</v>
      </c>
      <c r="B739" s="8">
        <v>173.1974459425</v>
      </c>
      <c r="C739" s="15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9" t="s">
        <v>781</v>
      </c>
      <c r="B740" s="8">
        <v>173.44361490119999</v>
      </c>
      <c r="C740" s="15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9" t="s">
        <v>782</v>
      </c>
      <c r="B741" s="8">
        <v>173.30294692480001</v>
      </c>
      <c r="C741" s="15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9" t="s">
        <v>783</v>
      </c>
      <c r="B742" s="8">
        <v>172.42377207230001</v>
      </c>
      <c r="C742" s="15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9" t="s">
        <v>784</v>
      </c>
      <c r="B743" s="8">
        <v>171.72043219029999</v>
      </c>
      <c r="C743" s="15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9" t="s">
        <v>785</v>
      </c>
      <c r="B744" s="8">
        <v>170.45442040270001</v>
      </c>
      <c r="C744" s="15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9" t="s">
        <v>786</v>
      </c>
      <c r="B745" s="8">
        <v>169.57524555020001</v>
      </c>
      <c r="C745" s="15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9" t="s">
        <v>787</v>
      </c>
      <c r="B746" s="8">
        <v>168.16856578619999</v>
      </c>
      <c r="C746" s="15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9" t="s">
        <v>788</v>
      </c>
      <c r="B747" s="8">
        <v>168.3444007567</v>
      </c>
      <c r="C747" s="15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9" t="s">
        <v>789</v>
      </c>
      <c r="B748" s="8">
        <v>168.3444007567</v>
      </c>
      <c r="C748" s="15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9" t="s">
        <v>790</v>
      </c>
      <c r="B749" s="8">
        <v>168.5202357272</v>
      </c>
      <c r="C749" s="15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9" t="s">
        <v>791</v>
      </c>
      <c r="B750" s="8">
        <v>168.20373278029999</v>
      </c>
      <c r="C750" s="15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9" t="s">
        <v>792</v>
      </c>
      <c r="B751" s="8">
        <v>168.27406676850001</v>
      </c>
      <c r="C751" s="15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9" t="s">
        <v>793</v>
      </c>
      <c r="B752" s="8">
        <v>168.3092337626</v>
      </c>
      <c r="C752" s="15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9" t="s">
        <v>794</v>
      </c>
      <c r="B753" s="8">
        <v>169.0125736446</v>
      </c>
      <c r="C753" s="15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9" t="s">
        <v>795</v>
      </c>
      <c r="B754" s="8">
        <v>169.54007855610001</v>
      </c>
      <c r="C754" s="15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9" t="s">
        <v>796</v>
      </c>
      <c r="B755" s="8">
        <v>170.2785854322</v>
      </c>
      <c r="C755" s="15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9" t="s">
        <v>797</v>
      </c>
      <c r="B756" s="8">
        <v>171.54459721980001</v>
      </c>
      <c r="C756" s="15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9" t="s">
        <v>798</v>
      </c>
      <c r="B757" s="8">
        <v>173.30294692480001</v>
      </c>
      <c r="C757" s="15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9" t="s">
        <v>799</v>
      </c>
      <c r="B758" s="8">
        <v>174.18212177730001</v>
      </c>
      <c r="C758" s="15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9" t="s">
        <v>800</v>
      </c>
      <c r="B759" s="8">
        <v>173.1622789484</v>
      </c>
      <c r="C759" s="15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9" t="s">
        <v>801</v>
      </c>
      <c r="B760" s="8">
        <v>172.36190228999999</v>
      </c>
      <c r="C760" s="15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9" t="s">
        <v>802</v>
      </c>
      <c r="B761" s="8">
        <v>171.768513805</v>
      </c>
      <c r="C761" s="15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9" t="s">
        <v>803</v>
      </c>
      <c r="B762" s="8">
        <v>172.50152310999999</v>
      </c>
      <c r="C762" s="15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9" t="s">
        <v>804</v>
      </c>
      <c r="B763" s="8">
        <v>172.50152310999999</v>
      </c>
      <c r="C763" s="15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9" t="s">
        <v>805</v>
      </c>
      <c r="B764" s="8">
        <v>172.64114393</v>
      </c>
      <c r="C764" s="15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9" t="s">
        <v>806</v>
      </c>
      <c r="B765" s="8">
        <v>172.676049135</v>
      </c>
      <c r="C765" s="15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9" t="s">
        <v>807</v>
      </c>
      <c r="B766" s="8">
        <v>173.16472200499999</v>
      </c>
      <c r="C766" s="15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9" t="s">
        <v>808</v>
      </c>
      <c r="B767" s="8">
        <v>173.37415323499999</v>
      </c>
      <c r="C767" s="15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9" t="s">
        <v>809</v>
      </c>
      <c r="B768" s="8">
        <v>173.47886885</v>
      </c>
      <c r="C768" s="15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9" t="s">
        <v>810</v>
      </c>
      <c r="B769" s="8">
        <v>173.19962720999999</v>
      </c>
      <c r="C769" s="15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9" t="s">
        <v>811</v>
      </c>
      <c r="B770" s="8">
        <v>172.39680749499999</v>
      </c>
      <c r="C770" s="15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9" t="s">
        <v>812</v>
      </c>
      <c r="B771" s="8">
        <v>173.06000639000001</v>
      </c>
      <c r="C771" s="15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9" t="s">
        <v>813</v>
      </c>
      <c r="B772" s="8">
        <v>172.88548036500001</v>
      </c>
      <c r="C772" s="15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9" t="s">
        <v>814</v>
      </c>
      <c r="B773" s="8">
        <v>173.513774055</v>
      </c>
      <c r="C773" s="15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9" t="s">
        <v>815</v>
      </c>
      <c r="B774" s="8">
        <v>174.07225733499999</v>
      </c>
      <c r="C774" s="15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9" t="s">
        <v>816</v>
      </c>
      <c r="B775" s="8">
        <v>173.68830008</v>
      </c>
      <c r="C775" s="15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9" t="s">
        <v>817</v>
      </c>
      <c r="B776" s="8">
        <v>174.77036143500001</v>
      </c>
      <c r="C776" s="15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9" t="s">
        <v>818</v>
      </c>
      <c r="B777" s="8">
        <v>174.63074061500001</v>
      </c>
      <c r="C777" s="15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9" t="s">
        <v>819</v>
      </c>
      <c r="B778" s="8">
        <v>175.189223895</v>
      </c>
      <c r="C778" s="15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9" t="s">
        <v>820</v>
      </c>
      <c r="B779" s="8">
        <v>176.34109566000001</v>
      </c>
      <c r="C779" s="15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9" t="s">
        <v>821</v>
      </c>
      <c r="B780" s="8">
        <v>175.99204361</v>
      </c>
      <c r="C780" s="15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9" t="s">
        <v>822</v>
      </c>
      <c r="B781" s="8">
        <v>177.03468406850001</v>
      </c>
      <c r="C781" s="15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9" t="s">
        <v>823</v>
      </c>
      <c r="B782" s="8">
        <v>177.34826646499999</v>
      </c>
      <c r="C782" s="15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9" t="s">
        <v>824</v>
      </c>
      <c r="B783" s="8">
        <v>177.48763641900001</v>
      </c>
      <c r="C783" s="15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9" t="s">
        <v>825</v>
      </c>
      <c r="B784" s="8">
        <v>176.79078664900001</v>
      </c>
      <c r="C784" s="15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9" t="s">
        <v>826</v>
      </c>
      <c r="B785" s="8">
        <v>176.65141669499999</v>
      </c>
      <c r="C785" s="15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9" t="s">
        <v>827</v>
      </c>
      <c r="B786" s="8">
        <v>178.88133595900001</v>
      </c>
      <c r="C786" s="15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9" t="s">
        <v>828</v>
      </c>
      <c r="B787" s="8">
        <v>175.71066950549999</v>
      </c>
      <c r="C787" s="15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9" t="s">
        <v>829</v>
      </c>
      <c r="B788" s="8">
        <v>175.745511994</v>
      </c>
      <c r="C788" s="15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9" t="s">
        <v>830</v>
      </c>
      <c r="B789" s="8">
        <v>175.22287466649999</v>
      </c>
      <c r="C789" s="15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9" t="s">
        <v>831</v>
      </c>
      <c r="B790" s="8">
        <v>175.2925596435</v>
      </c>
      <c r="C790" s="15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9" t="s">
        <v>832</v>
      </c>
      <c r="B791" s="8">
        <v>175.67582701699999</v>
      </c>
      <c r="C791" s="15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9" t="s">
        <v>833</v>
      </c>
      <c r="B792" s="8">
        <v>175.91972443649999</v>
      </c>
      <c r="C792" s="15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9" t="s">
        <v>834</v>
      </c>
      <c r="B793" s="8">
        <v>176.05909439050001</v>
      </c>
      <c r="C793" s="15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9" t="s">
        <v>835</v>
      </c>
      <c r="B794" s="8">
        <v>176.09393687900001</v>
      </c>
      <c r="C794" s="15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9" t="s">
        <v>836</v>
      </c>
      <c r="B795" s="8">
        <v>175.67582701699999</v>
      </c>
      <c r="C795" s="15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9" t="s">
        <v>837</v>
      </c>
      <c r="B796" s="8">
        <v>174.24728498850001</v>
      </c>
      <c r="C796" s="15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9" t="s">
        <v>838</v>
      </c>
      <c r="B797" s="8">
        <v>173.30653779900001</v>
      </c>
      <c r="C797" s="15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9" t="s">
        <v>839</v>
      </c>
      <c r="B798" s="8">
        <v>173.02779789100001</v>
      </c>
      <c r="C798" s="15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9" t="s">
        <v>840</v>
      </c>
      <c r="B799" s="8">
        <v>172.0173657245</v>
      </c>
      <c r="C799" s="15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9" t="s">
        <v>841</v>
      </c>
      <c r="B800" s="8">
        <v>169.961658903</v>
      </c>
      <c r="C800" s="15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9" t="s">
        <v>842</v>
      </c>
      <c r="B801" s="8">
        <v>168.567959363</v>
      </c>
      <c r="C801" s="15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9" t="s">
        <v>843</v>
      </c>
      <c r="B802" s="8">
        <v>168.2242698236</v>
      </c>
      <c r="C802" s="15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9" t="s">
        <v>844</v>
      </c>
      <c r="B803" s="8">
        <v>167.39113270519999</v>
      </c>
      <c r="C803" s="15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9" t="s">
        <v>845</v>
      </c>
      <c r="B804" s="8">
        <v>167.0787062858</v>
      </c>
      <c r="C804" s="15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9" t="s">
        <v>846</v>
      </c>
      <c r="B805" s="8">
        <v>165.8290006082</v>
      </c>
      <c r="C805" s="15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9" t="s">
        <v>847</v>
      </c>
      <c r="B806" s="8">
        <v>164.89172135000001</v>
      </c>
      <c r="C806" s="15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9" t="s">
        <v>848</v>
      </c>
      <c r="B807" s="8">
        <v>162.98244878700001</v>
      </c>
      <c r="C807" s="15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9" t="s">
        <v>849</v>
      </c>
      <c r="B808" s="8">
        <v>161.80217120259999</v>
      </c>
      <c r="C808" s="15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9" t="s">
        <v>850</v>
      </c>
      <c r="B809" s="8">
        <v>161.42031668999999</v>
      </c>
      <c r="C809" s="15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9" t="s">
        <v>851</v>
      </c>
      <c r="B810" s="8">
        <v>161.246746457</v>
      </c>
      <c r="C810" s="15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9" t="s">
        <v>852</v>
      </c>
      <c r="B811" s="8">
        <v>159.6499003134</v>
      </c>
      <c r="C811" s="15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9" t="s">
        <v>853</v>
      </c>
      <c r="B812" s="8">
        <v>155.345358535</v>
      </c>
      <c r="C812" s="15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9" t="s">
        <v>854</v>
      </c>
      <c r="B813" s="8">
        <v>151.9086679216</v>
      </c>
      <c r="C813" s="15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9" t="s">
        <v>855</v>
      </c>
      <c r="B814" s="8">
        <v>149.79111107899999</v>
      </c>
      <c r="C814" s="15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9" t="s">
        <v>856</v>
      </c>
      <c r="B815" s="8">
        <v>148.26369302859999</v>
      </c>
      <c r="C815" s="15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9" t="s">
        <v>857</v>
      </c>
      <c r="B816" s="8">
        <v>147.98598065580001</v>
      </c>
      <c r="C816" s="15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9" t="s">
        <v>858</v>
      </c>
      <c r="B817" s="8">
        <v>146.7015609316</v>
      </c>
      <c r="C817" s="15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9" t="s">
        <v>859</v>
      </c>
      <c r="B818" s="8">
        <v>144.1674355298</v>
      </c>
      <c r="C818" s="15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9" t="s">
        <v>860</v>
      </c>
      <c r="B819" s="8">
        <v>142.77887366580001</v>
      </c>
      <c r="C819" s="15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9" t="s">
        <v>861</v>
      </c>
      <c r="B820" s="8">
        <v>141.73745226779999</v>
      </c>
      <c r="C820" s="15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9" t="s">
        <v>862</v>
      </c>
      <c r="B821" s="8">
        <v>140.21003421739999</v>
      </c>
      <c r="C821" s="15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9" t="s">
        <v>863</v>
      </c>
      <c r="B822" s="8">
        <v>137.7453369088</v>
      </c>
      <c r="C822" s="15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9" t="s">
        <v>864</v>
      </c>
      <c r="B823" s="8">
        <v>136.9121997904</v>
      </c>
      <c r="C823" s="15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9" t="s">
        <v>865</v>
      </c>
      <c r="B824" s="8">
        <v>136.80805765060001</v>
      </c>
      <c r="C824" s="15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9" t="s">
        <v>866</v>
      </c>
      <c r="B825" s="8">
        <v>135.58173324730001</v>
      </c>
      <c r="C825" s="15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9" t="s">
        <v>867</v>
      </c>
      <c r="B826" s="8">
        <v>133.1933902312</v>
      </c>
      <c r="C826" s="15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9" t="s">
        <v>868</v>
      </c>
      <c r="B827" s="8">
        <v>133.57414056709999</v>
      </c>
      <c r="C827" s="15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9" t="s">
        <v>869</v>
      </c>
      <c r="B828" s="8">
        <v>132.57034422699999</v>
      </c>
      <c r="C828" s="15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9" t="s">
        <v>870</v>
      </c>
      <c r="B829" s="8">
        <v>132.3280485587</v>
      </c>
      <c r="C829" s="15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9" t="s">
        <v>871</v>
      </c>
      <c r="B830" s="8">
        <v>131.22041121789999</v>
      </c>
      <c r="C830" s="15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9" t="s">
        <v>872</v>
      </c>
      <c r="B831" s="8">
        <v>129.4205005391</v>
      </c>
      <c r="C831" s="15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9" t="s">
        <v>873</v>
      </c>
      <c r="B832" s="8">
        <v>129.2820458715</v>
      </c>
      <c r="C832" s="15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9" t="s">
        <v>874</v>
      </c>
      <c r="B833" s="8">
        <v>129.69740987430001</v>
      </c>
      <c r="C833" s="15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9" t="s">
        <v>875</v>
      </c>
      <c r="B834" s="8">
        <v>130.59736521369999</v>
      </c>
      <c r="C834" s="15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9" t="s">
        <v>876</v>
      </c>
      <c r="B835" s="8">
        <v>131.35886588549999</v>
      </c>
      <c r="C835" s="15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9" t="s">
        <v>877</v>
      </c>
      <c r="B836" s="8">
        <v>131.4973205531</v>
      </c>
      <c r="C836" s="15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9" t="s">
        <v>878</v>
      </c>
      <c r="B837" s="8">
        <v>131.53193422000001</v>
      </c>
      <c r="C837" s="15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9" t="s">
        <v>879</v>
      </c>
      <c r="B838" s="8">
        <v>132.01652555659999</v>
      </c>
      <c r="C838" s="15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9" t="s">
        <v>880</v>
      </c>
      <c r="B839" s="8">
        <v>131.4280932193</v>
      </c>
      <c r="C839" s="15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9" t="s">
        <v>881</v>
      </c>
      <c r="B840" s="8">
        <v>130.73581988129999</v>
      </c>
      <c r="C840" s="15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9" t="s">
        <v>882</v>
      </c>
      <c r="B841" s="8">
        <v>130.94350188269999</v>
      </c>
      <c r="C841" s="15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9" t="s">
        <v>883</v>
      </c>
      <c r="B842" s="8">
        <v>131.18579755100001</v>
      </c>
      <c r="C842" s="15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9" t="s">
        <v>884</v>
      </c>
      <c r="B843" s="8">
        <v>130.839660882</v>
      </c>
      <c r="C843" s="15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9" t="s">
        <v>885</v>
      </c>
      <c r="B844" s="8">
        <v>130.839660882</v>
      </c>
      <c r="C844" s="15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9" t="s">
        <v>886</v>
      </c>
      <c r="B845" s="8">
        <v>130.19313944230001</v>
      </c>
      <c r="C845" s="15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9" t="s">
        <v>887</v>
      </c>
      <c r="B846" s="8">
        <v>129.64191154310001</v>
      </c>
      <c r="C846" s="15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9" t="s">
        <v>888</v>
      </c>
      <c r="B847" s="8">
        <v>130.33094641709999</v>
      </c>
      <c r="C847" s="15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9" t="s">
        <v>889</v>
      </c>
      <c r="B848" s="8">
        <v>129.95197723640001</v>
      </c>
      <c r="C848" s="15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9" t="s">
        <v>890</v>
      </c>
      <c r="B849" s="8">
        <v>128.36719702619999</v>
      </c>
      <c r="C849" s="15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9" t="s">
        <v>891</v>
      </c>
      <c r="B850" s="8">
        <v>128.88397318169999</v>
      </c>
      <c r="C850" s="15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9" t="s">
        <v>892</v>
      </c>
      <c r="B851" s="8">
        <v>129.3318458498</v>
      </c>
      <c r="C851" s="15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9" t="s">
        <v>893</v>
      </c>
      <c r="B852" s="8">
        <v>128.64281097579999</v>
      </c>
      <c r="C852" s="15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9" t="s">
        <v>894</v>
      </c>
      <c r="B853" s="8">
        <v>128.1949383077</v>
      </c>
      <c r="C853" s="15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9" t="s">
        <v>895</v>
      </c>
      <c r="B854" s="8">
        <v>128.40164876989999</v>
      </c>
      <c r="C854" s="15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9" t="s">
        <v>896</v>
      </c>
      <c r="B855" s="8">
        <v>128.26384179510001</v>
      </c>
      <c r="C855" s="15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9" t="s">
        <v>897</v>
      </c>
      <c r="B856" s="8">
        <v>128.53945574470001</v>
      </c>
      <c r="C856" s="15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9" t="s">
        <v>898</v>
      </c>
      <c r="B857" s="8">
        <v>128.2293900514</v>
      </c>
      <c r="C857" s="15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9" t="s">
        <v>899</v>
      </c>
      <c r="B858" s="8">
        <v>128.26384179510001</v>
      </c>
      <c r="C858" s="15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9" t="s">
        <v>900</v>
      </c>
      <c r="B859" s="8">
        <v>128.2293900514</v>
      </c>
      <c r="C859" s="15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9" t="s">
        <v>901</v>
      </c>
      <c r="B860" s="8">
        <v>128.4705522573</v>
      </c>
      <c r="C860" s="15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9" t="s">
        <v>902</v>
      </c>
      <c r="B861" s="8">
        <v>127.815969127</v>
      </c>
      <c r="C861" s="15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9" t="s">
        <v>903</v>
      </c>
      <c r="B862" s="8">
        <v>127.29919297150001</v>
      </c>
      <c r="C862" s="15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9" t="s">
        <v>904</v>
      </c>
      <c r="B863" s="8">
        <v>127.6092586648</v>
      </c>
      <c r="C863" s="15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9" t="s">
        <v>905</v>
      </c>
      <c r="B864" s="8">
        <v>127.71261389590001</v>
      </c>
      <c r="C864" s="15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9" t="s">
        <v>906</v>
      </c>
      <c r="B865" s="8">
        <v>127.85042087070001</v>
      </c>
      <c r="C865" s="15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9" t="s">
        <v>907</v>
      </c>
      <c r="B866" s="8">
        <v>126.6251185073</v>
      </c>
      <c r="C866" s="15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9" t="s">
        <v>908</v>
      </c>
      <c r="B867" s="8">
        <v>125.5992601343</v>
      </c>
      <c r="C867" s="15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9" t="s">
        <v>909</v>
      </c>
      <c r="B868" s="8">
        <v>124.9153545523</v>
      </c>
      <c r="C868" s="15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9" t="s">
        <v>910</v>
      </c>
      <c r="B869" s="8">
        <v>126.04379876260001</v>
      </c>
      <c r="C869" s="15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9" t="s">
        <v>911</v>
      </c>
      <c r="B870" s="8">
        <v>125.6334554134</v>
      </c>
      <c r="C870" s="15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9" t="s">
        <v>912</v>
      </c>
      <c r="B871" s="8">
        <v>125.70184597159999</v>
      </c>
      <c r="C871" s="15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9" t="s">
        <v>913</v>
      </c>
      <c r="B872" s="8">
        <v>124.23144897029999</v>
      </c>
      <c r="C872" s="15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9" t="s">
        <v>914</v>
      </c>
      <c r="B873" s="8">
        <v>124.0262772957</v>
      </c>
      <c r="C873" s="15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9" t="s">
        <v>915</v>
      </c>
      <c r="B874" s="8">
        <v>124.5050112031</v>
      </c>
      <c r="C874" s="15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9" t="s">
        <v>916</v>
      </c>
      <c r="B875" s="8">
        <v>124.4366206449</v>
      </c>
      <c r="C875" s="15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9" t="s">
        <v>917</v>
      </c>
      <c r="B876" s="8">
        <v>124.2656442494</v>
      </c>
      <c r="C876" s="15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9" t="s">
        <v>918</v>
      </c>
      <c r="B877" s="8">
        <v>124.0604725748</v>
      </c>
      <c r="C877" s="15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9" t="s">
        <v>919</v>
      </c>
      <c r="B878" s="8">
        <v>124.812768715</v>
      </c>
      <c r="C878" s="15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9" t="s">
        <v>920</v>
      </c>
      <c r="B879" s="8">
        <v>123.8894961793</v>
      </c>
      <c r="C879" s="15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9" t="s">
        <v>921</v>
      </c>
      <c r="B880" s="8">
        <v>124.5734017613</v>
      </c>
      <c r="C880" s="15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9" t="s">
        <v>922</v>
      </c>
      <c r="B881" s="8">
        <v>124.60759704039999</v>
      </c>
      <c r="C881" s="15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9" t="s">
        <v>923</v>
      </c>
      <c r="B882" s="8">
        <v>123.9236914584</v>
      </c>
      <c r="C882" s="15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9" t="s">
        <v>924</v>
      </c>
      <c r="B883" s="8">
        <v>124.0604725748</v>
      </c>
      <c r="C883" s="15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9" t="s">
        <v>925</v>
      </c>
      <c r="B884" s="8">
        <v>123.85530090020001</v>
      </c>
      <c r="C884" s="15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9" t="s">
        <v>926</v>
      </c>
      <c r="B885" s="8">
        <v>124.6417923195</v>
      </c>
      <c r="C885" s="15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9" t="s">
        <v>927</v>
      </c>
      <c r="B886" s="8">
        <v>124.3123834351</v>
      </c>
      <c r="C886" s="15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9" t="s">
        <v>928</v>
      </c>
      <c r="B887" s="8">
        <v>124.2101248252</v>
      </c>
      <c r="C887" s="15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9" t="s">
        <v>929</v>
      </c>
      <c r="B888" s="8">
        <v>124.6532454681</v>
      </c>
      <c r="C888" s="15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9" t="s">
        <v>930</v>
      </c>
      <c r="B889" s="8">
        <v>124.4487282483</v>
      </c>
      <c r="C889" s="15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9" t="s">
        <v>931</v>
      </c>
      <c r="B890" s="8">
        <v>124.5850730615</v>
      </c>
      <c r="C890" s="15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9" t="s">
        <v>932</v>
      </c>
      <c r="B891" s="8">
        <v>124.4487282483</v>
      </c>
      <c r="C891" s="15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9" t="s">
        <v>933</v>
      </c>
      <c r="B892" s="8">
        <v>124.9600212978</v>
      </c>
      <c r="C892" s="15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9" t="s">
        <v>934</v>
      </c>
      <c r="B893" s="8">
        <v>125.60765916050001</v>
      </c>
      <c r="C893" s="15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9" t="s">
        <v>935</v>
      </c>
      <c r="B894" s="8">
        <v>126.0848660067</v>
      </c>
      <c r="C894" s="15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9" t="s">
        <v>936</v>
      </c>
      <c r="B895" s="8">
        <v>126.2552970232</v>
      </c>
      <c r="C895" s="15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9" t="s">
        <v>937</v>
      </c>
      <c r="B896" s="8">
        <v>125.84626258359999</v>
      </c>
      <c r="C896" s="15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9" t="s">
        <v>938</v>
      </c>
      <c r="B897" s="8">
        <v>125.53948675389999</v>
      </c>
      <c r="C897" s="15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9" t="s">
        <v>939</v>
      </c>
      <c r="B898" s="8">
        <v>126.2552970232</v>
      </c>
      <c r="C898" s="15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9" t="s">
        <v>940</v>
      </c>
      <c r="B899" s="8">
        <v>126.0166936001</v>
      </c>
      <c r="C899" s="15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9" t="s">
        <v>941</v>
      </c>
      <c r="B900" s="8">
        <v>126.35755563310001</v>
      </c>
      <c r="C900" s="15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9" t="s">
        <v>942</v>
      </c>
      <c r="B901" s="8">
        <v>125.778090177</v>
      </c>
      <c r="C901" s="15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9" t="s">
        <v>943</v>
      </c>
      <c r="B902" s="8">
        <v>125.8121763803</v>
      </c>
      <c r="C902" s="15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9" t="s">
        <v>944</v>
      </c>
      <c r="B903" s="8">
        <v>125.3690557374</v>
      </c>
      <c r="C903" s="15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9" t="s">
        <v>945</v>
      </c>
      <c r="B904" s="8">
        <v>125.53948675389999</v>
      </c>
      <c r="C904" s="15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9" t="s">
        <v>946</v>
      </c>
      <c r="B905" s="8">
        <v>124.5757459946</v>
      </c>
      <c r="C905" s="15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9" t="s">
        <v>947</v>
      </c>
      <c r="B906" s="8">
        <v>124.4061628936</v>
      </c>
      <c r="C906" s="15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9" t="s">
        <v>948</v>
      </c>
      <c r="B907" s="8">
        <v>124.0669966916</v>
      </c>
      <c r="C907" s="15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9" t="s">
        <v>949</v>
      </c>
      <c r="B908" s="8">
        <v>124.2704964128</v>
      </c>
      <c r="C908" s="15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9" t="s">
        <v>950</v>
      </c>
      <c r="B909" s="8">
        <v>124.7453290956</v>
      </c>
      <c r="C909" s="15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9" t="s">
        <v>951</v>
      </c>
      <c r="B910" s="8">
        <v>125.2540783986</v>
      </c>
      <c r="C910" s="15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9" t="s">
        <v>952</v>
      </c>
      <c r="B911" s="8">
        <v>125.6949944612</v>
      </c>
      <c r="C911" s="15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9" t="s">
        <v>953</v>
      </c>
      <c r="B912" s="8">
        <v>125.4236614996</v>
      </c>
      <c r="C912" s="15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9" t="s">
        <v>954</v>
      </c>
      <c r="B913" s="8">
        <v>125.7289110814</v>
      </c>
      <c r="C913" s="15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9" t="s">
        <v>955</v>
      </c>
      <c r="B914" s="8">
        <v>125.79674432180001</v>
      </c>
      <c r="C914" s="15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9" t="s">
        <v>956</v>
      </c>
      <c r="B915" s="8">
        <v>125.9324108026</v>
      </c>
      <c r="C915" s="15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9" t="s">
        <v>957</v>
      </c>
      <c r="B916" s="8">
        <v>125.49149473999999</v>
      </c>
      <c r="C916" s="15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9" t="s">
        <v>958</v>
      </c>
      <c r="B917" s="8">
        <v>125.5254113602</v>
      </c>
      <c r="C917" s="15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9" t="s">
        <v>959</v>
      </c>
      <c r="B918" s="8">
        <v>125.2879950188</v>
      </c>
      <c r="C918" s="15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9" t="s">
        <v>960</v>
      </c>
      <c r="B919" s="8">
        <v>125.2201617784</v>
      </c>
      <c r="C919" s="15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9" t="s">
        <v>961</v>
      </c>
      <c r="B920" s="8">
        <v>125.0505786774</v>
      </c>
      <c r="C920" s="15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9" t="s">
        <v>962</v>
      </c>
      <c r="B921" s="8">
        <v>124.50791275420001</v>
      </c>
      <c r="C921" s="15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9" t="s">
        <v>963</v>
      </c>
      <c r="B922" s="8">
        <v>123.86349697040001</v>
      </c>
      <c r="C922" s="15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9" t="s">
        <v>964</v>
      </c>
      <c r="B923" s="8">
        <v>124.304413033</v>
      </c>
      <c r="C923" s="15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9" t="s">
        <v>965</v>
      </c>
      <c r="B924" s="8">
        <v>123.286914427</v>
      </c>
      <c r="C924" s="15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9" t="s">
        <v>966</v>
      </c>
      <c r="B925" s="8">
        <v>123.7617471098</v>
      </c>
      <c r="C925" s="15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9" t="s">
        <v>967</v>
      </c>
      <c r="B926" s="8">
        <v>122.6764152634</v>
      </c>
      <c r="C926" s="15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9" t="s">
        <v>968</v>
      </c>
      <c r="B927" s="8">
        <v>120.9930691263</v>
      </c>
      <c r="C927" s="15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9" t="s">
        <v>969</v>
      </c>
      <c r="B928" s="8">
        <v>120.6548162073</v>
      </c>
      <c r="C928" s="15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9" t="s">
        <v>970</v>
      </c>
      <c r="B929" s="8">
        <v>120.75629208300001</v>
      </c>
      <c r="C929" s="15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9" t="s">
        <v>971</v>
      </c>
      <c r="B930" s="8">
        <v>119.70770803409999</v>
      </c>
      <c r="C930" s="15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9" t="s">
        <v>972</v>
      </c>
      <c r="B931" s="8">
        <v>118.92972632039999</v>
      </c>
      <c r="C931" s="15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9" t="s">
        <v>973</v>
      </c>
      <c r="B932" s="8">
        <v>118.6929492771</v>
      </c>
      <c r="C932" s="15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9" t="s">
        <v>974</v>
      </c>
      <c r="B933" s="8">
        <v>118.6252986933</v>
      </c>
      <c r="C933" s="15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9" t="s">
        <v>975</v>
      </c>
      <c r="B934" s="8">
        <v>118.92972632039999</v>
      </c>
      <c r="C934" s="15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9" t="s">
        <v>976</v>
      </c>
      <c r="B935" s="8">
        <v>117.9826181472</v>
      </c>
      <c r="C935" s="15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9" t="s">
        <v>977</v>
      </c>
      <c r="B936" s="8">
        <v>117.77966639580001</v>
      </c>
      <c r="C936" s="15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9" t="s">
        <v>978</v>
      </c>
      <c r="B937" s="8">
        <v>116.359004136</v>
      </c>
      <c r="C937" s="15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9" t="s">
        <v>979</v>
      </c>
      <c r="B938" s="8">
        <v>116.9002088064</v>
      </c>
      <c r="C938" s="15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9" t="s">
        <v>980</v>
      </c>
      <c r="B939" s="8">
        <v>116.8325582226</v>
      </c>
      <c r="C939" s="15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9" t="s">
        <v>981</v>
      </c>
      <c r="B940" s="8">
        <v>117.1369858497</v>
      </c>
      <c r="C940" s="15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9" t="s">
        <v>982</v>
      </c>
      <c r="B941" s="8">
        <v>117.5428893525</v>
      </c>
      <c r="C941" s="15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9" t="s">
        <v>983</v>
      </c>
      <c r="B942" s="8">
        <v>116.7649076388</v>
      </c>
      <c r="C942" s="15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9" t="s">
        <v>984</v>
      </c>
      <c r="B943" s="8">
        <v>117.06933526589999</v>
      </c>
      <c r="C943" s="15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9" t="s">
        <v>985</v>
      </c>
      <c r="B944" s="8">
        <v>117.06933526589999</v>
      </c>
      <c r="C944" s="15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9" t="s">
        <v>986</v>
      </c>
      <c r="B945" s="8">
        <v>117.27944041240001</v>
      </c>
      <c r="C945" s="15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9" t="s">
        <v>987</v>
      </c>
      <c r="B946" s="8">
        <v>117.313151088</v>
      </c>
      <c r="C946" s="15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9" t="s">
        <v>988</v>
      </c>
      <c r="B947" s="8">
        <v>117.1783083856</v>
      </c>
      <c r="C947" s="15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9" t="s">
        <v>989</v>
      </c>
      <c r="B948" s="8">
        <v>117.38057243919999</v>
      </c>
      <c r="C948" s="15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9" t="s">
        <v>990</v>
      </c>
      <c r="B949" s="8">
        <v>117.6165471684</v>
      </c>
      <c r="C949" s="15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9" t="s">
        <v>991</v>
      </c>
      <c r="B950" s="8">
        <v>117.481704466</v>
      </c>
      <c r="C950" s="15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9" t="s">
        <v>992</v>
      </c>
      <c r="B951" s="8">
        <v>116.84120162959999</v>
      </c>
      <c r="C951" s="15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9" t="s">
        <v>993</v>
      </c>
      <c r="B952" s="8">
        <v>116.638937576</v>
      </c>
      <c r="C952" s="15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9" t="s">
        <v>994</v>
      </c>
      <c r="B953" s="8">
        <v>116.3692521712</v>
      </c>
      <c r="C953" s="15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9" t="s">
        <v>995</v>
      </c>
      <c r="B954" s="8">
        <v>116.470384198</v>
      </c>
      <c r="C954" s="15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9" t="s">
        <v>996</v>
      </c>
      <c r="B955" s="8">
        <v>117.27944041240001</v>
      </c>
      <c r="C955" s="15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9" t="s">
        <v>997</v>
      </c>
      <c r="B956" s="8">
        <v>117.1783083856</v>
      </c>
      <c r="C956" s="15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9" t="s">
        <v>998</v>
      </c>
      <c r="B957" s="8">
        <v>117.313151088</v>
      </c>
      <c r="C957" s="15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9" t="s">
        <v>999</v>
      </c>
      <c r="B958" s="8">
        <v>117.38057243919999</v>
      </c>
      <c r="C958" s="15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9" t="s">
        <v>1000</v>
      </c>
      <c r="B959" s="8">
        <v>116.3355414956</v>
      </c>
      <c r="C959" s="15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9" t="s">
        <v>1001</v>
      </c>
      <c r="B960" s="8">
        <v>116.7063589272</v>
      </c>
      <c r="C960" s="15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9" t="s">
        <v>1002</v>
      </c>
      <c r="B961" s="8">
        <v>116.9086229808</v>
      </c>
      <c r="C961" s="15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9" t="s">
        <v>1003</v>
      </c>
      <c r="B962" s="8">
        <v>116.3355414956</v>
      </c>
      <c r="C962" s="15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9" t="s">
        <v>1004</v>
      </c>
      <c r="B963" s="8">
        <v>116.67264825159999</v>
      </c>
      <c r="C963" s="15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9" t="s">
        <v>1005</v>
      </c>
      <c r="B964" s="8">
        <v>116.74006960280001</v>
      </c>
      <c r="C964" s="15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9" t="s">
        <v>1006</v>
      </c>
      <c r="B965" s="8">
        <v>117.1783083856</v>
      </c>
      <c r="C965" s="15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9" t="s">
        <v>1007</v>
      </c>
      <c r="B966" s="8">
        <v>116.807490954</v>
      </c>
      <c r="C966" s="15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9" t="s">
        <v>1008</v>
      </c>
      <c r="B967" s="8">
        <v>117.2325473193</v>
      </c>
      <c r="C967" s="15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9" t="s">
        <v>1009</v>
      </c>
      <c r="B968" s="8">
        <v>117.4010333028</v>
      </c>
      <c r="C968" s="15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9" t="s">
        <v>1010</v>
      </c>
      <c r="B969" s="8">
        <v>117.43473049950001</v>
      </c>
      <c r="C969" s="15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9" t="s">
        <v>1011</v>
      </c>
      <c r="B970" s="8">
        <v>117.266244516</v>
      </c>
      <c r="C970" s="15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9" t="s">
        <v>1012</v>
      </c>
      <c r="B971" s="8">
        <v>117.2999417127</v>
      </c>
      <c r="C971" s="15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9" t="s">
        <v>1013</v>
      </c>
      <c r="B972" s="8">
        <v>116.4238145985</v>
      </c>
      <c r="C972" s="15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9" t="s">
        <v>1014</v>
      </c>
      <c r="B973" s="8">
        <v>116.22163141830001</v>
      </c>
      <c r="C973" s="15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9" t="s">
        <v>1015</v>
      </c>
      <c r="B974" s="8">
        <v>115.3455043041</v>
      </c>
      <c r="C974" s="15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9" t="s">
        <v>1016</v>
      </c>
      <c r="B975" s="8">
        <v>115.48029309090001</v>
      </c>
      <c r="C975" s="15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9" t="s">
        <v>1017</v>
      </c>
      <c r="B976" s="8">
        <v>115.4465958942</v>
      </c>
      <c r="C976" s="15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9" t="s">
        <v>1018</v>
      </c>
      <c r="B977" s="8">
        <v>113.9976164361</v>
      </c>
      <c r="C977" s="15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9" t="s">
        <v>1019</v>
      </c>
      <c r="B978" s="8">
        <v>113.3910668955</v>
      </c>
      <c r="C978" s="15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9" t="s">
        <v>1020</v>
      </c>
      <c r="B979" s="8">
        <v>113.222580912</v>
      </c>
      <c r="C979" s="15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9" t="s">
        <v>1021</v>
      </c>
      <c r="B980" s="8">
        <v>112.4812425846</v>
      </c>
      <c r="C980" s="15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9" t="s">
        <v>1022</v>
      </c>
      <c r="B981" s="8">
        <v>112.3464537978</v>
      </c>
      <c r="C981" s="15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9" t="s">
        <v>1023</v>
      </c>
      <c r="B982" s="8">
        <v>111.4029322902</v>
      </c>
      <c r="C982" s="15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9" t="s">
        <v>1024</v>
      </c>
      <c r="B983" s="8">
        <v>111.23444630669999</v>
      </c>
      <c r="C983" s="15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9" t="s">
        <v>1025</v>
      </c>
      <c r="B984" s="8">
        <v>110.8974743397</v>
      </c>
      <c r="C984" s="15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9" t="s">
        <v>1026</v>
      </c>
      <c r="B985" s="8">
        <v>109.4484948816</v>
      </c>
      <c r="C985" s="15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9" t="s">
        <v>1027</v>
      </c>
      <c r="B986" s="8">
        <v>108.3701845872</v>
      </c>
      <c r="C986" s="15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9" t="s">
        <v>1028</v>
      </c>
      <c r="B987" s="8">
        <v>106.91213743679999</v>
      </c>
      <c r="C987" s="15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9" t="s">
        <v>1029</v>
      </c>
      <c r="B988" s="8">
        <v>105.7332071248</v>
      </c>
      <c r="C988" s="15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9" t="s">
        <v>1030</v>
      </c>
      <c r="B989" s="8">
        <v>104.5542768128</v>
      </c>
      <c r="C989" s="15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9" t="s">
        <v>1031</v>
      </c>
      <c r="B990" s="8">
        <v>103.6111325632</v>
      </c>
      <c r="C990" s="15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9" t="s">
        <v>1032</v>
      </c>
      <c r="B991" s="8">
        <v>102.9374580992</v>
      </c>
      <c r="C991" s="15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9" t="s">
        <v>1033</v>
      </c>
      <c r="B992" s="8">
        <v>102.8027232064</v>
      </c>
      <c r="C992" s="15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9" t="s">
        <v>1034</v>
      </c>
      <c r="B993" s="8">
        <v>99.636453225599993</v>
      </c>
      <c r="C993" s="15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9" t="s">
        <v>1035</v>
      </c>
      <c r="B994" s="8">
        <v>98.087001958400009</v>
      </c>
      <c r="C994" s="15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9" t="s">
        <v>1036</v>
      </c>
      <c r="B995" s="8">
        <v>97.514378664000006</v>
      </c>
      <c r="C995" s="15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9" t="s">
        <v>1037</v>
      </c>
      <c r="B996" s="8">
        <v>96.032294843200006</v>
      </c>
      <c r="C996" s="15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9" t="s">
        <v>1038</v>
      </c>
      <c r="B997" s="8">
        <v>95.796508780800011</v>
      </c>
      <c r="C997" s="15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9" t="s">
        <v>1039</v>
      </c>
      <c r="B998" s="8">
        <v>94.819680808000001</v>
      </c>
      <c r="C998" s="15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9" t="s">
        <v>1040</v>
      </c>
      <c r="B999" s="8">
        <v>93.573383049600011</v>
      </c>
      <c r="C999" s="15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9" t="s">
        <v>1041</v>
      </c>
      <c r="B1000" s="8">
        <v>91.754461996800003</v>
      </c>
      <c r="C1000" s="15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9" t="s">
        <v>1042</v>
      </c>
      <c r="B1001" s="8">
        <v>91.855513166400002</v>
      </c>
      <c r="C1001" s="15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9" t="s">
        <v>1043</v>
      </c>
      <c r="B1002" s="8">
        <v>91.148154979200001</v>
      </c>
      <c r="C1002" s="15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9" t="s">
        <v>1044</v>
      </c>
      <c r="B1003" s="8">
        <v>90.205010729600005</v>
      </c>
      <c r="C1003" s="15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9" t="s">
        <v>1045</v>
      </c>
      <c r="B1004" s="8">
        <v>90.845001470400007</v>
      </c>
      <c r="C1004" s="15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9" t="s">
        <v>1046</v>
      </c>
      <c r="B1005" s="8">
        <v>89.96922466720001</v>
      </c>
      <c r="C1005" s="15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9" t="s">
        <v>1047</v>
      </c>
      <c r="B1006" s="8">
        <v>89.699754881600001</v>
      </c>
      <c r="C1006" s="15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9" t="s">
        <v>1048</v>
      </c>
      <c r="B1007" s="8">
        <v>89.430285096000006</v>
      </c>
      <c r="C1007" s="15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9" t="s">
        <v>1049</v>
      </c>
      <c r="B1008" s="8">
        <v>89.362917649600007</v>
      </c>
      <c r="C1008" s="15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9" t="s">
        <v>1050</v>
      </c>
      <c r="B1009" s="8">
        <v>88.526442064500003</v>
      </c>
      <c r="C1009" s="15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9" t="s">
        <v>1051</v>
      </c>
      <c r="B1010" s="8">
        <v>88.492845691799999</v>
      </c>
      <c r="C1010" s="15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9" t="s">
        <v>1052</v>
      </c>
      <c r="B1011" s="8">
        <v>87.988900101300004</v>
      </c>
      <c r="C1011" s="15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9" t="s">
        <v>1053</v>
      </c>
      <c r="B1012" s="8">
        <v>87.85451461049999</v>
      </c>
      <c r="C1012" s="15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9" t="s">
        <v>1054</v>
      </c>
      <c r="B1013" s="8">
        <v>86.745834311400003</v>
      </c>
      <c r="C1013" s="15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9" t="s">
        <v>1055</v>
      </c>
      <c r="B1014" s="8">
        <v>85.771539503100001</v>
      </c>
      <c r="C1014" s="15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9" t="s">
        <v>1056</v>
      </c>
      <c r="B1015" s="8">
        <v>85.166804794499996</v>
      </c>
      <c r="C1015" s="15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9" t="s">
        <v>1057</v>
      </c>
      <c r="B1016" s="8">
        <v>84.629262831299997</v>
      </c>
      <c r="C1016" s="15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9" t="s">
        <v>1058</v>
      </c>
      <c r="B1017" s="8">
        <v>84.259702731599987</v>
      </c>
      <c r="C1017" s="15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9" t="s">
        <v>1059</v>
      </c>
      <c r="B1018" s="8">
        <v>83.386197041399996</v>
      </c>
      <c r="C1018" s="15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9" t="s">
        <v>1060</v>
      </c>
      <c r="B1019" s="8">
        <v>82.411902233100008</v>
      </c>
      <c r="C1019" s="15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9" t="s">
        <v>1061</v>
      </c>
      <c r="B1020" s="8">
        <v>81.840763897199992</v>
      </c>
      <c r="C1020" s="15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9" t="s">
        <v>1062</v>
      </c>
      <c r="B1021" s="8">
        <v>81.639185660999999</v>
      </c>
      <c r="C1021" s="15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9" t="s">
        <v>1063</v>
      </c>
      <c r="B1022" s="8">
        <v>81.538396542900003</v>
      </c>
      <c r="C1022" s="15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9" t="s">
        <v>1064</v>
      </c>
      <c r="B1023" s="8">
        <v>81.3704146794</v>
      </c>
      <c r="C1023" s="15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9" t="s">
        <v>1065</v>
      </c>
      <c r="B1024" s="8">
        <v>81.336818306699996</v>
      </c>
      <c r="C1024" s="15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9" t="s">
        <v>1066</v>
      </c>
      <c r="B1025" s="8">
        <v>81.135240070499989</v>
      </c>
      <c r="C1025" s="15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9" t="s">
        <v>1067</v>
      </c>
      <c r="B1026" s="8">
        <v>80.463312616499991</v>
      </c>
      <c r="C1026" s="15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9" t="s">
        <v>1068</v>
      </c>
      <c r="B1027" s="8">
        <v>80.429716243800002</v>
      </c>
      <c r="C1027" s="15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9" t="s">
        <v>1069</v>
      </c>
      <c r="B1028" s="8">
        <v>80.496908989199994</v>
      </c>
      <c r="C1028" s="15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9" t="s">
        <v>1070</v>
      </c>
      <c r="B1029" s="8">
        <v>80.171639241500003</v>
      </c>
      <c r="C1029" s="15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9" t="s">
        <v>1071</v>
      </c>
      <c r="B1030" s="8">
        <v>80.406157199999996</v>
      </c>
      <c r="C1030" s="15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9" t="s">
        <v>1072</v>
      </c>
      <c r="B1031" s="8">
        <v>80.037628979499999</v>
      </c>
      <c r="C1031" s="15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9" t="s">
        <v>1073</v>
      </c>
      <c r="B1032" s="8">
        <v>80.138136676000002</v>
      </c>
      <c r="C1032" s="15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9" t="s">
        <v>1074</v>
      </c>
      <c r="B1033" s="8">
        <v>80.272146938000006</v>
      </c>
      <c r="C1033" s="15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9" t="s">
        <v>1075</v>
      </c>
      <c r="B1034" s="8">
        <v>80.540167461999999</v>
      </c>
      <c r="C1034" s="15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9" t="s">
        <v>1076</v>
      </c>
      <c r="B1035" s="8">
        <v>80.707680289500004</v>
      </c>
      <c r="C1035" s="15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9" t="s">
        <v>1077</v>
      </c>
      <c r="B1036" s="8">
        <v>80.908695682499996</v>
      </c>
      <c r="C1036" s="15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9" t="s">
        <v>1078</v>
      </c>
      <c r="B1037" s="8">
        <v>80.841690551499994</v>
      </c>
      <c r="C1037" s="15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9" t="s">
        <v>1079</v>
      </c>
      <c r="B1038" s="8">
        <v>81.042705944500014</v>
      </c>
      <c r="C1038" s="15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9" t="s">
        <v>1080</v>
      </c>
      <c r="B1039" s="8">
        <v>82.315803433500008</v>
      </c>
      <c r="C1039" s="15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9" t="s">
        <v>1081</v>
      </c>
      <c r="B1040" s="8">
        <v>82.349305998999995</v>
      </c>
      <c r="C1040" s="15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9" t="s">
        <v>1082</v>
      </c>
      <c r="B1041" s="8">
        <v>82.248798302500006</v>
      </c>
      <c r="C1041" s="15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9" t="s">
        <v>1083</v>
      </c>
      <c r="B1042" s="8">
        <v>82.248798302500006</v>
      </c>
      <c r="C1042" s="15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9" t="s">
        <v>1084</v>
      </c>
      <c r="B1043" s="8">
        <v>82.215295737000005</v>
      </c>
      <c r="C1043" s="15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9" t="s">
        <v>1085</v>
      </c>
      <c r="B1044" s="8">
        <v>82.349305998999995</v>
      </c>
      <c r="C1044" s="15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9" t="s">
        <v>1086</v>
      </c>
      <c r="B1045" s="8">
        <v>82.483316261000013</v>
      </c>
      <c r="C1045" s="15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9" t="s">
        <v>1087</v>
      </c>
      <c r="B1046" s="8">
        <v>82.550321392000001</v>
      </c>
      <c r="C1046" s="15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9" t="s">
        <v>1088</v>
      </c>
      <c r="B1047" s="8">
        <v>83.119865005500003</v>
      </c>
      <c r="C1047" s="15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9" t="s">
        <v>1089</v>
      </c>
      <c r="B1048" s="8">
        <v>84.024434274000001</v>
      </c>
      <c r="C1048" s="15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9" t="s">
        <v>1090</v>
      </c>
      <c r="B1049" s="8">
        <v>84.359459928999996</v>
      </c>
      <c r="C1049" s="15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9" t="s">
        <v>1091</v>
      </c>
      <c r="B1050" s="8">
        <v>83.573937857299995</v>
      </c>
      <c r="C1050" s="15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9" t="s">
        <v>1092</v>
      </c>
      <c r="B1051" s="8">
        <v>83.706647564099995</v>
      </c>
      <c r="C1051" s="15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9" t="s">
        <v>1093</v>
      </c>
      <c r="B1052" s="8">
        <v>83.806179844200003</v>
      </c>
      <c r="C1052" s="15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9" t="s">
        <v>1094</v>
      </c>
      <c r="B1053" s="8">
        <v>84.370196098099996</v>
      </c>
      <c r="C1053" s="15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9" t="s">
        <v>1095</v>
      </c>
      <c r="B1054" s="8">
        <v>84.602438085000003</v>
      </c>
      <c r="C1054" s="15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9" t="s">
        <v>1096</v>
      </c>
      <c r="B1055" s="8">
        <v>84.602438085000003</v>
      </c>
      <c r="C1055" s="15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9" t="s">
        <v>1097</v>
      </c>
      <c r="B1056" s="8">
        <v>84.469728378200003</v>
      </c>
      <c r="C1056" s="15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9" t="s">
        <v>1098</v>
      </c>
      <c r="B1057" s="8">
        <v>84.602438085000003</v>
      </c>
      <c r="C1057" s="15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9" t="s">
        <v>1099</v>
      </c>
      <c r="B1058" s="8">
        <v>84.270663817999989</v>
      </c>
      <c r="C1058" s="15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9" t="s">
        <v>1100</v>
      </c>
      <c r="B1059" s="8">
        <v>83.739824990799988</v>
      </c>
      <c r="C1059" s="15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9" t="s">
        <v>1101</v>
      </c>
      <c r="B1060" s="8">
        <v>83.50758300390001</v>
      </c>
      <c r="C1060" s="15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9" t="s">
        <v>1102</v>
      </c>
      <c r="B1061" s="8">
        <v>83.441228150499995</v>
      </c>
      <c r="C1061" s="15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9" t="s">
        <v>1103</v>
      </c>
      <c r="B1062" s="8">
        <v>83.076276456799988</v>
      </c>
      <c r="C1062" s="15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9" t="s">
        <v>1104</v>
      </c>
      <c r="B1063" s="8">
        <v>82.445905349500009</v>
      </c>
      <c r="C1063" s="15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9" t="s">
        <v>1105</v>
      </c>
      <c r="B1064" s="8">
        <v>82.246840789299995</v>
      </c>
      <c r="C1064" s="15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9" t="s">
        <v>1106</v>
      </c>
      <c r="B1065" s="8">
        <v>82.346373069400002</v>
      </c>
      <c r="C1065" s="15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9" t="s">
        <v>1107</v>
      </c>
      <c r="B1066" s="8">
        <v>82.777679616499995</v>
      </c>
      <c r="C1066" s="15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9" t="s">
        <v>1108</v>
      </c>
      <c r="B1067" s="8">
        <v>83.009921603400002</v>
      </c>
      <c r="C1067" s="15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9" t="s">
        <v>1109</v>
      </c>
      <c r="B1068" s="8">
        <v>83.208986163599988</v>
      </c>
      <c r="C1068" s="15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9" t="s">
        <v>1110</v>
      </c>
      <c r="B1069" s="8">
        <v>83.441228150499995</v>
      </c>
      <c r="C1069" s="15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9" t="s">
        <v>1111</v>
      </c>
      <c r="B1070" s="8">
        <v>83.374873297099995</v>
      </c>
      <c r="C1070" s="15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9" t="s">
        <v>1112</v>
      </c>
      <c r="B1071" s="8">
        <v>83.043099030099995</v>
      </c>
      <c r="C1071" s="15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9" t="s">
        <v>1113</v>
      </c>
      <c r="B1072" s="8">
        <v>83.50758300390001</v>
      </c>
      <c r="C1072" s="15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9" t="s">
        <v>1114</v>
      </c>
      <c r="B1073" s="8">
        <v>82.509564383400004</v>
      </c>
      <c r="C1073" s="15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9" t="s">
        <v>1115</v>
      </c>
      <c r="B1074" s="8">
        <v>82.575074160599996</v>
      </c>
      <c r="C1074" s="15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9" t="s">
        <v>1116</v>
      </c>
      <c r="B1075" s="8">
        <v>83.033642600999997</v>
      </c>
      <c r="C1075" s="15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9" t="s">
        <v>1117</v>
      </c>
      <c r="B1076" s="8">
        <v>83.099152378200003</v>
      </c>
      <c r="C1076" s="15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9" t="s">
        <v>1118</v>
      </c>
      <c r="B1077" s="8">
        <v>83.230171932600001</v>
      </c>
      <c r="C1077" s="15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9" t="s">
        <v>1119</v>
      </c>
      <c r="B1078" s="8">
        <v>82.771603492200001</v>
      </c>
      <c r="C1078" s="15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9" t="s">
        <v>1120</v>
      </c>
      <c r="B1079" s="8">
        <v>82.771603492200001</v>
      </c>
      <c r="C1079" s="15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9" t="s">
        <v>1121</v>
      </c>
      <c r="B1080" s="8">
        <v>83.033642600999997</v>
      </c>
      <c r="C1080" s="15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9" t="s">
        <v>1122</v>
      </c>
      <c r="B1081" s="8">
        <v>82.902623046599999</v>
      </c>
      <c r="C1081" s="15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9" t="s">
        <v>1123</v>
      </c>
      <c r="B1082" s="8">
        <v>82.575074160599996</v>
      </c>
      <c r="C1082" s="15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9" t="s">
        <v>1124</v>
      </c>
      <c r="B1083" s="8">
        <v>82.706093714999994</v>
      </c>
      <c r="C1083" s="15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9" t="s">
        <v>1125</v>
      </c>
      <c r="B1084" s="8">
        <v>82.313035051799986</v>
      </c>
      <c r="C1084" s="15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9" t="s">
        <v>1126</v>
      </c>
      <c r="B1085" s="8">
        <v>82.214770385999998</v>
      </c>
      <c r="C1085" s="15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9" t="s">
        <v>1127</v>
      </c>
      <c r="B1086" s="8">
        <v>82.214770385999998</v>
      </c>
      <c r="C1086" s="15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9" t="s">
        <v>1128</v>
      </c>
      <c r="B1087" s="8">
        <v>81.690692168400005</v>
      </c>
      <c r="C1087" s="15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9" t="s">
        <v>1129</v>
      </c>
      <c r="B1088" s="8">
        <v>81.166613950799999</v>
      </c>
      <c r="C1088" s="15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9" t="s">
        <v>1130</v>
      </c>
      <c r="B1089" s="8">
        <v>80.904574841999988</v>
      </c>
      <c r="C1089" s="15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9" t="s">
        <v>1131</v>
      </c>
      <c r="B1090" s="8">
        <v>80.904574841999988</v>
      </c>
      <c r="C1090" s="15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9" t="s">
        <v>1132</v>
      </c>
      <c r="B1091" s="8">
        <v>80.314986847199989</v>
      </c>
      <c r="C1091" s="15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9" t="s">
        <v>1133</v>
      </c>
      <c r="B1092" s="8">
        <v>79.059053304000003</v>
      </c>
      <c r="C1092" s="15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9" t="s">
        <v>1134</v>
      </c>
      <c r="B1093" s="8">
        <v>79.350784128000001</v>
      </c>
      <c r="C1093" s="15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9" t="s">
        <v>1135</v>
      </c>
      <c r="B1094" s="8">
        <v>78.799737015999995</v>
      </c>
      <c r="C1094" s="15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9" t="s">
        <v>1136</v>
      </c>
      <c r="B1095" s="8">
        <v>78.151446295999989</v>
      </c>
      <c r="C1095" s="15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9" t="s">
        <v>1137</v>
      </c>
      <c r="B1096" s="8">
        <v>77.308668359999999</v>
      </c>
      <c r="C1096" s="15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9" t="s">
        <v>1138</v>
      </c>
      <c r="B1097" s="8">
        <v>77.762471863999991</v>
      </c>
      <c r="C1097" s="15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9" t="s">
        <v>1139</v>
      </c>
      <c r="B1098" s="8">
        <v>77.535570112000002</v>
      </c>
      <c r="C1098" s="15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9" t="s">
        <v>1140</v>
      </c>
      <c r="B1099" s="8">
        <v>77.697642791999996</v>
      </c>
      <c r="C1099" s="15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9" t="s">
        <v>1141</v>
      </c>
      <c r="B1100" s="8">
        <v>77.665228255999992</v>
      </c>
      <c r="C1100" s="15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9" t="s">
        <v>1142</v>
      </c>
      <c r="B1101" s="8">
        <v>77.600399183999997</v>
      </c>
      <c r="C1101" s="15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9" t="s">
        <v>1143</v>
      </c>
      <c r="B1102" s="8">
        <v>76.790035783999997</v>
      </c>
      <c r="C1102" s="15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9" t="s">
        <v>1144</v>
      </c>
      <c r="B1103" s="8">
        <v>77.049352071999991</v>
      </c>
      <c r="C1103" s="15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9" t="s">
        <v>1145</v>
      </c>
      <c r="B1104" s="8">
        <v>76.984522999999996</v>
      </c>
      <c r="C1104" s="15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9" t="s">
        <v>1146</v>
      </c>
      <c r="B1105" s="8">
        <v>76.984522999999996</v>
      </c>
      <c r="C1105" s="15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9" t="s">
        <v>1147</v>
      </c>
      <c r="B1106" s="8">
        <v>77.179010215999995</v>
      </c>
      <c r="C1106" s="15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9" t="s">
        <v>1148</v>
      </c>
      <c r="B1107" s="8">
        <v>77.146595680000004</v>
      </c>
      <c r="C1107" s="15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9" t="s">
        <v>1149</v>
      </c>
      <c r="B1108" s="8">
        <v>77.179010215999995</v>
      </c>
      <c r="C1108" s="15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9" t="s">
        <v>1150</v>
      </c>
      <c r="B1109" s="8">
        <v>76.919693928000001</v>
      </c>
      <c r="C1109" s="15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9" t="s">
        <v>1151</v>
      </c>
      <c r="B1110" s="8">
        <v>76.530719495999989</v>
      </c>
      <c r="C1110" s="15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9" t="s">
        <v>1152</v>
      </c>
      <c r="B1111" s="8">
        <v>76.498304959999999</v>
      </c>
      <c r="C1111" s="15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9" t="s">
        <v>1153</v>
      </c>
      <c r="B1112" s="8">
        <v>75.947257847999992</v>
      </c>
      <c r="C1112" s="15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9" t="s">
        <v>1154</v>
      </c>
      <c r="B1113" s="8">
        <v>76.044501455999992</v>
      </c>
      <c r="C1113" s="15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9" t="s">
        <v>1155</v>
      </c>
      <c r="B1114" s="8">
        <v>75.941891415599997</v>
      </c>
      <c r="C1114" s="15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9" t="s">
        <v>1156</v>
      </c>
      <c r="B1115" s="8">
        <v>75.298043247600006</v>
      </c>
      <c r="C1115" s="15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9" t="s">
        <v>1157</v>
      </c>
      <c r="B1116" s="8">
        <v>75.169273614000005</v>
      </c>
      <c r="C1116" s="15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9" t="s">
        <v>1158</v>
      </c>
      <c r="B1117" s="8">
        <v>74.847349530000002</v>
      </c>
      <c r="C1117" s="15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9" t="s">
        <v>1159</v>
      </c>
      <c r="B1118" s="8">
        <v>74.911734346799989</v>
      </c>
      <c r="C1118" s="15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9" t="s">
        <v>1160</v>
      </c>
      <c r="B1119" s="8">
        <v>74.654195079600001</v>
      </c>
      <c r="C1119" s="15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9" t="s">
        <v>1161</v>
      </c>
      <c r="B1120" s="8">
        <v>75.072696388799997</v>
      </c>
      <c r="C1120" s="15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9" t="s">
        <v>1162</v>
      </c>
      <c r="B1121" s="8">
        <v>74.074731728399996</v>
      </c>
      <c r="C1121" s="15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9" t="s">
        <v>1163</v>
      </c>
      <c r="B1122" s="8">
        <v>74.139116545199997</v>
      </c>
      <c r="C1122" s="15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9" t="s">
        <v>1164</v>
      </c>
      <c r="B1123" s="8">
        <v>74.300078587199991</v>
      </c>
      <c r="C1123" s="15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9" t="s">
        <v>1165</v>
      </c>
      <c r="B1124" s="8">
        <v>74.461040629199999</v>
      </c>
      <c r="C1124" s="15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9" t="s">
        <v>1166</v>
      </c>
      <c r="B1125" s="8">
        <v>74.364463404000006</v>
      </c>
      <c r="C1125" s="15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9" t="s">
        <v>1167</v>
      </c>
      <c r="B1126" s="8">
        <v>74.718579896400001</v>
      </c>
      <c r="C1126" s="15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9" t="s">
        <v>1168</v>
      </c>
      <c r="B1127" s="8">
        <v>74.718579896400001</v>
      </c>
      <c r="C1127" s="15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9" t="s">
        <v>1169</v>
      </c>
      <c r="B1128" s="8">
        <v>74.525425445999986</v>
      </c>
      <c r="C1128" s="15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9" t="s">
        <v>1170</v>
      </c>
      <c r="B1129" s="8">
        <v>74.5898102628</v>
      </c>
      <c r="C1129" s="15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9" t="s">
        <v>1171</v>
      </c>
      <c r="B1130" s="8">
        <v>74.879541938399996</v>
      </c>
      <c r="C1130" s="15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9" t="s">
        <v>1172</v>
      </c>
      <c r="B1131" s="8">
        <v>75.072696388799997</v>
      </c>
      <c r="C1131" s="15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9" t="s">
        <v>1173</v>
      </c>
      <c r="B1132" s="8">
        <v>75.04050398039999</v>
      </c>
      <c r="C1132" s="15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9" t="s">
        <v>1174</v>
      </c>
      <c r="B1133" s="8">
        <v>75.008311571999997</v>
      </c>
      <c r="C1133" s="15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9" t="s">
        <v>1175</v>
      </c>
      <c r="B1134" s="8">
        <v>74.153896796000012</v>
      </c>
      <c r="C1134" s="15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9" t="s">
        <v>1176</v>
      </c>
      <c r="B1135" s="8">
        <v>74.185532417499999</v>
      </c>
      <c r="C1135" s="15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9" t="s">
        <v>1177</v>
      </c>
      <c r="B1136" s="8">
        <v>74.185532417499999</v>
      </c>
      <c r="C1136" s="15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9" t="s">
        <v>1178</v>
      </c>
      <c r="B1137" s="8">
        <v>73.900811824000002</v>
      </c>
      <c r="C1137" s="15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9" t="s">
        <v>1179</v>
      </c>
      <c r="B1138" s="8">
        <v>74.217168039000001</v>
      </c>
      <c r="C1138" s="15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9" t="s">
        <v>1180</v>
      </c>
      <c r="B1139" s="8">
        <v>74.375346146500007</v>
      </c>
      <c r="C1139" s="15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9" t="s">
        <v>1181</v>
      </c>
      <c r="B1140" s="8">
        <v>74.343710525000006</v>
      </c>
      <c r="C1140" s="15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9" t="s">
        <v>1182</v>
      </c>
      <c r="B1141" s="8">
        <v>74.406981768000009</v>
      </c>
      <c r="C1141" s="15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9" t="s">
        <v>1183</v>
      </c>
      <c r="B1142" s="8">
        <v>74.881516090500014</v>
      </c>
      <c r="C1142" s="15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9" t="s">
        <v>1184</v>
      </c>
      <c r="B1143" s="8">
        <v>75.102965440999995</v>
      </c>
      <c r="C1143" s="15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9" t="s">
        <v>1185</v>
      </c>
      <c r="B1144" s="8">
        <v>74.691702361500006</v>
      </c>
      <c r="C1144" s="15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9" t="s">
        <v>1186</v>
      </c>
      <c r="B1145" s="8">
        <v>74.660066740000005</v>
      </c>
      <c r="C1145" s="15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9" t="s">
        <v>1187</v>
      </c>
      <c r="B1146" s="8">
        <v>75.008058576500005</v>
      </c>
      <c r="C1146" s="15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9" t="s">
        <v>1188</v>
      </c>
      <c r="B1147" s="8">
        <v>75.197872305499999</v>
      </c>
      <c r="C1147" s="15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9" t="s">
        <v>1189</v>
      </c>
      <c r="B1148" s="8">
        <v>75.197872305499999</v>
      </c>
      <c r="C1148" s="15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9" t="s">
        <v>1190</v>
      </c>
      <c r="B1149" s="8">
        <v>75.640771006500003</v>
      </c>
      <c r="C1149" s="15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9" t="s">
        <v>1191</v>
      </c>
      <c r="B1150" s="8">
        <v>75.545864141999999</v>
      </c>
      <c r="C1150" s="15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9" t="s">
        <v>1192</v>
      </c>
      <c r="B1151" s="8">
        <v>75.545864141999999</v>
      </c>
      <c r="C1151" s="15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9" t="s">
        <v>1193</v>
      </c>
      <c r="B1152" s="8">
        <v>75.419772233000003</v>
      </c>
      <c r="C1152" s="15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9" t="s">
        <v>1194</v>
      </c>
      <c r="B1153" s="8">
        <v>75.451066744299993</v>
      </c>
      <c r="C1153" s="15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9" t="s">
        <v>1195</v>
      </c>
      <c r="B1154" s="8">
        <v>75.544950278200005</v>
      </c>
      <c r="C1154" s="15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9" t="s">
        <v>1196</v>
      </c>
      <c r="B1155" s="8">
        <v>76.170840504200001</v>
      </c>
      <c r="C1155" s="15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9" t="s">
        <v>1197</v>
      </c>
      <c r="B1156" s="8">
        <v>75.951778925100001</v>
      </c>
      <c r="C1156" s="15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9" t="s">
        <v>1198</v>
      </c>
      <c r="B1157" s="8">
        <v>76.202135015500005</v>
      </c>
      <c r="C1157" s="15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9" t="s">
        <v>1199</v>
      </c>
      <c r="B1158" s="8">
        <v>76.233429526799995</v>
      </c>
      <c r="C1158" s="15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9" t="s">
        <v>1200</v>
      </c>
      <c r="B1159" s="8">
        <v>76.702847196300013</v>
      </c>
      <c r="C1159" s="15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9" t="s">
        <v>1201</v>
      </c>
      <c r="B1160" s="8">
        <v>77.516504490100004</v>
      </c>
      <c r="C1160" s="15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9" t="s">
        <v>1202</v>
      </c>
      <c r="B1161" s="8">
        <v>77.610388024000002</v>
      </c>
      <c r="C1161" s="15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9" t="s">
        <v>1203</v>
      </c>
      <c r="B1162" s="8">
        <v>78.267572761300002</v>
      </c>
      <c r="C1162" s="15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9" t="s">
        <v>1204</v>
      </c>
      <c r="B1163" s="8">
        <v>78.924757498600002</v>
      </c>
      <c r="C1163" s="15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9" t="s">
        <v>1205</v>
      </c>
      <c r="B1164" s="8">
        <v>78.7995794534</v>
      </c>
      <c r="C1164" s="15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9" t="s">
        <v>1206</v>
      </c>
      <c r="B1165" s="8">
        <v>79.4567641907</v>
      </c>
      <c r="C1165" s="15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9" t="s">
        <v>1207</v>
      </c>
      <c r="B1166" s="8">
        <v>80.614661108800007</v>
      </c>
      <c r="C1166" s="15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9" t="s">
        <v>1208</v>
      </c>
      <c r="B1167" s="8">
        <v>80.458188552300001</v>
      </c>
      <c r="C1167" s="15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9" t="s">
        <v>1209</v>
      </c>
      <c r="B1168" s="8">
        <v>80.395599529700007</v>
      </c>
      <c r="C1168" s="15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9" t="s">
        <v>1210</v>
      </c>
      <c r="B1169" s="8">
        <v>80.583366597500003</v>
      </c>
      <c r="C1169" s="15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9" t="s">
        <v>1211</v>
      </c>
      <c r="B1170" s="8">
        <v>80.990195244399999</v>
      </c>
      <c r="C1170" s="15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9" t="s">
        <v>1212</v>
      </c>
      <c r="B1171" s="8">
        <v>80.771133665299999</v>
      </c>
      <c r="C1171" s="15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9" t="s">
        <v>1213</v>
      </c>
      <c r="B1172" s="8">
        <v>80.865017199199997</v>
      </c>
      <c r="C1172" s="15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9" t="s">
        <v>1214</v>
      </c>
      <c r="B1173" s="8">
        <v>80.739839154000009</v>
      </c>
      <c r="C1173" s="15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9" t="s">
        <v>1215</v>
      </c>
      <c r="B1174" s="8">
        <v>80.967894004800002</v>
      </c>
      <c r="C1174" s="15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9" t="s">
        <v>1216</v>
      </c>
      <c r="B1175" s="8">
        <v>81.030153054400003</v>
      </c>
      <c r="C1175" s="15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9" t="s">
        <v>1217</v>
      </c>
      <c r="B1176" s="8">
        <v>81.061282579199997</v>
      </c>
      <c r="C1176" s="15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9" t="s">
        <v>1218</v>
      </c>
      <c r="B1177" s="8">
        <v>80.687728281600002</v>
      </c>
      <c r="C1177" s="15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9" t="s">
        <v>1219</v>
      </c>
      <c r="B1178" s="8">
        <v>81.030153054400003</v>
      </c>
      <c r="C1178" s="15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9" t="s">
        <v>1220</v>
      </c>
      <c r="B1179" s="8">
        <v>81.154671153600006</v>
      </c>
      <c r="C1179" s="15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9" t="s">
        <v>1221</v>
      </c>
      <c r="B1180" s="8">
        <v>80.936764480000008</v>
      </c>
      <c r="C1180" s="15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9" t="s">
        <v>1222</v>
      </c>
      <c r="B1181" s="8">
        <v>81.279189252799995</v>
      </c>
      <c r="C1181" s="15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9" t="s">
        <v>1223</v>
      </c>
      <c r="B1182" s="8">
        <v>81.092412104000005</v>
      </c>
      <c r="C1182" s="15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9" t="s">
        <v>1224</v>
      </c>
      <c r="B1183" s="8">
        <v>81.154671153600006</v>
      </c>
      <c r="C1183" s="15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9" t="s">
        <v>1225</v>
      </c>
      <c r="B1184" s="8">
        <v>81.092412104000005</v>
      </c>
      <c r="C1184" s="15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9" t="s">
        <v>1226</v>
      </c>
      <c r="B1185" s="8">
        <v>81.341448302399996</v>
      </c>
      <c r="C1185" s="15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9" t="s">
        <v>1227</v>
      </c>
      <c r="B1186" s="8">
        <v>82.026297848000013</v>
      </c>
      <c r="C1186" s="15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9" t="s">
        <v>1228</v>
      </c>
      <c r="B1187" s="8">
        <v>82.244204521600011</v>
      </c>
      <c r="C1187" s="15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9" t="s">
        <v>1229</v>
      </c>
      <c r="B1188" s="8">
        <v>81.901779748799996</v>
      </c>
      <c r="C1188" s="15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9" t="s">
        <v>1230</v>
      </c>
      <c r="B1189" s="8">
        <v>82.617758819200006</v>
      </c>
      <c r="C1189" s="15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9" t="s">
        <v>1231</v>
      </c>
      <c r="B1190" s="8">
        <v>82.399852145599993</v>
      </c>
      <c r="C1190" s="15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9" t="s">
        <v>1232</v>
      </c>
      <c r="B1191" s="8">
        <v>82.648888344</v>
      </c>
      <c r="C1191" s="15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9" t="s">
        <v>1233</v>
      </c>
      <c r="B1192" s="8">
        <v>83.022442641600009</v>
      </c>
      <c r="C1192" s="15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9" t="s">
        <v>1234</v>
      </c>
      <c r="B1193" s="8">
        <v>82.597994770499994</v>
      </c>
      <c r="C1193" s="15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9" t="s">
        <v>1235</v>
      </c>
      <c r="B1194" s="8">
        <v>82.752499063000002</v>
      </c>
      <c r="C1194" s="15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9" t="s">
        <v>1236</v>
      </c>
      <c r="B1195" s="8">
        <v>82.783399921499992</v>
      </c>
      <c r="C1195" s="15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9" t="s">
        <v>1237</v>
      </c>
      <c r="B1196" s="8">
        <v>83.67952481799999</v>
      </c>
      <c r="C1196" s="15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9" t="s">
        <v>1238</v>
      </c>
      <c r="B1197" s="8">
        <v>83.617723100999996</v>
      </c>
      <c r="C1197" s="15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9" t="s">
        <v>1239</v>
      </c>
      <c r="B1198" s="8">
        <v>84.019434261499995</v>
      </c>
      <c r="C1198" s="15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9" t="s">
        <v>1240</v>
      </c>
      <c r="B1199" s="8">
        <v>83.834029110499998</v>
      </c>
      <c r="C1199" s="15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9" t="s">
        <v>1241</v>
      </c>
      <c r="B1200" s="8">
        <v>84.112136836999994</v>
      </c>
      <c r="C1200" s="15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9" t="s">
        <v>1242</v>
      </c>
      <c r="B1201" s="8">
        <v>83.988533402999991</v>
      </c>
      <c r="C1201" s="15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9" t="s">
        <v>1243</v>
      </c>
      <c r="B1202" s="8">
        <v>84.606550572999993</v>
      </c>
      <c r="C1202" s="15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9" t="s">
        <v>1244</v>
      </c>
      <c r="B1203" s="8">
        <v>84.482947139000004</v>
      </c>
      <c r="C1203" s="15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9" t="s">
        <v>1245</v>
      </c>
      <c r="B1204" s="8">
        <v>85.193666884500004</v>
      </c>
      <c r="C1204" s="15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9" t="s">
        <v>1246</v>
      </c>
      <c r="B1205" s="8">
        <v>85.471774611000001</v>
      </c>
      <c r="C1205" s="15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9" t="s">
        <v>1247</v>
      </c>
      <c r="B1206" s="8">
        <v>85.533576327999995</v>
      </c>
      <c r="C1206" s="15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9" t="s">
        <v>1248</v>
      </c>
      <c r="B1207" s="8">
        <v>86.151593497999997</v>
      </c>
      <c r="C1207" s="15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9" t="s">
        <v>1249</v>
      </c>
      <c r="B1208" s="8">
        <v>85.688080620500003</v>
      </c>
      <c r="C1208" s="15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9" t="s">
        <v>1250</v>
      </c>
      <c r="B1209" s="8">
        <v>86.182494356500001</v>
      </c>
      <c r="C1209" s="15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9" t="s">
        <v>1251</v>
      </c>
      <c r="B1210" s="8">
        <v>86.831412385000007</v>
      </c>
      <c r="C1210" s="15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9" t="s">
        <v>1252</v>
      </c>
      <c r="B1211" s="8">
        <v>86.615106375500005</v>
      </c>
      <c r="C1211" s="15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9" t="s">
        <v>1253</v>
      </c>
      <c r="B1212" s="8">
        <v>87.41852869649999</v>
      </c>
      <c r="C1212" s="15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9" t="s">
        <v>1254</v>
      </c>
      <c r="B1213" s="8">
        <v>86.297759323199998</v>
      </c>
      <c r="C1213" s="15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9" t="s">
        <v>1255</v>
      </c>
      <c r="B1214" s="8">
        <v>85.929490079999994</v>
      </c>
      <c r="C1214" s="15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9" t="s">
        <v>1256</v>
      </c>
      <c r="B1215" s="8">
        <v>86.420515737599999</v>
      </c>
      <c r="C1215" s="15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9" t="s">
        <v>1257</v>
      </c>
      <c r="B1216" s="8">
        <v>86.267070219600001</v>
      </c>
      <c r="C1216" s="15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9" t="s">
        <v>1258</v>
      </c>
      <c r="B1217" s="8">
        <v>87.126365120399996</v>
      </c>
      <c r="C1217" s="15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9" t="s">
        <v>1259</v>
      </c>
      <c r="B1218" s="8">
        <v>86.819474084399999</v>
      </c>
      <c r="C1218" s="15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9" t="s">
        <v>1260</v>
      </c>
      <c r="B1219" s="8">
        <v>86.512583048400003</v>
      </c>
      <c r="C1219" s="15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9" t="s">
        <v>1261</v>
      </c>
      <c r="B1220" s="8">
        <v>86.113624701599988</v>
      </c>
      <c r="C1220" s="15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9" t="s">
        <v>1262</v>
      </c>
      <c r="B1221" s="8">
        <v>86.573961255599997</v>
      </c>
      <c r="C1221" s="15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9" t="s">
        <v>1263</v>
      </c>
      <c r="B1222" s="8">
        <v>86.788784980800003</v>
      </c>
      <c r="C1222" s="15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9" t="s">
        <v>1264</v>
      </c>
      <c r="B1223" s="8">
        <v>86.880852291599993</v>
      </c>
      <c r="C1223" s="15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9" t="s">
        <v>1265</v>
      </c>
      <c r="B1224" s="8">
        <v>86.819474084399999</v>
      </c>
      <c r="C1224" s="15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9" t="s">
        <v>1266</v>
      </c>
      <c r="B1225" s="8">
        <v>87.095676016799999</v>
      </c>
      <c r="C1225" s="15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9" t="s">
        <v>1267</v>
      </c>
      <c r="B1226" s="8">
        <v>86.727406773599995</v>
      </c>
      <c r="C1226" s="15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9" t="s">
        <v>1268</v>
      </c>
      <c r="B1227" s="8">
        <v>86.481893944799992</v>
      </c>
      <c r="C1227" s="15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9" t="s">
        <v>1269</v>
      </c>
      <c r="B1228" s="8">
        <v>85.8681118728</v>
      </c>
      <c r="C1228" s="15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9" t="s">
        <v>1270</v>
      </c>
      <c r="B1229" s="8">
        <v>85.591909940400001</v>
      </c>
      <c r="C1229" s="15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9" t="s">
        <v>1271</v>
      </c>
      <c r="B1230" s="8">
        <v>85.837422769199989</v>
      </c>
      <c r="C1230" s="15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9" t="s">
        <v>1272</v>
      </c>
      <c r="B1231" s="8">
        <v>85.469153525999999</v>
      </c>
      <c r="C1231" s="15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9" t="s">
        <v>1273</v>
      </c>
      <c r="B1232" s="8">
        <v>85.131573386399992</v>
      </c>
      <c r="C1232" s="15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9" t="s">
        <v>1274</v>
      </c>
      <c r="B1233" s="8">
        <v>84.947438764799998</v>
      </c>
      <c r="C1233" s="15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9" t="s">
        <v>1275</v>
      </c>
      <c r="B1234" s="8">
        <v>83.027601387100006</v>
      </c>
      <c r="C1234" s="15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9" t="s">
        <v>1276</v>
      </c>
      <c r="B1235" s="8">
        <v>83.178615576599995</v>
      </c>
      <c r="C1235" s="15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9" t="s">
        <v>1277</v>
      </c>
      <c r="B1236" s="8">
        <v>82.755775846000006</v>
      </c>
      <c r="C1236" s="15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9" t="s">
        <v>1278</v>
      </c>
      <c r="B1237" s="8">
        <v>82.483950304900006</v>
      </c>
      <c r="C1237" s="15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9" t="s">
        <v>1279</v>
      </c>
      <c r="B1238" s="8">
        <v>81.910096384800013</v>
      </c>
      <c r="C1238" s="15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9" t="s">
        <v>1280</v>
      </c>
      <c r="B1239" s="8">
        <v>81.185228275200004</v>
      </c>
      <c r="C1239" s="15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9" t="s">
        <v>1281</v>
      </c>
      <c r="B1240" s="8">
        <v>80.792591382500007</v>
      </c>
      <c r="C1240" s="15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9" t="s">
        <v>1282</v>
      </c>
      <c r="B1241" s="8">
        <v>80.792591382500007</v>
      </c>
      <c r="C1241" s="15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9" t="s">
        <v>1283</v>
      </c>
      <c r="B1242" s="8">
        <v>80.732185706700008</v>
      </c>
      <c r="C1242" s="15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9" t="s">
        <v>1284</v>
      </c>
      <c r="B1243" s="8">
        <v>80.067723272900011</v>
      </c>
      <c r="C1243" s="15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9" t="s">
        <v>1285</v>
      </c>
      <c r="B1244" s="8">
        <v>80.037520435000005</v>
      </c>
      <c r="C1244" s="15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9" t="s">
        <v>1286</v>
      </c>
      <c r="B1245" s="8">
        <v>80.279143138199998</v>
      </c>
      <c r="C1245" s="15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9" t="s">
        <v>1287</v>
      </c>
      <c r="B1246" s="8">
        <v>80.248940300300006</v>
      </c>
      <c r="C1246" s="15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9" t="s">
        <v>1288</v>
      </c>
      <c r="B1247" s="8">
        <v>80.037520435000005</v>
      </c>
      <c r="C1247" s="15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9" t="s">
        <v>1289</v>
      </c>
      <c r="B1248" s="8">
        <v>79.856303407600009</v>
      </c>
      <c r="C1248" s="15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9" t="s">
        <v>1290</v>
      </c>
      <c r="B1249" s="8">
        <v>79.916709083400008</v>
      </c>
      <c r="C1249" s="15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9" t="s">
        <v>1291</v>
      </c>
      <c r="B1250" s="8">
        <v>78.980421108499996</v>
      </c>
      <c r="C1250" s="15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9" t="s">
        <v>1292</v>
      </c>
      <c r="B1251" s="8">
        <v>78.950218270600004</v>
      </c>
      <c r="C1251" s="15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9" t="s">
        <v>1293</v>
      </c>
      <c r="B1252" s="8">
        <v>79.312652325400009</v>
      </c>
      <c r="C1252" s="15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9" t="s">
        <v>1294</v>
      </c>
      <c r="B1253" s="8">
        <v>78.950218270600004</v>
      </c>
      <c r="C1253" s="15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9" t="s">
        <v>1295</v>
      </c>
      <c r="B1254" s="8">
        <v>77.535820546800011</v>
      </c>
      <c r="C1254" s="15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9" t="s">
        <v>1296</v>
      </c>
      <c r="B1255" s="8">
        <v>77.743135575000011</v>
      </c>
      <c r="C1255" s="15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9" t="s">
        <v>1297</v>
      </c>
      <c r="B1256" s="8">
        <v>77.446971249000001</v>
      </c>
      <c r="C1256" s="15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9" t="s">
        <v>1298</v>
      </c>
      <c r="B1257" s="8">
        <v>77.683902709800009</v>
      </c>
      <c r="C1257" s="15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9" t="s">
        <v>1299</v>
      </c>
      <c r="B1258" s="8">
        <v>77.210039788200007</v>
      </c>
      <c r="C1258" s="15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9" t="s">
        <v>1300</v>
      </c>
      <c r="B1259" s="8">
        <v>77.446971249000001</v>
      </c>
      <c r="C1259" s="15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9" t="s">
        <v>1301</v>
      </c>
      <c r="B1260" s="8">
        <v>77.387738383799999</v>
      </c>
      <c r="C1260" s="15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9" t="s">
        <v>1302</v>
      </c>
      <c r="B1261" s="8">
        <v>77.417354816400007</v>
      </c>
      <c r="C1261" s="15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9" t="s">
        <v>1303</v>
      </c>
      <c r="B1262" s="8">
        <v>77.150806923000005</v>
      </c>
      <c r="C1262" s="15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9" t="s">
        <v>1304</v>
      </c>
      <c r="B1263" s="8">
        <v>77.269272653400009</v>
      </c>
      <c r="C1263" s="15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9" t="s">
        <v>1305</v>
      </c>
      <c r="B1264" s="8">
        <v>77.446971249000001</v>
      </c>
      <c r="C1264" s="15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9" t="s">
        <v>1306</v>
      </c>
      <c r="B1265" s="8">
        <v>77.802368440199999</v>
      </c>
      <c r="C1265" s="15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9" t="s">
        <v>1307</v>
      </c>
      <c r="B1266" s="8">
        <v>77.417354816400007</v>
      </c>
      <c r="C1266" s="15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9" t="s">
        <v>1308</v>
      </c>
      <c r="B1267" s="8">
        <v>77.180423355599999</v>
      </c>
      <c r="C1267" s="15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9" t="s">
        <v>1309</v>
      </c>
      <c r="B1268" s="8">
        <v>77.091574057800003</v>
      </c>
      <c r="C1268" s="15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9" t="s">
        <v>1310</v>
      </c>
      <c r="B1269" s="8">
        <v>77.180423355599999</v>
      </c>
      <c r="C1269" s="15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9" t="s">
        <v>1311</v>
      </c>
      <c r="B1270" s="8">
        <v>77.476587681600009</v>
      </c>
      <c r="C1270" s="15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9" t="s">
        <v>1312</v>
      </c>
      <c r="B1271" s="8">
        <v>77.624669844600007</v>
      </c>
      <c r="C1271" s="15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9" t="s">
        <v>1313</v>
      </c>
      <c r="B1272" s="8">
        <v>77.861601305400001</v>
      </c>
      <c r="C1272" s="15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9" t="s">
        <v>1314</v>
      </c>
      <c r="B1273" s="8">
        <v>77.654286277200001</v>
      </c>
      <c r="C1273" s="15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9" t="s">
        <v>1315</v>
      </c>
      <c r="B1274" s="8">
        <v>77.743135575000011</v>
      </c>
      <c r="C1274" s="15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9" t="s">
        <v>1316</v>
      </c>
      <c r="B1275" s="8">
        <v>76.1074796005</v>
      </c>
      <c r="C1275" s="15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9" t="s">
        <v>1317</v>
      </c>
      <c r="B1276" s="8">
        <v>76.485834183600005</v>
      </c>
      <c r="C1276" s="15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9" t="s">
        <v>1318</v>
      </c>
      <c r="B1277" s="8">
        <v>76.660459375800002</v>
      </c>
      <c r="C1277" s="15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9" t="s">
        <v>1319</v>
      </c>
      <c r="B1278" s="8">
        <v>76.893292965400008</v>
      </c>
      <c r="C1278" s="15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9" t="s">
        <v>1320</v>
      </c>
      <c r="B1279" s="8">
        <v>77.679106330300002</v>
      </c>
      <c r="C1279" s="15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9" t="s">
        <v>1321</v>
      </c>
      <c r="B1280" s="8">
        <v>77.650002131600004</v>
      </c>
      <c r="C1280" s="15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9" t="s">
        <v>1322</v>
      </c>
      <c r="B1281" s="8">
        <v>78.144773509500013</v>
      </c>
      <c r="C1281" s="15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9" t="s">
        <v>1323</v>
      </c>
      <c r="B1282" s="8">
        <v>78.814170079600004</v>
      </c>
      <c r="C1282" s="15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9" t="s">
        <v>1324</v>
      </c>
      <c r="B1283" s="8">
        <v>78.843274278300001</v>
      </c>
      <c r="C1283" s="15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9" t="s">
        <v>1325</v>
      </c>
      <c r="B1284" s="8">
        <v>79.541775047100003</v>
      </c>
      <c r="C1284" s="15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9" t="s">
        <v>1326</v>
      </c>
      <c r="B1285" s="8">
        <v>79.891025431499997</v>
      </c>
      <c r="C1285" s="15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9" t="s">
        <v>1327</v>
      </c>
      <c r="B1286" s="8">
        <v>79.832817034100003</v>
      </c>
      <c r="C1286" s="15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9" t="s">
        <v>1328</v>
      </c>
      <c r="B1287" s="8">
        <v>79.8619212328</v>
      </c>
      <c r="C1287" s="15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9" t="s">
        <v>1329</v>
      </c>
      <c r="B1288" s="8">
        <v>80.414901008100003</v>
      </c>
      <c r="C1288" s="15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9" t="s">
        <v>1330</v>
      </c>
      <c r="B1289" s="8">
        <v>80.851463988600003</v>
      </c>
      <c r="C1289" s="15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9" t="s">
        <v>1331</v>
      </c>
      <c r="B1290" s="8">
        <v>81.055193379500011</v>
      </c>
      <c r="C1290" s="15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9" t="s">
        <v>1332</v>
      </c>
      <c r="B1291" s="8">
        <v>80.764151392499997</v>
      </c>
      <c r="C1291" s="15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9" t="s">
        <v>1333</v>
      </c>
      <c r="B1292" s="8">
        <v>81.346235366499997</v>
      </c>
      <c r="C1292" s="15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9" t="s">
        <v>1334</v>
      </c>
      <c r="B1293" s="8">
        <v>81.1716101743</v>
      </c>
      <c r="C1293" s="15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9" t="s">
        <v>1335</v>
      </c>
      <c r="B1294" s="8">
        <v>81.695485750900005</v>
      </c>
      <c r="C1294" s="15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9" t="s">
        <v>1336</v>
      </c>
      <c r="B1295" s="8">
        <v>81.957423539200008</v>
      </c>
      <c r="C1295" s="15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9" t="s">
        <v>1337</v>
      </c>
      <c r="B1296" s="8">
        <v>82.277569724900005</v>
      </c>
      <c r="C1296" s="15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9" t="s">
        <v>1338</v>
      </c>
      <c r="B1297" s="8">
        <v>82.512505488599999</v>
      </c>
      <c r="C1297" s="15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9" t="s">
        <v>1339</v>
      </c>
      <c r="B1298" s="8">
        <v>82.687691275199995</v>
      </c>
      <c r="C1298" s="15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9" t="s">
        <v>1340</v>
      </c>
      <c r="B1299" s="8">
        <v>82.687691275199995</v>
      </c>
      <c r="C1299" s="15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9" t="s">
        <v>1341</v>
      </c>
      <c r="B1300" s="8">
        <v>83.300841528299998</v>
      </c>
      <c r="C1300" s="15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9" t="s">
        <v>1342</v>
      </c>
      <c r="B1301" s="8">
        <v>83.359236790499992</v>
      </c>
      <c r="C1301" s="15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9" t="s">
        <v>1343</v>
      </c>
      <c r="B1302" s="8">
        <v>83.563620208199993</v>
      </c>
      <c r="C1302" s="15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9" t="s">
        <v>1344</v>
      </c>
      <c r="B1303" s="8">
        <v>84.089177567999997</v>
      </c>
      <c r="C1303" s="15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9" t="s">
        <v>1345</v>
      </c>
      <c r="B1304" s="8">
        <v>84.059979936899992</v>
      </c>
      <c r="C1304" s="15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9" t="s">
        <v>1346</v>
      </c>
      <c r="B1305" s="8">
        <v>84.059979936899992</v>
      </c>
      <c r="C1305" s="15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9" t="s">
        <v>1347</v>
      </c>
      <c r="B1306" s="8">
        <v>84.205968092399999</v>
      </c>
      <c r="C1306" s="15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9" t="s">
        <v>1348</v>
      </c>
      <c r="B1307" s="8">
        <v>83.94318941249999</v>
      </c>
      <c r="C1307" s="15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9" t="s">
        <v>1349</v>
      </c>
      <c r="B1308" s="8">
        <v>84.4103515101</v>
      </c>
      <c r="C1308" s="15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9" t="s">
        <v>1350</v>
      </c>
      <c r="B1309" s="8">
        <v>84.877513607699996</v>
      </c>
      <c r="C1309" s="15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9" t="s">
        <v>1351</v>
      </c>
      <c r="B1310" s="8">
        <v>85.081897025399996</v>
      </c>
      <c r="C1310" s="15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9" t="s">
        <v>1352</v>
      </c>
      <c r="B1311" s="8">
        <v>85.811837802900001</v>
      </c>
      <c r="C1311" s="15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9" t="s">
        <v>1353</v>
      </c>
      <c r="B1312" s="8">
        <v>86.074616482799996</v>
      </c>
      <c r="C1312" s="15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9" t="s">
        <v>1354</v>
      </c>
      <c r="B1313" s="8">
        <v>85.753442540699993</v>
      </c>
      <c r="C1313" s="15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9" t="s">
        <v>1355</v>
      </c>
      <c r="B1314" s="8">
        <v>86.366592793799995</v>
      </c>
      <c r="C1314" s="15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9" t="s">
        <v>1356</v>
      </c>
      <c r="B1315" s="8">
        <v>87.184126464599998</v>
      </c>
      <c r="C1315" s="15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9" t="s">
        <v>1357</v>
      </c>
      <c r="B1316" s="8">
        <v>87.330114620099991</v>
      </c>
      <c r="C1316" s="15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9" t="s">
        <v>1358</v>
      </c>
      <c r="B1317" s="8">
        <v>87.417707513400003</v>
      </c>
      <c r="C1317" s="15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9" t="s">
        <v>1359</v>
      </c>
      <c r="B1318" s="8">
        <v>88.167454626999998</v>
      </c>
      <c r="C1318" s="15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9" t="s">
        <v>1360</v>
      </c>
      <c r="B1319" s="8">
        <v>88.37161347</v>
      </c>
      <c r="C1319" s="15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9" t="s">
        <v>1361</v>
      </c>
      <c r="B1320" s="8">
        <v>88.838262254</v>
      </c>
      <c r="C1320" s="15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9" t="s">
        <v>1362</v>
      </c>
      <c r="B1321" s="8">
        <v>89.275745489000002</v>
      </c>
      <c r="C1321" s="15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9" t="s">
        <v>1363</v>
      </c>
      <c r="B1322" s="8">
        <v>89.246579940000004</v>
      </c>
      <c r="C1322" s="15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9" t="s">
        <v>1364</v>
      </c>
      <c r="B1323" s="8">
        <v>89.53823543</v>
      </c>
      <c r="C1323" s="15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9" t="s">
        <v>1365</v>
      </c>
      <c r="B1324" s="8">
        <v>89.771559822</v>
      </c>
      <c r="C1324" s="15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9" t="s">
        <v>1366</v>
      </c>
      <c r="B1325" s="8">
        <v>90.092380860999995</v>
      </c>
      <c r="C1325" s="15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9" t="s">
        <v>1367</v>
      </c>
      <c r="B1326" s="8">
        <v>90.121546409999993</v>
      </c>
      <c r="C1326" s="15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9" t="s">
        <v>1368</v>
      </c>
      <c r="B1327" s="8">
        <v>90.209043057000002</v>
      </c>
      <c r="C1327" s="15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9" t="s">
        <v>1369</v>
      </c>
      <c r="B1328" s="8">
        <v>90.179877508000004</v>
      </c>
      <c r="C1328" s="15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9" t="s">
        <v>1370</v>
      </c>
      <c r="B1329" s="8">
        <v>90.179877508000004</v>
      </c>
      <c r="C1329" s="15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9" t="s">
        <v>1371</v>
      </c>
      <c r="B1330" s="8">
        <v>89.975718665000002</v>
      </c>
      <c r="C1330" s="15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9" t="s">
        <v>1372</v>
      </c>
      <c r="B1331" s="8">
        <v>90.325705252999995</v>
      </c>
      <c r="C1331" s="15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9" t="s">
        <v>1373</v>
      </c>
      <c r="B1332" s="8">
        <v>90.121546409999993</v>
      </c>
      <c r="C1332" s="15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9" t="s">
        <v>1374</v>
      </c>
      <c r="B1333" s="8">
        <v>90.238208606000001</v>
      </c>
      <c r="C1333" s="15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9" t="s">
        <v>1375</v>
      </c>
      <c r="B1334" s="8">
        <v>90.121546409999993</v>
      </c>
      <c r="C1334" s="15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9" t="s">
        <v>1376</v>
      </c>
      <c r="B1335" s="8">
        <v>90.267374154999999</v>
      </c>
      <c r="C1335" s="15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9" t="s">
        <v>1377</v>
      </c>
      <c r="B1336" s="8">
        <v>90.325705252999995</v>
      </c>
      <c r="C1336" s="15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9" t="s">
        <v>1378</v>
      </c>
      <c r="B1337" s="8">
        <v>90.617360743000006</v>
      </c>
      <c r="C1337" s="15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9" t="s">
        <v>1379</v>
      </c>
      <c r="B1338" s="8">
        <v>90.471532998000001</v>
      </c>
      <c r="C1338" s="15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9" t="s">
        <v>1380</v>
      </c>
      <c r="B1339" s="8">
        <v>90.704857390000001</v>
      </c>
      <c r="C1339" s="15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9" t="s">
        <v>1381</v>
      </c>
      <c r="B1340" s="8">
        <v>89.709046552999993</v>
      </c>
      <c r="C1340" s="15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9" t="s">
        <v>1382</v>
      </c>
      <c r="B1341" s="8">
        <v>89.766811553999986</v>
      </c>
      <c r="C1341" s="15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9" t="s">
        <v>1383</v>
      </c>
      <c r="B1342" s="8">
        <v>90.026754058500003</v>
      </c>
      <c r="C1342" s="15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9" t="s">
        <v>1384</v>
      </c>
      <c r="B1343" s="8">
        <v>89.911224056499989</v>
      </c>
      <c r="C1343" s="15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9" t="s">
        <v>1385</v>
      </c>
      <c r="B1344" s="8">
        <v>90.228931561999985</v>
      </c>
      <c r="C1344" s="15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9" t="s">
        <v>1386</v>
      </c>
      <c r="B1345" s="8">
        <v>90.315579063499996</v>
      </c>
      <c r="C1345" s="15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9" t="s">
        <v>1387</v>
      </c>
      <c r="B1346" s="8">
        <v>90.315579063499996</v>
      </c>
      <c r="C1346" s="15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9" t="s">
        <v>1388</v>
      </c>
      <c r="B1347" s="8">
        <v>90.026754058500003</v>
      </c>
      <c r="C1347" s="15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9" t="s">
        <v>1389</v>
      </c>
      <c r="B1348" s="8">
        <v>90.11340156</v>
      </c>
      <c r="C1348" s="15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9" t="s">
        <v>1390</v>
      </c>
      <c r="B1349" s="8">
        <v>89.968989057499996</v>
      </c>
      <c r="C1349" s="15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9" t="s">
        <v>1391</v>
      </c>
      <c r="B1350" s="8">
        <v>90.171166560999993</v>
      </c>
      <c r="C1350" s="15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9" t="s">
        <v>1392</v>
      </c>
      <c r="B1351" s="8">
        <v>90.200049061499996</v>
      </c>
      <c r="C1351" s="15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9" t="s">
        <v>1393</v>
      </c>
      <c r="B1352" s="8">
        <v>90.055636558999993</v>
      </c>
      <c r="C1352" s="15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9" t="s">
        <v>1394</v>
      </c>
      <c r="B1353" s="8">
        <v>90.315579063499996</v>
      </c>
      <c r="C1353" s="15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9" t="s">
        <v>1395</v>
      </c>
      <c r="B1354" s="8">
        <v>90.286696563000007</v>
      </c>
      <c r="C1354" s="15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9" t="s">
        <v>1396</v>
      </c>
      <c r="B1355" s="8">
        <v>90.11340156</v>
      </c>
      <c r="C1355" s="15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9" t="s">
        <v>1397</v>
      </c>
      <c r="B1356" s="8">
        <v>89.275809045499997</v>
      </c>
      <c r="C1356" s="15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9" t="s">
        <v>1398</v>
      </c>
      <c r="B1357" s="8">
        <v>89.304691546000001</v>
      </c>
      <c r="C1357" s="15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9" t="s">
        <v>1399</v>
      </c>
      <c r="B1358" s="8">
        <v>89.622399051499997</v>
      </c>
      <c r="C1358" s="15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9" t="s">
        <v>1400</v>
      </c>
      <c r="B1359" s="8">
        <v>89.709046552999993</v>
      </c>
      <c r="C1359" s="15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9" t="s">
        <v>1401</v>
      </c>
      <c r="B1360" s="8">
        <v>89.535751550000001</v>
      </c>
      <c r="C1360" s="15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9" t="s">
        <v>1402</v>
      </c>
      <c r="B1361" s="8">
        <v>89.362456546999994</v>
      </c>
      <c r="C1361" s="15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9" t="s">
        <v>1403</v>
      </c>
      <c r="B1362" s="8">
        <v>89.304691546000001</v>
      </c>
      <c r="C1362" s="15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9" t="s">
        <v>1404</v>
      </c>
      <c r="B1363" s="8">
        <v>88.822752637500002</v>
      </c>
      <c r="C1363" s="15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9" t="s">
        <v>1405</v>
      </c>
      <c r="B1364" s="8">
        <v>88.362382037499998</v>
      </c>
      <c r="C1364" s="15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9" t="s">
        <v>1406</v>
      </c>
      <c r="B1365" s="8">
        <v>88.132196737499996</v>
      </c>
      <c r="C1365" s="15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9" t="s">
        <v>1407</v>
      </c>
      <c r="B1366" s="8">
        <v>88.218516224999988</v>
      </c>
      <c r="C1366" s="15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9" t="s">
        <v>1408</v>
      </c>
      <c r="B1367" s="8">
        <v>88.333608874999996</v>
      </c>
      <c r="C1367" s="15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9" t="s">
        <v>1409</v>
      </c>
      <c r="B1368" s="8">
        <v>88.333608874999996</v>
      </c>
      <c r="C1368" s="15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9" t="s">
        <v>1410</v>
      </c>
      <c r="B1369" s="8">
        <v>88.160969899999998</v>
      </c>
      <c r="C1369" s="15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9" t="s">
        <v>1411</v>
      </c>
      <c r="B1370" s="8">
        <v>88.506247849999994</v>
      </c>
      <c r="C1370" s="15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9" t="s">
        <v>1412</v>
      </c>
      <c r="B1371" s="8">
        <v>88.592567337499986</v>
      </c>
      <c r="C1371" s="15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9" t="s">
        <v>1413</v>
      </c>
      <c r="B1372" s="8">
        <v>88.276062549999992</v>
      </c>
      <c r="C1372" s="15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9" t="s">
        <v>1414</v>
      </c>
      <c r="B1373" s="8">
        <v>88.362382037499998</v>
      </c>
      <c r="C1373" s="15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9" t="s">
        <v>1415</v>
      </c>
      <c r="B1374" s="8">
        <v>88.160969899999998</v>
      </c>
      <c r="C1374" s="15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9" t="s">
        <v>1416</v>
      </c>
      <c r="B1375" s="8">
        <v>88.563794174999998</v>
      </c>
      <c r="C1375" s="15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9" t="s">
        <v>1417</v>
      </c>
      <c r="B1376" s="8">
        <v>88.189743062499986</v>
      </c>
      <c r="C1376" s="15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9" t="s">
        <v>1418</v>
      </c>
      <c r="B1377" s="8">
        <v>88.419928362500002</v>
      </c>
      <c r="C1377" s="15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9" t="s">
        <v>1419</v>
      </c>
      <c r="B1378" s="8">
        <v>88.822752637500002</v>
      </c>
      <c r="C1378" s="15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9" t="s">
        <v>1420</v>
      </c>
      <c r="B1379" s="8">
        <v>88.765206312499998</v>
      </c>
      <c r="C1379" s="15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9" t="s">
        <v>1421</v>
      </c>
      <c r="B1380" s="8">
        <v>89.110484262499995</v>
      </c>
      <c r="C1380" s="15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9" t="s">
        <v>1422</v>
      </c>
      <c r="B1381" s="8">
        <v>88.563794174999998</v>
      </c>
      <c r="C1381" s="15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9" t="s">
        <v>1423</v>
      </c>
      <c r="B1382" s="8">
        <v>88.304835712499994</v>
      </c>
      <c r="C1382" s="15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9" t="s">
        <v>1424</v>
      </c>
      <c r="B1383" s="8">
        <v>88.679076971400008</v>
      </c>
      <c r="C1383" s="15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9" t="s">
        <v>1425</v>
      </c>
      <c r="B1384" s="8">
        <v>88.7078875877</v>
      </c>
      <c r="C1384" s="15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9" t="s">
        <v>1426</v>
      </c>
      <c r="B1385" s="8">
        <v>88.535023889900003</v>
      </c>
      <c r="C1385" s="15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9" t="s">
        <v>1427</v>
      </c>
      <c r="B1386" s="8">
        <v>89.082425599600001</v>
      </c>
      <c r="C1386" s="15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9" t="s">
        <v>1428</v>
      </c>
      <c r="B1387" s="8">
        <v>89.168857448500006</v>
      </c>
      <c r="C1387" s="15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9" t="s">
        <v>1429</v>
      </c>
      <c r="B1388" s="8">
        <v>89.226478681100005</v>
      </c>
      <c r="C1388" s="15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9" t="s">
        <v>1430</v>
      </c>
      <c r="B1389" s="8">
        <v>89.716259158200003</v>
      </c>
      <c r="C1389" s="15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9" t="s">
        <v>1431</v>
      </c>
      <c r="B1390" s="8">
        <v>89.802691007100009</v>
      </c>
      <c r="C1390" s="15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9" t="s">
        <v>1432</v>
      </c>
      <c r="B1391" s="8">
        <v>90.148418402700003</v>
      </c>
      <c r="C1391" s="15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9" t="s">
        <v>1433</v>
      </c>
      <c r="B1392" s="8">
        <v>90.667009496099993</v>
      </c>
      <c r="C1392" s="15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9" t="s">
        <v>1434</v>
      </c>
      <c r="B1393" s="8">
        <v>91.012736891700001</v>
      </c>
      <c r="C1393" s="15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9" t="s">
        <v>1435</v>
      </c>
      <c r="B1394" s="8">
        <v>91.819434148100001</v>
      </c>
      <c r="C1394" s="15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9" t="s">
        <v>1436</v>
      </c>
      <c r="B1395" s="8">
        <v>92.251593392600014</v>
      </c>
      <c r="C1395" s="15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9" t="s">
        <v>1437</v>
      </c>
      <c r="B1396" s="8">
        <v>93.317586195700002</v>
      </c>
      <c r="C1396" s="15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9" t="s">
        <v>1438</v>
      </c>
      <c r="B1397" s="8">
        <v>93.8649879054</v>
      </c>
      <c r="C1397" s="15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9" t="s">
        <v>1439</v>
      </c>
      <c r="B1398" s="8">
        <v>93.692124207600017</v>
      </c>
      <c r="C1398" s="15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9" t="s">
        <v>1440</v>
      </c>
      <c r="B1399" s="8">
        <v>94.325957766200005</v>
      </c>
      <c r="C1399" s="15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9" t="s">
        <v>1441</v>
      </c>
      <c r="B1400" s="8">
        <v>94.38357899879999</v>
      </c>
      <c r="C1400" s="15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9" t="s">
        <v>1442</v>
      </c>
      <c r="B1401" s="8">
        <v>94.671685161799999</v>
      </c>
      <c r="C1401" s="15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9" t="s">
        <v>1443</v>
      </c>
      <c r="B1402" s="8">
        <v>94.988601941100001</v>
      </c>
      <c r="C1402" s="15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9" t="s">
        <v>1444</v>
      </c>
      <c r="B1403" s="8">
        <v>95.610964332799995</v>
      </c>
      <c r="C1403" s="15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9" t="s">
        <v>1445</v>
      </c>
      <c r="B1404" s="8">
        <v>96.652730288000001</v>
      </c>
      <c r="C1404" s="15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9" t="s">
        <v>1446</v>
      </c>
      <c r="B1405" s="8">
        <v>97.028923549600009</v>
      </c>
      <c r="C1405" s="15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9" t="s">
        <v>1447</v>
      </c>
      <c r="B1406" s="8">
        <v>97.636620356800009</v>
      </c>
      <c r="C1406" s="15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9" t="s">
        <v>1448</v>
      </c>
      <c r="B1407" s="8">
        <v>97.810248015999989</v>
      </c>
      <c r="C1407" s="15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9" t="s">
        <v>1449</v>
      </c>
      <c r="B1408" s="8">
        <v>99.199269289600011</v>
      </c>
      <c r="C1408" s="15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9" t="s">
        <v>1450</v>
      </c>
      <c r="B1409" s="8">
        <v>100.3567870176</v>
      </c>
      <c r="C1409" s="15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9" t="s">
        <v>1451</v>
      </c>
      <c r="B1410" s="8">
        <v>102.2088153824</v>
      </c>
      <c r="C1410" s="15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9" t="s">
        <v>1452</v>
      </c>
      <c r="B1411" s="8">
        <v>103.3373951672</v>
      </c>
      <c r="C1411" s="15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9" t="s">
        <v>1453</v>
      </c>
      <c r="B1412" s="8">
        <v>104.92898204319999</v>
      </c>
      <c r="C1412" s="15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9" t="s">
        <v>1454</v>
      </c>
      <c r="B1413" s="8">
        <v>108.083217852</v>
      </c>
      <c r="C1413" s="15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9" t="s">
        <v>1455</v>
      </c>
      <c r="B1414" s="8">
        <v>109.5011770688</v>
      </c>
      <c r="C1414" s="15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9" t="s">
        <v>1456</v>
      </c>
      <c r="B1415" s="8">
        <v>110.8901983424</v>
      </c>
      <c r="C1415" s="15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9" t="s">
        <v>1457</v>
      </c>
      <c r="B1416" s="8">
        <v>112.3949713888</v>
      </c>
      <c r="C1416" s="15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9" t="s">
        <v>1458</v>
      </c>
      <c r="B1417" s="8">
        <v>113.23417174159999</v>
      </c>
      <c r="C1417" s="15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9" t="s">
        <v>1459</v>
      </c>
      <c r="B1418" s="8">
        <v>114.594255072</v>
      </c>
      <c r="C1418" s="15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9" t="s">
        <v>1460</v>
      </c>
      <c r="B1419" s="8">
        <v>115.66495897039999</v>
      </c>
      <c r="C1419" s="15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9" t="s">
        <v>1461</v>
      </c>
      <c r="B1420" s="8">
        <v>117.34335967600001</v>
      </c>
      <c r="C1420" s="15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9" t="s">
        <v>1462</v>
      </c>
      <c r="B1421" s="8">
        <v>118.3272497448</v>
      </c>
      <c r="C1421" s="15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9" t="s">
        <v>1463</v>
      </c>
      <c r="B1422" s="8">
        <v>119.8320227912</v>
      </c>
      <c r="C1422" s="15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9" t="s">
        <v>1464</v>
      </c>
      <c r="B1423" s="8">
        <v>122.7827753238</v>
      </c>
      <c r="C1423" s="15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9" t="s">
        <v>1465</v>
      </c>
      <c r="B1424" s="8">
        <v>123.3311704181</v>
      </c>
      <c r="C1424" s="15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9" t="s">
        <v>1466</v>
      </c>
      <c r="B1425" s="8">
        <v>123.8507026127</v>
      </c>
      <c r="C1425" s="15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9" t="s">
        <v>1467</v>
      </c>
      <c r="B1426" s="8">
        <v>126.0154200902</v>
      </c>
      <c r="C1426" s="15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9" t="s">
        <v>1468</v>
      </c>
      <c r="B1427" s="8">
        <v>126.7369925827</v>
      </c>
      <c r="C1427" s="15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9" t="s">
        <v>1469</v>
      </c>
      <c r="B1428" s="8">
        <v>127.285387677</v>
      </c>
      <c r="C1428" s="15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9" t="s">
        <v>1470</v>
      </c>
      <c r="B1429" s="8">
        <v>127.8915085707</v>
      </c>
      <c r="C1429" s="15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9" t="s">
        <v>1471</v>
      </c>
      <c r="B1430" s="8">
        <v>128.98829875929999</v>
      </c>
      <c r="C1430" s="15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9" t="s">
        <v>1472</v>
      </c>
      <c r="B1431" s="8">
        <v>130.0850889479</v>
      </c>
      <c r="C1431" s="15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9" t="s">
        <v>1473</v>
      </c>
      <c r="B1432" s="8">
        <v>130.2871292458</v>
      </c>
      <c r="C1432" s="15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9" t="s">
        <v>1474</v>
      </c>
      <c r="B1433" s="8">
        <v>132.22094352569999</v>
      </c>
      <c r="C1433" s="15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9" t="s">
        <v>1475</v>
      </c>
      <c r="B1434" s="8">
        <v>132.9425160182</v>
      </c>
      <c r="C1434" s="15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9" t="s">
        <v>1476</v>
      </c>
      <c r="B1435" s="8">
        <v>133.54863691189999</v>
      </c>
      <c r="C1435" s="15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9" t="s">
        <v>1477</v>
      </c>
      <c r="B1436" s="8">
        <v>133.95271750769999</v>
      </c>
      <c r="C1436" s="15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9" t="s">
        <v>1478</v>
      </c>
      <c r="B1437" s="8">
        <v>134.2413465047</v>
      </c>
      <c r="C1437" s="15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9" t="s">
        <v>1479</v>
      </c>
      <c r="B1438" s="8">
        <v>134.61656420080001</v>
      </c>
      <c r="C1438" s="15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9" t="s">
        <v>1480</v>
      </c>
      <c r="B1439" s="8">
        <v>135.42472539240001</v>
      </c>
      <c r="C1439" s="15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9" t="s">
        <v>1481</v>
      </c>
      <c r="B1440" s="8">
        <v>136.92866694750001</v>
      </c>
      <c r="C1440" s="15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9" t="s">
        <v>1482</v>
      </c>
      <c r="B1441" s="8">
        <v>138.004555815</v>
      </c>
      <c r="C1441" s="15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9" t="s">
        <v>1483</v>
      </c>
      <c r="B1442" s="8">
        <v>138.73150775249999</v>
      </c>
      <c r="C1442" s="15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9" t="s">
        <v>1484</v>
      </c>
      <c r="B1443" s="8">
        <v>138.61519544250001</v>
      </c>
      <c r="C1443" s="15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9" t="s">
        <v>1485</v>
      </c>
      <c r="B1444" s="8">
        <v>140.30172393749999</v>
      </c>
      <c r="C1444" s="15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9" t="s">
        <v>1486</v>
      </c>
      <c r="B1445" s="8">
        <v>141.31945665000001</v>
      </c>
      <c r="C1445" s="15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9" t="s">
        <v>1487</v>
      </c>
      <c r="B1446" s="8">
        <v>141.98825243249999</v>
      </c>
      <c r="C1446" s="15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9" t="s">
        <v>1488</v>
      </c>
      <c r="B1447" s="8">
        <v>142.45350167250001</v>
      </c>
      <c r="C1447" s="15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9" t="s">
        <v>1489</v>
      </c>
      <c r="B1448" s="8">
        <v>143.23860976500001</v>
      </c>
      <c r="C1448" s="15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9" t="s">
        <v>1490</v>
      </c>
      <c r="B1449" s="8">
        <v>143.23860976500001</v>
      </c>
      <c r="C1449" s="15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9" t="s">
        <v>1491</v>
      </c>
      <c r="B1450" s="8">
        <v>143.55846861750001</v>
      </c>
      <c r="C1450" s="15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9" t="s">
        <v>1492</v>
      </c>
      <c r="B1451" s="8">
        <v>143.41307823</v>
      </c>
      <c r="C1451" s="15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9" t="s">
        <v>1493</v>
      </c>
      <c r="B1452" s="8">
        <v>144.2563424775</v>
      </c>
      <c r="C1452" s="15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9" t="s">
        <v>1494</v>
      </c>
      <c r="B1453" s="8">
        <v>143.87832746999999</v>
      </c>
      <c r="C1453" s="15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9" t="s">
        <v>1495</v>
      </c>
      <c r="B1454" s="8">
        <v>144.0237178575</v>
      </c>
      <c r="C1454" s="15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9" t="s">
        <v>1496</v>
      </c>
      <c r="B1455" s="8">
        <v>142.54073590499999</v>
      </c>
      <c r="C1455" s="15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9" t="s">
        <v>1497</v>
      </c>
      <c r="B1456" s="8">
        <v>142.01733050999999</v>
      </c>
      <c r="C1456" s="15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9" t="s">
        <v>1498</v>
      </c>
      <c r="B1457" s="8">
        <v>137.6846969625</v>
      </c>
      <c r="C1457" s="15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9" t="s">
        <v>1499</v>
      </c>
      <c r="B1458" s="8">
        <v>136.0563246225</v>
      </c>
      <c r="C1458" s="15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9" t="s">
        <v>1500</v>
      </c>
      <c r="B1459" s="8">
        <v>136.3471053975</v>
      </c>
      <c r="C1459" s="15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9" t="s">
        <v>1501</v>
      </c>
      <c r="B1460" s="8">
        <v>135.99816846749999</v>
      </c>
      <c r="C1460" s="15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9" t="s">
        <v>1502</v>
      </c>
      <c r="B1461" s="8">
        <v>136.34808078820001</v>
      </c>
      <c r="C1461" s="15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9" t="s">
        <v>1503</v>
      </c>
      <c r="B1462" s="8">
        <v>136.6975419094</v>
      </c>
      <c r="C1462" s="15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9" t="s">
        <v>1504</v>
      </c>
      <c r="B1463" s="8">
        <v>137.07612479069999</v>
      </c>
      <c r="C1463" s="15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9" t="s">
        <v>1505</v>
      </c>
      <c r="B1464" s="8">
        <v>137.0178812705</v>
      </c>
      <c r="C1464" s="15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9" t="s">
        <v>1506</v>
      </c>
      <c r="B1465" s="8">
        <v>137.39646415179999</v>
      </c>
      <c r="C1465" s="15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9" t="s">
        <v>1507</v>
      </c>
      <c r="B1466" s="8">
        <v>136.9887595104</v>
      </c>
      <c r="C1466" s="15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9" t="s">
        <v>1508</v>
      </c>
      <c r="B1467" s="8">
        <v>136.26071550789999</v>
      </c>
      <c r="C1467" s="15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9" t="s">
        <v>1509</v>
      </c>
      <c r="B1468" s="8">
        <v>136.55193310889999</v>
      </c>
      <c r="C1468" s="15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9" t="s">
        <v>1510</v>
      </c>
      <c r="B1469" s="8">
        <v>136.58105486900001</v>
      </c>
      <c r="C1469" s="15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9" t="s">
        <v>1511</v>
      </c>
      <c r="B1470" s="8">
        <v>136.78490718969999</v>
      </c>
      <c r="C1470" s="15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9" t="s">
        <v>1512</v>
      </c>
      <c r="B1471" s="8">
        <v>136.1442284675</v>
      </c>
      <c r="C1471" s="15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9" t="s">
        <v>1513</v>
      </c>
      <c r="B1472" s="8">
        <v>136.1442284675</v>
      </c>
      <c r="C1472" s="15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9" t="s">
        <v>1514</v>
      </c>
      <c r="B1473" s="8">
        <v>134.57165342210001</v>
      </c>
      <c r="C1473" s="15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9" t="s">
        <v>1515</v>
      </c>
      <c r="B1474" s="8">
        <v>133.20293069740001</v>
      </c>
      <c r="C1474" s="15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9" t="s">
        <v>1516</v>
      </c>
      <c r="B1475" s="8">
        <v>133.49414829840001</v>
      </c>
      <c r="C1475" s="15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9" t="s">
        <v>1517</v>
      </c>
      <c r="B1476" s="8">
        <v>133.43590477820001</v>
      </c>
      <c r="C1476" s="15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9" t="s">
        <v>1518</v>
      </c>
      <c r="B1477" s="8">
        <v>133.08644365699999</v>
      </c>
      <c r="C1477" s="15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9" t="s">
        <v>1519</v>
      </c>
      <c r="B1478" s="8">
        <v>133.14468717720001</v>
      </c>
      <c r="C1478" s="15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9" t="s">
        <v>1520</v>
      </c>
      <c r="B1479" s="8">
        <v>133.34853949789999</v>
      </c>
      <c r="C1479" s="15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9" t="s">
        <v>1521</v>
      </c>
      <c r="B1480" s="8">
        <v>132.9408348565</v>
      </c>
      <c r="C1480" s="15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9" t="s">
        <v>1522</v>
      </c>
      <c r="B1481" s="8">
        <v>132.82996345679999</v>
      </c>
      <c r="C1481" s="15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9" t="s">
        <v>1523</v>
      </c>
      <c r="B1482" s="8">
        <v>132.62596833960001</v>
      </c>
      <c r="C1482" s="15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9" t="s">
        <v>1524</v>
      </c>
      <c r="B1483" s="8">
        <v>132.62596833960001</v>
      </c>
      <c r="C1483" s="15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9" t="s">
        <v>1525</v>
      </c>
      <c r="B1484" s="8">
        <v>131.9265565092</v>
      </c>
      <c r="C1484" s="15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9" t="s">
        <v>1526</v>
      </c>
      <c r="B1485" s="8">
        <v>131.6934192324</v>
      </c>
      <c r="C1485" s="15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9" t="s">
        <v>1527</v>
      </c>
      <c r="B1486" s="8">
        <v>131.1397182</v>
      </c>
      <c r="C1486" s="15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9" t="s">
        <v>1528</v>
      </c>
      <c r="B1487" s="8">
        <v>130.265453412</v>
      </c>
      <c r="C1487" s="15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9" t="s">
        <v>1529</v>
      </c>
      <c r="B1488" s="8">
        <v>128.95405622999999</v>
      </c>
      <c r="C1488" s="15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9" t="s">
        <v>1530</v>
      </c>
      <c r="B1489" s="8">
        <v>128.63349247439999</v>
      </c>
      <c r="C1489" s="15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9" t="s">
        <v>1531</v>
      </c>
      <c r="B1490" s="8">
        <v>128.662634634</v>
      </c>
      <c r="C1490" s="15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9" t="s">
        <v>1532</v>
      </c>
      <c r="B1491" s="8">
        <v>128.57520815519999</v>
      </c>
      <c r="C1491" s="15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9" t="s">
        <v>1533</v>
      </c>
      <c r="B1492" s="8">
        <v>128.95405622999999</v>
      </c>
      <c r="C1492" s="15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9" t="s">
        <v>1534</v>
      </c>
      <c r="B1493" s="8">
        <v>129.56604158159999</v>
      </c>
      <c r="C1493" s="15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9" t="s">
        <v>1535</v>
      </c>
      <c r="B1494" s="8">
        <v>128.6043503148</v>
      </c>
      <c r="C1494" s="15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9" t="s">
        <v>1536</v>
      </c>
      <c r="B1495" s="8">
        <v>128.63349247439999</v>
      </c>
      <c r="C1495" s="15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9" t="s">
        <v>1537</v>
      </c>
      <c r="B1496" s="8">
        <v>128.89577191079999</v>
      </c>
      <c r="C1496" s="15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9" t="s">
        <v>1538</v>
      </c>
      <c r="B1497" s="8">
        <v>128.7792032724</v>
      </c>
      <c r="C1497" s="15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9" t="s">
        <v>1539</v>
      </c>
      <c r="B1498" s="8">
        <v>128.42949735720001</v>
      </c>
      <c r="C1498" s="15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9" t="s">
        <v>1540</v>
      </c>
      <c r="B1499" s="8">
        <v>128.23717063640001</v>
      </c>
      <c r="C1499" s="15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9" t="s">
        <v>1541</v>
      </c>
      <c r="B1500" s="8">
        <v>128.12048531280001</v>
      </c>
      <c r="C1500" s="15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9" t="s">
        <v>1542</v>
      </c>
      <c r="B1501" s="8">
        <v>127.21617405489999</v>
      </c>
      <c r="C1501" s="15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9" t="s">
        <v>1543</v>
      </c>
      <c r="B1502" s="8">
        <v>127.1286600622</v>
      </c>
      <c r="C1502" s="15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9" t="s">
        <v>1544</v>
      </c>
      <c r="B1503" s="8">
        <v>127.62457268750001</v>
      </c>
      <c r="C1503" s="15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9" t="s">
        <v>1545</v>
      </c>
      <c r="B1504" s="8">
        <v>127.59540135659999</v>
      </c>
      <c r="C1504" s="15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9" t="s">
        <v>1546</v>
      </c>
      <c r="B1505" s="8">
        <v>124.9408102447</v>
      </c>
      <c r="C1505" s="15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9" t="s">
        <v>1547</v>
      </c>
      <c r="B1506" s="8">
        <v>124.2990409649</v>
      </c>
      <c r="C1506" s="15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9" t="s">
        <v>1548</v>
      </c>
      <c r="B1507" s="8">
        <v>123.16135905980001</v>
      </c>
      <c r="C1507" s="15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9" t="s">
        <v>1549</v>
      </c>
      <c r="B1508" s="8">
        <v>121.9069918311</v>
      </c>
      <c r="C1508" s="15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9" t="s">
        <v>1550</v>
      </c>
      <c r="B1509" s="8">
        <v>122.14036247830001</v>
      </c>
      <c r="C1509" s="15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9" t="s">
        <v>1551</v>
      </c>
      <c r="B1510" s="8">
        <v>121.03185190409999</v>
      </c>
      <c r="C1510" s="15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9" t="s">
        <v>1552</v>
      </c>
      <c r="B1511" s="8">
        <v>119.6316280209</v>
      </c>
      <c r="C1511" s="15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9" t="s">
        <v>1553</v>
      </c>
      <c r="B1512" s="8">
        <v>119.04820140290001</v>
      </c>
      <c r="C1512" s="15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9" t="s">
        <v>1554</v>
      </c>
      <c r="B1513" s="8">
        <v>119.60245669</v>
      </c>
      <c r="C1513" s="15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9" t="s">
        <v>1555</v>
      </c>
      <c r="B1514" s="8">
        <v>119.60245669</v>
      </c>
      <c r="C1514" s="15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9" t="s">
        <v>1556</v>
      </c>
      <c r="B1515" s="8">
        <v>119.9525126608</v>
      </c>
      <c r="C1515" s="15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9" t="s">
        <v>1557</v>
      </c>
      <c r="B1516" s="8">
        <v>119.7774846754</v>
      </c>
      <c r="C1516" s="15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9" t="s">
        <v>1558</v>
      </c>
      <c r="B1517" s="8">
        <v>119.68997068269999</v>
      </c>
      <c r="C1517" s="15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9" t="s">
        <v>1559</v>
      </c>
      <c r="B1518" s="8">
        <v>120.04002665349999</v>
      </c>
      <c r="C1518" s="15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9" t="s">
        <v>1560</v>
      </c>
      <c r="B1519" s="8">
        <v>120.44123894339999</v>
      </c>
      <c r="C1519" s="15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9" t="s">
        <v>1561</v>
      </c>
      <c r="B1520" s="8">
        <v>120.6170227998</v>
      </c>
      <c r="C1520" s="15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9" t="s">
        <v>1562</v>
      </c>
      <c r="B1521" s="8">
        <v>120.82210396559999</v>
      </c>
      <c r="C1521" s="15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9" t="s">
        <v>1563</v>
      </c>
      <c r="B1522" s="8">
        <v>121.1150770596</v>
      </c>
      <c r="C1522" s="15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9" t="s">
        <v>1564</v>
      </c>
      <c r="B1523" s="8">
        <v>121.5545367006</v>
      </c>
      <c r="C1523" s="15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9" t="s">
        <v>1565</v>
      </c>
      <c r="B1524" s="8">
        <v>121.0857797502</v>
      </c>
      <c r="C1524" s="15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9" t="s">
        <v>1566</v>
      </c>
      <c r="B1525" s="8">
        <v>120.1775631588</v>
      </c>
      <c r="C1525" s="15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9" t="s">
        <v>1567</v>
      </c>
      <c r="B1526" s="8">
        <v>120.1775631588</v>
      </c>
      <c r="C1526" s="15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9" t="s">
        <v>1568</v>
      </c>
      <c r="B1527" s="8">
        <v>120.76350934680001</v>
      </c>
      <c r="C1527" s="15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9" t="s">
        <v>1569</v>
      </c>
      <c r="B1528" s="8">
        <v>121.20296898780001</v>
      </c>
      <c r="C1528" s="15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9" t="s">
        <v>1570</v>
      </c>
      <c r="B1529" s="8">
        <v>121.144374369</v>
      </c>
      <c r="C1529" s="15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9" t="s">
        <v>1571</v>
      </c>
      <c r="B1530" s="8">
        <v>121.37875284419999</v>
      </c>
      <c r="C1530" s="15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9" t="s">
        <v>1572</v>
      </c>
      <c r="B1531" s="8">
        <v>120.7928066562</v>
      </c>
      <c r="C1531" s="15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9" t="s">
        <v>1573</v>
      </c>
      <c r="B1532" s="8">
        <v>121.6717259382</v>
      </c>
      <c r="C1532" s="15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9" t="s">
        <v>1574</v>
      </c>
      <c r="B1533" s="8">
        <v>122.31626674499999</v>
      </c>
      <c r="C1533" s="15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9" t="s">
        <v>1575</v>
      </c>
      <c r="B1534" s="8">
        <v>122.0818882698</v>
      </c>
      <c r="C1534" s="15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9" t="s">
        <v>1576</v>
      </c>
      <c r="B1535" s="8">
        <v>122.25767212620001</v>
      </c>
      <c r="C1535" s="15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9" t="s">
        <v>1577</v>
      </c>
      <c r="B1536" s="8">
        <v>122.4920506014</v>
      </c>
      <c r="C1536" s="15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9" t="s">
        <v>1578</v>
      </c>
      <c r="B1537" s="8">
        <v>122.2869694356</v>
      </c>
      <c r="C1537" s="15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9" t="s">
        <v>1579</v>
      </c>
      <c r="B1538" s="8">
        <v>122.25767212620001</v>
      </c>
      <c r="C1538" s="15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9" t="s">
        <v>1580</v>
      </c>
      <c r="B1539" s="8">
        <v>122.4920506014</v>
      </c>
      <c r="C1539" s="15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9" t="s">
        <v>1581</v>
      </c>
      <c r="B1540" s="8">
        <v>122.87291562359999</v>
      </c>
      <c r="C1540" s="15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9" t="s">
        <v>1582</v>
      </c>
      <c r="B1541" s="8">
        <v>123.49327536</v>
      </c>
      <c r="C1541" s="15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9" t="s">
        <v>1583</v>
      </c>
      <c r="B1542" s="8">
        <v>123.66969432480001</v>
      </c>
      <c r="C1542" s="15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9" t="s">
        <v>1584</v>
      </c>
      <c r="B1543" s="8">
        <v>124.05193541520001</v>
      </c>
      <c r="C1543" s="15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9" t="s">
        <v>1585</v>
      </c>
      <c r="B1544" s="8">
        <v>124.1695480584</v>
      </c>
      <c r="C1544" s="15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9" t="s">
        <v>1586</v>
      </c>
      <c r="B1545" s="8">
        <v>124.46357966639999</v>
      </c>
      <c r="C1545" s="15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9" t="s">
        <v>1587</v>
      </c>
      <c r="B1546" s="8">
        <v>125.3456744904</v>
      </c>
      <c r="C1546" s="15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9" t="s">
        <v>1588</v>
      </c>
      <c r="B1547" s="8">
        <v>126.0513503496</v>
      </c>
      <c r="C1547" s="15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9" t="s">
        <v>1589</v>
      </c>
      <c r="B1548" s="8">
        <v>128.46240953520001</v>
      </c>
      <c r="C1548" s="15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9" t="s">
        <v>1590</v>
      </c>
      <c r="B1549" s="8">
        <v>129.28569803760001</v>
      </c>
      <c r="C1549" s="15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9" t="s">
        <v>1591</v>
      </c>
      <c r="B1550" s="8">
        <v>130.84406555999999</v>
      </c>
      <c r="C1550" s="15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9" t="s">
        <v>1592</v>
      </c>
      <c r="B1551" s="8">
        <v>132.04959515280001</v>
      </c>
      <c r="C1551" s="15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9" t="s">
        <v>1593</v>
      </c>
      <c r="B1552" s="8">
        <v>133.75497847919999</v>
      </c>
      <c r="C1552" s="15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9" t="s">
        <v>1594</v>
      </c>
      <c r="B1553" s="8">
        <v>134.22542905200001</v>
      </c>
      <c r="C1553" s="15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9" t="s">
        <v>1595</v>
      </c>
      <c r="B1554" s="8">
        <v>135.57797444880001</v>
      </c>
      <c r="C1554" s="15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9" t="s">
        <v>1596</v>
      </c>
      <c r="B1555" s="8">
        <v>137.98903363439999</v>
      </c>
      <c r="C1555" s="15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9" t="s">
        <v>1597</v>
      </c>
      <c r="B1556" s="8">
        <v>138.48888736800001</v>
      </c>
      <c r="C1556" s="15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9" t="s">
        <v>1598</v>
      </c>
      <c r="B1557" s="8">
        <v>141.66442873439999</v>
      </c>
      <c r="C1557" s="15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9" t="s">
        <v>1599</v>
      </c>
      <c r="B1558" s="8">
        <v>143.3698120608</v>
      </c>
      <c r="C1558" s="15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9" t="s">
        <v>1600</v>
      </c>
      <c r="B1559" s="8">
        <v>147.95670514560001</v>
      </c>
      <c r="C1559" s="15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9" t="s">
        <v>1601</v>
      </c>
      <c r="B1560" s="8">
        <v>148.66238100480001</v>
      </c>
      <c r="C1560" s="15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9" t="s">
        <v>1602</v>
      </c>
      <c r="B1561" s="8">
        <v>151.57329392400001</v>
      </c>
      <c r="C1561" s="15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9" t="s">
        <v>1603</v>
      </c>
      <c r="B1562" s="8">
        <v>152.16911624799999</v>
      </c>
      <c r="C1562" s="15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9" t="s">
        <v>1604</v>
      </c>
      <c r="B1563" s="8">
        <v>155.50705722399999</v>
      </c>
      <c r="C1563" s="15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9" t="s">
        <v>1605</v>
      </c>
      <c r="B1564" s="8">
        <v>156.97106642400001</v>
      </c>
      <c r="C1564" s="15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9" t="s">
        <v>1606</v>
      </c>
      <c r="B1565" s="8">
        <v>157.73235120800001</v>
      </c>
      <c r="C1565" s="15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9" t="s">
        <v>1607</v>
      </c>
      <c r="B1566" s="8">
        <v>158.522916176</v>
      </c>
      <c r="C1566" s="15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9" t="s">
        <v>1608</v>
      </c>
      <c r="B1567" s="8">
        <v>159.5770028</v>
      </c>
      <c r="C1567" s="15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9" t="s">
        <v>1609</v>
      </c>
      <c r="B1568" s="8">
        <v>161.50949494400001</v>
      </c>
      <c r="C1568" s="15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9" t="s">
        <v>1610</v>
      </c>
      <c r="B1569" s="8">
        <v>161.77301660000001</v>
      </c>
      <c r="C1569" s="15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9" t="s">
        <v>1611</v>
      </c>
      <c r="B1570" s="8">
        <v>162.036538256</v>
      </c>
      <c r="C1570" s="15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9" t="s">
        <v>1612</v>
      </c>
      <c r="B1571" s="8">
        <v>163.178465432</v>
      </c>
      <c r="C1571" s="15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9" t="s">
        <v>1613</v>
      </c>
      <c r="B1572" s="8">
        <v>163.96903040000001</v>
      </c>
      <c r="C1572" s="15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9" t="s">
        <v>1614</v>
      </c>
      <c r="B1573" s="8">
        <v>164.58391426399999</v>
      </c>
      <c r="C1573" s="15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9" t="s">
        <v>1615</v>
      </c>
      <c r="B1574" s="8">
        <v>164.70103499999999</v>
      </c>
      <c r="C1574" s="15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9" t="s">
        <v>1616</v>
      </c>
      <c r="B1575" s="8">
        <v>165.52088015199999</v>
      </c>
      <c r="C1575" s="15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9" t="s">
        <v>1617</v>
      </c>
      <c r="B1576" s="8">
        <v>165.052397208</v>
      </c>
      <c r="C1576" s="15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9" t="s">
        <v>1618</v>
      </c>
      <c r="B1577" s="8">
        <v>165.550160336</v>
      </c>
      <c r="C1577" s="15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9" t="s">
        <v>1619</v>
      </c>
      <c r="B1578" s="8">
        <v>165.87224236</v>
      </c>
      <c r="C1578" s="15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9" t="s">
        <v>1620</v>
      </c>
      <c r="B1579" s="8">
        <v>166.692087512</v>
      </c>
      <c r="C1579" s="15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9" t="s">
        <v>1621</v>
      </c>
      <c r="B1580" s="8">
        <v>167.10201008799999</v>
      </c>
      <c r="C1580" s="15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9" t="s">
        <v>1622</v>
      </c>
      <c r="B1581" s="8">
        <v>167.072729904</v>
      </c>
      <c r="C1581" s="15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9" t="s">
        <v>1623</v>
      </c>
      <c r="B1582" s="8">
        <v>167.42409211200001</v>
      </c>
      <c r="C1582" s="15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9" t="s">
        <v>1624</v>
      </c>
      <c r="B1583" s="8">
        <v>166.9307040448</v>
      </c>
      <c r="C1583" s="15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9" t="s">
        <v>1625</v>
      </c>
      <c r="B1584" s="8">
        <v>168.18912274639999</v>
      </c>
      <c r="C1584" s="15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9" t="s">
        <v>1626</v>
      </c>
      <c r="B1585" s="8">
        <v>167.6038117224</v>
      </c>
      <c r="C1585" s="15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9" t="s">
        <v>1627</v>
      </c>
      <c r="B1586" s="8">
        <v>167.57454617120001</v>
      </c>
      <c r="C1586" s="15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9" t="s">
        <v>1628</v>
      </c>
      <c r="B1587" s="8">
        <v>168.36471605360001</v>
      </c>
      <c r="C1587" s="15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9" t="s">
        <v>1629</v>
      </c>
      <c r="B1588" s="8">
        <v>168.2769194</v>
      </c>
      <c r="C1588" s="15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9" t="s">
        <v>1630</v>
      </c>
      <c r="B1589" s="8">
        <v>166.95996959600001</v>
      </c>
      <c r="C1589" s="15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9" t="s">
        <v>1631</v>
      </c>
      <c r="B1590" s="8">
        <v>167.83793613200001</v>
      </c>
      <c r="C1590" s="15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9" t="s">
        <v>1632</v>
      </c>
      <c r="B1591" s="8">
        <v>166.28686191840001</v>
      </c>
      <c r="C1591" s="15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9" t="s">
        <v>1633</v>
      </c>
      <c r="B1592" s="8">
        <v>166.98923514719999</v>
      </c>
      <c r="C1592" s="15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9" t="s">
        <v>1634</v>
      </c>
      <c r="B1593" s="8">
        <v>167.16482845440001</v>
      </c>
      <c r="C1593" s="15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9" t="s">
        <v>1635</v>
      </c>
      <c r="B1594" s="8">
        <v>167.31115621039999</v>
      </c>
      <c r="C1594" s="15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9" t="s">
        <v>1636</v>
      </c>
      <c r="B1595" s="8">
        <v>167.66234282479999</v>
      </c>
      <c r="C1595" s="15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9" t="s">
        <v>1637</v>
      </c>
      <c r="B1596" s="8">
        <v>168.30618495120001</v>
      </c>
      <c r="C1596" s="15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9" t="s">
        <v>1638</v>
      </c>
      <c r="B1597" s="8">
        <v>168.6866371168</v>
      </c>
      <c r="C1597" s="15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9" t="s">
        <v>1639</v>
      </c>
      <c r="B1598" s="8">
        <v>168.30618495120001</v>
      </c>
      <c r="C1598" s="15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9" t="s">
        <v>1640</v>
      </c>
      <c r="B1599" s="8">
        <v>167.10629735200001</v>
      </c>
      <c r="C1599" s="15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9" t="s">
        <v>1641</v>
      </c>
      <c r="B1600" s="8">
        <v>167.4867495176</v>
      </c>
      <c r="C1600" s="15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9" t="s">
        <v>1642</v>
      </c>
      <c r="B1601" s="8">
        <v>167.25262510799999</v>
      </c>
      <c r="C1601" s="15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9" t="s">
        <v>1643</v>
      </c>
      <c r="B1602" s="8">
        <v>167.6038117224</v>
      </c>
      <c r="C1602" s="15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9" t="s">
        <v>1644</v>
      </c>
      <c r="B1603" s="8">
        <v>168.10132609280001</v>
      </c>
      <c r="C1603" s="15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9" t="s">
        <v>1645</v>
      </c>
      <c r="B1604" s="8">
        <v>167.4656117472</v>
      </c>
      <c r="C1604" s="15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9" t="s">
        <v>1646</v>
      </c>
      <c r="B1605" s="8">
        <v>168.02110173029999</v>
      </c>
      <c r="C1605" s="15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9" t="s">
        <v>1647</v>
      </c>
      <c r="B1606" s="8">
        <v>167.52408437700001</v>
      </c>
      <c r="C1606" s="15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9" t="s">
        <v>1648</v>
      </c>
      <c r="B1607" s="8">
        <v>166.73470387469999</v>
      </c>
      <c r="C1607" s="15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9" t="s">
        <v>1649</v>
      </c>
      <c r="B1608" s="8">
        <v>166.7931765045</v>
      </c>
      <c r="C1608" s="15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9" t="s">
        <v>1650</v>
      </c>
      <c r="B1609" s="8">
        <v>165.27288812969999</v>
      </c>
      <c r="C1609" s="15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9" t="s">
        <v>1651</v>
      </c>
      <c r="B1610" s="8">
        <v>165.82837811280001</v>
      </c>
      <c r="C1610" s="15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9" t="s">
        <v>1652</v>
      </c>
      <c r="B1611" s="8">
        <v>165.82837811280001</v>
      </c>
      <c r="C1611" s="15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9" t="s">
        <v>1653</v>
      </c>
      <c r="B1612" s="8">
        <v>165.88685074259999</v>
      </c>
      <c r="C1612" s="15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9" t="s">
        <v>1654</v>
      </c>
      <c r="B1613" s="8">
        <v>163.8110723847</v>
      </c>
      <c r="C1613" s="15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9" t="s">
        <v>1655</v>
      </c>
      <c r="B1614" s="8">
        <v>163.3725276612</v>
      </c>
      <c r="C1614" s="15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9" t="s">
        <v>1656</v>
      </c>
      <c r="B1615" s="8">
        <v>163.08016451220001</v>
      </c>
      <c r="C1615" s="15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9" t="s">
        <v>1657</v>
      </c>
      <c r="B1616" s="8">
        <v>162.5246745291</v>
      </c>
      <c r="C1616" s="15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9" t="s">
        <v>1658</v>
      </c>
      <c r="B1617" s="8">
        <v>161.9107119162</v>
      </c>
      <c r="C1617" s="15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9" t="s">
        <v>1659</v>
      </c>
      <c r="B1618" s="8">
        <v>162.02765717579999</v>
      </c>
      <c r="C1618" s="15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9" t="s">
        <v>1660</v>
      </c>
      <c r="B1619" s="8">
        <v>162.5246745291</v>
      </c>
      <c r="C1619" s="15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9" t="s">
        <v>1661</v>
      </c>
      <c r="B1620" s="8">
        <v>161.38445824799999</v>
      </c>
      <c r="C1620" s="15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9" t="s">
        <v>1662</v>
      </c>
      <c r="B1621" s="8">
        <v>162.3200203248</v>
      </c>
      <c r="C1621" s="15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9" t="s">
        <v>1663</v>
      </c>
      <c r="B1622" s="8">
        <v>162.23231138009999</v>
      </c>
      <c r="C1622" s="15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9" t="s">
        <v>1664</v>
      </c>
      <c r="B1623" s="8">
        <v>162.17383875030001</v>
      </c>
      <c r="C1623" s="15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9" t="s">
        <v>1665</v>
      </c>
      <c r="B1624" s="8">
        <v>163.3000907025</v>
      </c>
      <c r="C1624" s="15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9" t="s">
        <v>1666</v>
      </c>
      <c r="B1625" s="8">
        <v>162.97765290000001</v>
      </c>
      <c r="C1625" s="15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9" t="s">
        <v>1667</v>
      </c>
      <c r="B1626" s="8">
        <v>163.38802828499999</v>
      </c>
      <c r="C1626" s="15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9" t="s">
        <v>1668</v>
      </c>
      <c r="B1627" s="8">
        <v>164.17946652750001</v>
      </c>
      <c r="C1627" s="15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9" t="s">
        <v>1669</v>
      </c>
      <c r="B1628" s="8">
        <v>164.85365465999999</v>
      </c>
      <c r="C1628" s="15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9" t="s">
        <v>1670</v>
      </c>
      <c r="B1629" s="8">
        <v>165.38128015500001</v>
      </c>
      <c r="C1629" s="15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9" t="s">
        <v>1671</v>
      </c>
      <c r="B1630" s="8">
        <v>166.08478081499999</v>
      </c>
      <c r="C1630" s="15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9" t="s">
        <v>1672</v>
      </c>
      <c r="B1631" s="8">
        <v>166.9934691675</v>
      </c>
      <c r="C1631" s="15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9" t="s">
        <v>1673</v>
      </c>
      <c r="B1632" s="8">
        <v>168.10734521250001</v>
      </c>
      <c r="C1632" s="15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9" t="s">
        <v>1674</v>
      </c>
      <c r="B1633" s="8">
        <v>169.6315966425</v>
      </c>
      <c r="C1633" s="15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9" t="s">
        <v>1675</v>
      </c>
      <c r="B1634" s="8">
        <v>169.22122125749999</v>
      </c>
      <c r="C1634" s="15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9" t="s">
        <v>1676</v>
      </c>
      <c r="B1635" s="8">
        <v>170.3937223575</v>
      </c>
      <c r="C1635" s="15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9" t="s">
        <v>1677</v>
      </c>
      <c r="B1636" s="8">
        <v>173.9698507125</v>
      </c>
      <c r="C1636" s="15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9" t="s">
        <v>1678</v>
      </c>
      <c r="B1637" s="8">
        <v>174.7026639</v>
      </c>
      <c r="C1637" s="15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9" t="s">
        <v>1679</v>
      </c>
      <c r="B1638" s="8">
        <v>176.81316588000001</v>
      </c>
      <c r="C1638" s="15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9" t="s">
        <v>1680</v>
      </c>
      <c r="B1639" s="8">
        <v>179.42198082749999</v>
      </c>
      <c r="C1639" s="15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9" t="s">
        <v>1681</v>
      </c>
      <c r="B1640" s="8">
        <v>182.265295995</v>
      </c>
      <c r="C1640" s="15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9" t="s">
        <v>1682</v>
      </c>
      <c r="B1641" s="8">
        <v>185.84142435000001</v>
      </c>
      <c r="C1641" s="15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9" t="s">
        <v>1683</v>
      </c>
      <c r="B1642" s="8">
        <v>186.13454962500001</v>
      </c>
      <c r="C1642" s="15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9" t="s">
        <v>1684</v>
      </c>
      <c r="B1643" s="8">
        <v>189.0951149025</v>
      </c>
      <c r="C1643" s="15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9" t="s">
        <v>1685</v>
      </c>
      <c r="B1644" s="8">
        <v>191.43588460839999</v>
      </c>
      <c r="C1644" s="15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9" t="s">
        <v>1686</v>
      </c>
      <c r="B1645" s="8">
        <v>194.11575396079999</v>
      </c>
      <c r="C1645" s="15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9" t="s">
        <v>1687</v>
      </c>
      <c r="B1646" s="8">
        <v>198.51423518050001</v>
      </c>
      <c r="C1646" s="15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9" t="s">
        <v>1688</v>
      </c>
      <c r="B1647" s="8">
        <v>202.67968428259999</v>
      </c>
      <c r="C1647" s="15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9" t="s">
        <v>1689</v>
      </c>
      <c r="B1648" s="8">
        <v>206.69948831120001</v>
      </c>
      <c r="C1648" s="15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9" t="s">
        <v>1690</v>
      </c>
      <c r="B1649" s="8">
        <v>206.9907784582</v>
      </c>
      <c r="C1649" s="15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9" t="s">
        <v>1691</v>
      </c>
      <c r="B1650" s="8">
        <v>207.77726185509999</v>
      </c>
      <c r="C1650" s="15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9" t="s">
        <v>1692</v>
      </c>
      <c r="B1651" s="8">
        <v>206.87426239940001</v>
      </c>
      <c r="C1651" s="15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9" t="s">
        <v>1693</v>
      </c>
      <c r="B1652" s="8">
        <v>206.72861732589999</v>
      </c>
      <c r="C1652" s="15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9" t="s">
        <v>1694</v>
      </c>
      <c r="B1653" s="8">
        <v>208.4181001785</v>
      </c>
      <c r="C1653" s="15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9" t="s">
        <v>1695</v>
      </c>
      <c r="B1654" s="8">
        <v>209.49587372240001</v>
      </c>
      <c r="C1654" s="15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9" t="s">
        <v>1696</v>
      </c>
      <c r="B1655" s="8">
        <v>208.30158411970001</v>
      </c>
      <c r="C1655" s="15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9" t="s">
        <v>1697</v>
      </c>
      <c r="B1656" s="8">
        <v>208.15593904619999</v>
      </c>
      <c r="C1656" s="15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9" t="s">
        <v>1698</v>
      </c>
      <c r="B1657" s="8">
        <v>209.72890584000001</v>
      </c>
      <c r="C1657" s="15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9" t="s">
        <v>1699</v>
      </c>
      <c r="B1658" s="8">
        <v>209.93280894290001</v>
      </c>
      <c r="C1658" s="15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9" t="s">
        <v>1700</v>
      </c>
      <c r="B1659" s="8">
        <v>210.34061514870001</v>
      </c>
      <c r="C1659" s="15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9" t="s">
        <v>1701</v>
      </c>
      <c r="B1660" s="8">
        <v>210.2823571193</v>
      </c>
      <c r="C1660" s="15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9" t="s">
        <v>1702</v>
      </c>
      <c r="B1661" s="8">
        <v>209.69977682530001</v>
      </c>
      <c r="C1661" s="15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9" t="s">
        <v>1703</v>
      </c>
      <c r="B1662" s="8">
        <v>209.75803485470001</v>
      </c>
      <c r="C1662" s="15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9" t="s">
        <v>1704</v>
      </c>
      <c r="B1663" s="8">
        <v>210.54451825160001</v>
      </c>
      <c r="C1663" s="15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9" t="s">
        <v>1705</v>
      </c>
      <c r="B1664" s="8">
        <v>207.68601669259999</v>
      </c>
      <c r="C1664" s="15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9" t="s">
        <v>1706</v>
      </c>
      <c r="B1665" s="8">
        <v>208.57848502050001</v>
      </c>
      <c r="C1665" s="15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9" t="s">
        <v>1707</v>
      </c>
      <c r="B1666" s="8">
        <v>207.62843809079999</v>
      </c>
      <c r="C1666" s="15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9" t="s">
        <v>1708</v>
      </c>
      <c r="B1667" s="8">
        <v>207.7435952944</v>
      </c>
      <c r="C1667" s="15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9" t="s">
        <v>1709</v>
      </c>
      <c r="B1668" s="8">
        <v>208.66485292319999</v>
      </c>
      <c r="C1668" s="15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9" t="s">
        <v>1710</v>
      </c>
      <c r="B1669" s="8">
        <v>208.8375887286</v>
      </c>
      <c r="C1669" s="15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9" t="s">
        <v>1711</v>
      </c>
      <c r="B1670" s="8">
        <v>208.57848502050001</v>
      </c>
      <c r="C1670" s="15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9" t="s">
        <v>1712</v>
      </c>
      <c r="B1671" s="8">
        <v>208.66485292319999</v>
      </c>
      <c r="C1671" s="15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9" t="s">
        <v>1713</v>
      </c>
      <c r="B1672" s="8">
        <v>208.63606362229999</v>
      </c>
      <c r="C1672" s="15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9" t="s">
        <v>1714</v>
      </c>
      <c r="B1673" s="8">
        <v>208.78001012679999</v>
      </c>
      <c r="C1673" s="15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9" t="s">
        <v>1715</v>
      </c>
      <c r="B1674" s="8">
        <v>209.4133747466</v>
      </c>
      <c r="C1674" s="15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9" t="s">
        <v>1716</v>
      </c>
      <c r="B1675" s="8">
        <v>208.9527459322</v>
      </c>
      <c r="C1675" s="15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9" t="s">
        <v>1717</v>
      </c>
      <c r="B1676" s="8">
        <v>209.73005705649999</v>
      </c>
      <c r="C1676" s="15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9" t="s">
        <v>1718</v>
      </c>
      <c r="B1677" s="8">
        <v>208.52090641870001</v>
      </c>
      <c r="C1677" s="15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9" t="s">
        <v>1719</v>
      </c>
      <c r="B1678" s="8">
        <v>208.60727432140001</v>
      </c>
      <c r="C1678" s="15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9" t="s">
        <v>1720</v>
      </c>
      <c r="B1679" s="8">
        <v>208.66485292319999</v>
      </c>
      <c r="C1679" s="15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9" t="s">
        <v>1721</v>
      </c>
      <c r="B1680" s="8">
        <v>209.58611055200001</v>
      </c>
      <c r="C1680" s="15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9" t="s">
        <v>1722</v>
      </c>
      <c r="B1681" s="8">
        <v>209.3557961448</v>
      </c>
      <c r="C1681" s="15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9" t="s">
        <v>1723</v>
      </c>
      <c r="B1682" s="8">
        <v>207.12096601920001</v>
      </c>
      <c r="C1682" s="15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9" t="s">
        <v>1724</v>
      </c>
      <c r="B1683" s="8">
        <v>206.75019039840001</v>
      </c>
      <c r="C1683" s="15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9" t="s">
        <v>1725</v>
      </c>
      <c r="B1684" s="8">
        <v>206.2368087696</v>
      </c>
      <c r="C1684" s="15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9" t="s">
        <v>1726</v>
      </c>
      <c r="B1685" s="8">
        <v>205.18152431039999</v>
      </c>
      <c r="C1685" s="15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9" t="s">
        <v>1727</v>
      </c>
      <c r="B1686" s="8">
        <v>204.58257907679999</v>
      </c>
      <c r="C1686" s="15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9" t="s">
        <v>1728</v>
      </c>
      <c r="B1687" s="8">
        <v>202.8427857792</v>
      </c>
      <c r="C1687" s="15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9" t="s">
        <v>1729</v>
      </c>
      <c r="B1688" s="8">
        <v>201.84454372319999</v>
      </c>
      <c r="C1688" s="15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9" t="s">
        <v>1730</v>
      </c>
      <c r="B1689" s="8">
        <v>198.33643592639999</v>
      </c>
      <c r="C1689" s="15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9" t="s">
        <v>1731</v>
      </c>
      <c r="B1690" s="8">
        <v>199.6484112</v>
      </c>
      <c r="C1690" s="15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9" t="s">
        <v>1732</v>
      </c>
      <c r="B1691" s="8">
        <v>197.48079987840001</v>
      </c>
      <c r="C1691" s="15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9" t="s">
        <v>1733</v>
      </c>
      <c r="B1692" s="8">
        <v>198.16530871680001</v>
      </c>
      <c r="C1692" s="15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9" t="s">
        <v>1734</v>
      </c>
      <c r="B1693" s="8">
        <v>197.85157549920001</v>
      </c>
      <c r="C1693" s="15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9" t="s">
        <v>1735</v>
      </c>
      <c r="B1694" s="8">
        <v>197.39523627360001</v>
      </c>
      <c r="C1694" s="15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9" t="s">
        <v>1736</v>
      </c>
      <c r="B1695" s="8">
        <v>197.45227867680001</v>
      </c>
      <c r="C1695" s="15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9" t="s">
        <v>1737</v>
      </c>
      <c r="B1696" s="8">
        <v>197.50932108000001</v>
      </c>
      <c r="C1696" s="15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9" t="s">
        <v>1738</v>
      </c>
      <c r="B1697" s="8">
        <v>195.74100658079999</v>
      </c>
      <c r="C1697" s="15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9" t="s">
        <v>1739</v>
      </c>
      <c r="B1698" s="8">
        <v>194.1152980896</v>
      </c>
      <c r="C1698" s="15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9" t="s">
        <v>1740</v>
      </c>
      <c r="B1699" s="8">
        <v>194.51459491200001</v>
      </c>
      <c r="C1699" s="15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9" t="s">
        <v>1741</v>
      </c>
      <c r="B1700" s="8">
        <v>195.25614615360001</v>
      </c>
      <c r="C1700" s="15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9" t="s">
        <v>1742</v>
      </c>
      <c r="B1701" s="8">
        <v>192.68923800959999</v>
      </c>
      <c r="C1701" s="15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9" t="s">
        <v>1743</v>
      </c>
      <c r="B1702" s="8">
        <v>191.49134754240001</v>
      </c>
      <c r="C1702" s="15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9" t="s">
        <v>1744</v>
      </c>
      <c r="B1703" s="8">
        <v>190.6927538976</v>
      </c>
      <c r="C1703" s="15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9" t="s">
        <v>1745</v>
      </c>
      <c r="B1704" s="8">
        <v>191.37726273600001</v>
      </c>
      <c r="C1704" s="15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9" t="s">
        <v>1746</v>
      </c>
      <c r="B1705" s="8">
        <v>190.16964761349999</v>
      </c>
      <c r="C1705" s="15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9" t="s">
        <v>1747</v>
      </c>
      <c r="B1706" s="8">
        <v>188.66957448900001</v>
      </c>
      <c r="C1706" s="15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9" t="s">
        <v>1748</v>
      </c>
      <c r="B1707" s="8">
        <v>191.047048875</v>
      </c>
      <c r="C1707" s="15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9" t="s">
        <v>1749</v>
      </c>
      <c r="B1708" s="8">
        <v>190.820622743</v>
      </c>
      <c r="C1708" s="15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9" t="s">
        <v>1750</v>
      </c>
      <c r="B1709" s="8">
        <v>192.51881873299999</v>
      </c>
      <c r="C1709" s="15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9" t="s">
        <v>1751</v>
      </c>
      <c r="B1710" s="8">
        <v>191.5848109385</v>
      </c>
      <c r="C1710" s="15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9" t="s">
        <v>1752</v>
      </c>
      <c r="B1711" s="8">
        <v>190.6791064105</v>
      </c>
      <c r="C1711" s="15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9" t="s">
        <v>1753</v>
      </c>
      <c r="B1712" s="8">
        <v>190.39607374549999</v>
      </c>
      <c r="C1712" s="15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9" t="s">
        <v>1754</v>
      </c>
      <c r="B1713" s="8">
        <v>189.49036921749999</v>
      </c>
      <c r="C1713" s="15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9" t="s">
        <v>1755</v>
      </c>
      <c r="B1714" s="8">
        <v>187.50914056249999</v>
      </c>
      <c r="C1714" s="15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9" t="s">
        <v>1756</v>
      </c>
      <c r="B1715" s="8">
        <v>186.971378499</v>
      </c>
      <c r="C1715" s="15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9" t="s">
        <v>1757</v>
      </c>
      <c r="B1716" s="8">
        <v>184.56560084649999</v>
      </c>
      <c r="C1716" s="15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9" t="s">
        <v>1758</v>
      </c>
      <c r="B1717" s="8">
        <v>177.60299728749999</v>
      </c>
      <c r="C1717" s="15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9" t="s">
        <v>1759</v>
      </c>
      <c r="B1718" s="8">
        <v>176.69729275949999</v>
      </c>
      <c r="C1718" s="15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9" t="s">
        <v>1760</v>
      </c>
      <c r="B1719" s="8">
        <v>175.2255229015</v>
      </c>
      <c r="C1719" s="15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9" t="s">
        <v>1761</v>
      </c>
      <c r="B1720" s="8">
        <v>164.75331429650001</v>
      </c>
      <c r="C1720" s="15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9" t="s">
        <v>1762</v>
      </c>
      <c r="B1721" s="8">
        <v>163.39475750450001</v>
      </c>
      <c r="C1721" s="15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9" t="s">
        <v>1763</v>
      </c>
      <c r="B1722" s="8">
        <v>162.347536644</v>
      </c>
      <c r="C1722" s="15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9" t="s">
        <v>1764</v>
      </c>
      <c r="B1723" s="8">
        <v>155.80948208250001</v>
      </c>
      <c r="C1723" s="15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9" t="s">
        <v>1765</v>
      </c>
      <c r="B1724" s="8">
        <v>153.20558156449999</v>
      </c>
      <c r="C1724" s="15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9" t="s">
        <v>1766</v>
      </c>
      <c r="B1725" s="8">
        <v>146.59296335849999</v>
      </c>
      <c r="C1725" s="15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9" t="s">
        <v>1767</v>
      </c>
      <c r="B1726" s="8">
        <v>143.82389192700001</v>
      </c>
      <c r="C1726" s="15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9" t="s">
        <v>1768</v>
      </c>
      <c r="B1727" s="8">
        <v>138.36966031950001</v>
      </c>
      <c r="C1727" s="15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9" t="s">
        <v>1769</v>
      </c>
      <c r="B1728" s="8">
        <v>134.76147633299999</v>
      </c>
      <c r="C1728" s="15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9" t="s">
        <v>1770</v>
      </c>
      <c r="B1729" s="8">
        <v>132.55181327150001</v>
      </c>
      <c r="C1729" s="15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9" t="s">
        <v>1771</v>
      </c>
      <c r="B1730" s="8">
        <v>128.85971802949999</v>
      </c>
      <c r="C1730" s="15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9" t="s">
        <v>1772</v>
      </c>
      <c r="B1731" s="8">
        <v>121.4755275455</v>
      </c>
      <c r="C1731" s="15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9" t="s">
        <v>1773</v>
      </c>
      <c r="B1732" s="8">
        <v>120.4685924795</v>
      </c>
      <c r="C1732" s="15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9" t="s">
        <v>1774</v>
      </c>
      <c r="B1733" s="8">
        <v>118.9581898805</v>
      </c>
      <c r="C1733" s="15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9" t="s">
        <v>1775</v>
      </c>
      <c r="B1734" s="8">
        <v>118.2868998365</v>
      </c>
      <c r="C1734" s="15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9" t="s">
        <v>1776</v>
      </c>
      <c r="B1735" s="8">
        <v>116.66461556350001</v>
      </c>
      <c r="C1735" s="15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9" t="s">
        <v>1777</v>
      </c>
      <c r="B1736" s="8">
        <v>115.79753259</v>
      </c>
      <c r="C1736" s="15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9" t="s">
        <v>1778</v>
      </c>
      <c r="B1737" s="8">
        <v>114.14727789849999</v>
      </c>
      <c r="C1737" s="15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9" t="s">
        <v>1779</v>
      </c>
      <c r="B1738" s="8">
        <v>113.727721621</v>
      </c>
      <c r="C1738" s="15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9" t="s">
        <v>1780</v>
      </c>
      <c r="B1739" s="8">
        <v>113.839603295</v>
      </c>
      <c r="C1739" s="15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9" t="s">
        <v>1781</v>
      </c>
      <c r="B1740" s="8">
        <v>114.79059752400001</v>
      </c>
      <c r="C1740" s="15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9" t="s">
        <v>1782</v>
      </c>
      <c r="B1741" s="8">
        <v>115.3779763125</v>
      </c>
      <c r="C1741" s="15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9" t="s">
        <v>1783</v>
      </c>
      <c r="B1742" s="8">
        <v>115.517828405</v>
      </c>
      <c r="C1742" s="15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9" t="s">
        <v>1784</v>
      </c>
      <c r="B1743" s="8">
        <v>115.3220354755</v>
      </c>
      <c r="C1743" s="15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9" t="s">
        <v>1785</v>
      </c>
      <c r="B1744" s="8">
        <v>115.79753259</v>
      </c>
      <c r="C1744" s="15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9" t="s">
        <v>1786</v>
      </c>
      <c r="B1745" s="8">
        <v>115.3779763125</v>
      </c>
      <c r="C1745" s="15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9" t="s">
        <v>1787</v>
      </c>
      <c r="B1746" s="8">
        <v>113.4902851896</v>
      </c>
      <c r="C1746" s="15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9" t="s">
        <v>1788</v>
      </c>
      <c r="B1747" s="8">
        <v>112.6305103018</v>
      </c>
      <c r="C1747" s="15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9" t="s">
        <v>1789</v>
      </c>
      <c r="B1748" s="8">
        <v>111.8262047616</v>
      </c>
      <c r="C1748" s="15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9" t="s">
        <v>1790</v>
      </c>
      <c r="B1749" s="8">
        <v>112.3531635638</v>
      </c>
      <c r="C1749" s="15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9" t="s">
        <v>1791</v>
      </c>
      <c r="B1750" s="8">
        <v>113.157469104</v>
      </c>
      <c r="C1750" s="15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9" t="s">
        <v>1792</v>
      </c>
      <c r="B1751" s="8">
        <v>112.3531635638</v>
      </c>
      <c r="C1751" s="15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9" t="s">
        <v>1793</v>
      </c>
      <c r="B1752" s="8">
        <v>112.8246530184</v>
      </c>
      <c r="C1752" s="15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9" t="s">
        <v>1794</v>
      </c>
      <c r="B1753" s="8">
        <v>112.1312861734</v>
      </c>
      <c r="C1753" s="15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9" t="s">
        <v>1795</v>
      </c>
      <c r="B1754" s="8">
        <v>110.9386952</v>
      </c>
      <c r="C1754" s="15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9" t="s">
        <v>1796</v>
      </c>
      <c r="B1755" s="8">
        <v>111.52112334980001</v>
      </c>
      <c r="C1755" s="15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9" t="s">
        <v>1797</v>
      </c>
      <c r="B1756" s="8">
        <v>112.0758168258</v>
      </c>
      <c r="C1756" s="15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9" t="s">
        <v>1798</v>
      </c>
      <c r="B1757" s="8">
        <v>112.0758168258</v>
      </c>
      <c r="C1757" s="15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9" t="s">
        <v>1799</v>
      </c>
      <c r="B1758" s="8">
        <v>111.85393943539999</v>
      </c>
      <c r="C1758" s="15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9" t="s">
        <v>1800</v>
      </c>
      <c r="B1759" s="8">
        <v>111.7430007402</v>
      </c>
      <c r="C1759" s="15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9" t="s">
        <v>1801</v>
      </c>
      <c r="B1760" s="8">
        <v>111.68753139259999</v>
      </c>
      <c r="C1760" s="15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9" t="s">
        <v>1802</v>
      </c>
      <c r="B1761" s="8">
        <v>111.770735414</v>
      </c>
      <c r="C1761" s="15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9" t="s">
        <v>1803</v>
      </c>
      <c r="B1762" s="8">
        <v>112.0758168258</v>
      </c>
      <c r="C1762" s="15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9" t="s">
        <v>1804</v>
      </c>
      <c r="B1763" s="8">
        <v>111.88167410920001</v>
      </c>
      <c r="C1763" s="15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9" t="s">
        <v>1805</v>
      </c>
      <c r="B1764" s="8">
        <v>112.2699595424</v>
      </c>
      <c r="C1764" s="15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9" t="s">
        <v>1806</v>
      </c>
      <c r="B1765" s="8">
        <v>111.1328379166</v>
      </c>
      <c r="C1765" s="15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9" t="s">
        <v>1807</v>
      </c>
      <c r="B1766" s="8">
        <v>111.52112334980001</v>
      </c>
      <c r="C1766" s="15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9" t="s">
        <v>1808</v>
      </c>
      <c r="B1767" s="8">
        <v>111.2987059479</v>
      </c>
      <c r="C1767" s="15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9" t="s">
        <v>1809</v>
      </c>
      <c r="B1768" s="8">
        <v>111.4371716184</v>
      </c>
      <c r="C1768" s="15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9" t="s">
        <v>1810</v>
      </c>
      <c r="B1769" s="8">
        <v>111.71410295939999</v>
      </c>
      <c r="C1769" s="15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9" t="s">
        <v>1811</v>
      </c>
      <c r="B1770" s="8">
        <v>110.7448432659</v>
      </c>
      <c r="C1770" s="15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9" t="s">
        <v>1812</v>
      </c>
      <c r="B1771" s="8">
        <v>111.603330423</v>
      </c>
      <c r="C1771" s="15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9" t="s">
        <v>1813</v>
      </c>
      <c r="B1772" s="8">
        <v>111.16024027740001</v>
      </c>
      <c r="C1772" s="15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9" t="s">
        <v>1814</v>
      </c>
      <c r="B1773" s="8">
        <v>111.3817853502</v>
      </c>
      <c r="C1773" s="15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9" t="s">
        <v>1815</v>
      </c>
      <c r="B1774" s="8">
        <v>111.3817853502</v>
      </c>
      <c r="C1774" s="15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9" t="s">
        <v>1816</v>
      </c>
      <c r="B1775" s="8">
        <v>111.6864098253</v>
      </c>
      <c r="C1775" s="15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9" t="s">
        <v>1817</v>
      </c>
      <c r="B1776" s="8">
        <v>112.1294999709</v>
      </c>
      <c r="C1776" s="15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9" t="s">
        <v>1818</v>
      </c>
      <c r="B1777" s="8">
        <v>112.5725901165</v>
      </c>
      <c r="C1777" s="15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9" t="s">
        <v>1819</v>
      </c>
      <c r="B1778" s="8">
        <v>113.26491846899999</v>
      </c>
      <c r="C1778" s="15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9" t="s">
        <v>1820</v>
      </c>
      <c r="B1779" s="8">
        <v>113.6803154805</v>
      </c>
      <c r="C1779" s="15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9" t="s">
        <v>1821</v>
      </c>
      <c r="B1780" s="8">
        <v>113.8464742851</v>
      </c>
      <c r="C1780" s="15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9" t="s">
        <v>1822</v>
      </c>
      <c r="B1781" s="8">
        <v>114.12340562609999</v>
      </c>
      <c r="C1781" s="15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9" t="s">
        <v>1823</v>
      </c>
      <c r="B1782" s="8">
        <v>113.9018605533</v>
      </c>
      <c r="C1782" s="15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9" t="s">
        <v>1824</v>
      </c>
      <c r="B1783" s="8">
        <v>113.9295536874</v>
      </c>
      <c r="C1783" s="15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9" t="s">
        <v>1825</v>
      </c>
      <c r="B1784" s="8">
        <v>115.0649721855</v>
      </c>
      <c r="C1784" s="15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9" t="s">
        <v>1826</v>
      </c>
      <c r="B1785" s="8">
        <v>116.5050151587</v>
      </c>
      <c r="C1785" s="15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9" t="s">
        <v>1827</v>
      </c>
      <c r="B1786" s="8">
        <v>119.38510110510001</v>
      </c>
      <c r="C1786" s="15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9" t="s">
        <v>1828</v>
      </c>
      <c r="B1787" s="8">
        <v>118.14308156369999</v>
      </c>
      <c r="C1787" s="15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9" t="s">
        <v>1829</v>
      </c>
      <c r="B1788" s="8">
        <v>119.43471329979999</v>
      </c>
      <c r="C1788" s="15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9" t="s">
        <v>1830</v>
      </c>
      <c r="B1789" s="8">
        <v>122.1828659298</v>
      </c>
      <c r="C1789" s="15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9" t="s">
        <v>1831</v>
      </c>
      <c r="B1790" s="8">
        <v>122.29279203500001</v>
      </c>
      <c r="C1790" s="15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9" t="s">
        <v>1832</v>
      </c>
      <c r="B1791" s="8">
        <v>122.5126442454</v>
      </c>
      <c r="C1791" s="15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9" t="s">
        <v>1833</v>
      </c>
      <c r="B1792" s="8">
        <v>122.40271814019999</v>
      </c>
      <c r="C1792" s="15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9" t="s">
        <v>1834</v>
      </c>
      <c r="B1793" s="8">
        <v>122.9798301925</v>
      </c>
      <c r="C1793" s="15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9" t="s">
        <v>1835</v>
      </c>
      <c r="B1794" s="8">
        <v>123.14471935029999</v>
      </c>
      <c r="C1794" s="15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9" t="s">
        <v>1836</v>
      </c>
      <c r="B1795" s="8">
        <v>125.0959077176</v>
      </c>
      <c r="C1795" s="15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9" t="s">
        <v>1837</v>
      </c>
      <c r="B1796" s="8">
        <v>125.7005012962</v>
      </c>
      <c r="C1796" s="15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9" t="s">
        <v>1838</v>
      </c>
      <c r="B1797" s="8">
        <v>128.58606155769999</v>
      </c>
      <c r="C1797" s="15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9" t="s">
        <v>1839</v>
      </c>
      <c r="B1798" s="8">
        <v>129.2730997152</v>
      </c>
      <c r="C1798" s="15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9" t="s">
        <v>1840</v>
      </c>
      <c r="B1799" s="8">
        <v>129.5204334519</v>
      </c>
      <c r="C1799" s="15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9" t="s">
        <v>1841</v>
      </c>
      <c r="B1800" s="8">
        <v>130.7571021354</v>
      </c>
      <c r="C1800" s="15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9" t="s">
        <v>1842</v>
      </c>
      <c r="B1801" s="8">
        <v>131.2792511351</v>
      </c>
      <c r="C1801" s="15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9" t="s">
        <v>1843</v>
      </c>
      <c r="B1802" s="8">
        <v>131.82888166110001</v>
      </c>
      <c r="C1802" s="15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9" t="s">
        <v>1844</v>
      </c>
      <c r="B1803" s="8">
        <v>133.5052547654</v>
      </c>
      <c r="C1803" s="15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9" t="s">
        <v>1845</v>
      </c>
      <c r="B1804" s="8">
        <v>133.28540255499999</v>
      </c>
      <c r="C1804" s="15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9" t="s">
        <v>1846</v>
      </c>
      <c r="B1805" s="8">
        <v>134.05488529140001</v>
      </c>
      <c r="C1805" s="15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9" t="s">
        <v>1847</v>
      </c>
      <c r="B1806" s="8">
        <v>135.75873992199999</v>
      </c>
      <c r="C1806" s="15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9" t="s">
        <v>1848</v>
      </c>
      <c r="B1807" s="8">
        <v>135.24768969819999</v>
      </c>
      <c r="C1807" s="15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9" t="s">
        <v>1849</v>
      </c>
      <c r="B1808" s="8">
        <v>135.9812549095</v>
      </c>
      <c r="C1808" s="15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9" t="s">
        <v>1850</v>
      </c>
      <c r="B1809" s="8">
        <v>137.3125399226</v>
      </c>
      <c r="C1809" s="15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9" t="s">
        <v>1851</v>
      </c>
      <c r="B1810" s="8">
        <v>137.93742880630001</v>
      </c>
      <c r="C1810" s="15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9" t="s">
        <v>1852</v>
      </c>
      <c r="B1811" s="8">
        <v>138.834008509</v>
      </c>
      <c r="C1811" s="15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9" t="s">
        <v>1853</v>
      </c>
      <c r="B1812" s="8">
        <v>139.81209545740001</v>
      </c>
      <c r="C1812" s="15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9" t="s">
        <v>1854</v>
      </c>
      <c r="B1813" s="8">
        <v>141.0618732248</v>
      </c>
      <c r="C1813" s="15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9" t="s">
        <v>1855</v>
      </c>
      <c r="B1814" s="8">
        <v>143.56142875960001</v>
      </c>
      <c r="C1814" s="15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9" t="s">
        <v>1856</v>
      </c>
      <c r="B1815" s="8">
        <v>149.3484432043</v>
      </c>
      <c r="C1815" s="15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9" t="s">
        <v>1857</v>
      </c>
      <c r="B1816" s="8">
        <v>151.3589552649</v>
      </c>
      <c r="C1816" s="15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9" t="s">
        <v>1858</v>
      </c>
      <c r="B1817" s="8">
        <v>153.96718712730001</v>
      </c>
      <c r="C1817" s="15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9" t="s">
        <v>1859</v>
      </c>
      <c r="B1818" s="8">
        <v>156.68409531730001</v>
      </c>
      <c r="C1818" s="15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9" t="s">
        <v>1860</v>
      </c>
      <c r="B1819" s="8">
        <v>159.23798901590001</v>
      </c>
      <c r="C1819" s="15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9" t="s">
        <v>1861</v>
      </c>
      <c r="B1820" s="8">
        <v>160.86813392990001</v>
      </c>
      <c r="C1820" s="15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9" t="s">
        <v>1862</v>
      </c>
      <c r="B1821" s="8">
        <v>164.2371000855</v>
      </c>
      <c r="C1821" s="15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9" t="s">
        <v>1863</v>
      </c>
      <c r="B1822" s="8">
        <v>166.92683919359999</v>
      </c>
      <c r="C1822" s="15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9" t="s">
        <v>1864</v>
      </c>
      <c r="B1823" s="8">
        <v>168.96452033610001</v>
      </c>
      <c r="C1823" s="15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9" t="s">
        <v>1865</v>
      </c>
      <c r="B1824" s="8">
        <v>171.76293577179999</v>
      </c>
      <c r="C1824" s="15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9" t="s">
        <v>1866</v>
      </c>
      <c r="B1825" s="8">
        <v>175.1047328455</v>
      </c>
      <c r="C1825" s="15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9" t="s">
        <v>1867</v>
      </c>
      <c r="B1826" s="8">
        <v>178.500868083</v>
      </c>
      <c r="C1826" s="15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9" t="s">
        <v>1868</v>
      </c>
      <c r="B1827" s="8">
        <v>180.15818207890001</v>
      </c>
      <c r="C1827" s="15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9" t="s">
        <v>1869</v>
      </c>
      <c r="B1828" s="8">
        <v>180.99272572199999</v>
      </c>
      <c r="C1828" s="15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9" t="s">
        <v>1870</v>
      </c>
      <c r="B1829" s="8">
        <v>182.149314696</v>
      </c>
      <c r="C1829" s="15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9" t="s">
        <v>1871</v>
      </c>
      <c r="B1830" s="8">
        <v>184.059031374</v>
      </c>
      <c r="C1830" s="15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9" t="s">
        <v>1872</v>
      </c>
      <c r="B1831" s="8">
        <v>186.39910674000001</v>
      </c>
      <c r="C1831" s="15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9" t="s">
        <v>1873</v>
      </c>
      <c r="B1832" s="8">
        <v>188.87366919600001</v>
      </c>
      <c r="C1832" s="15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9" t="s">
        <v>1874</v>
      </c>
      <c r="B1833" s="8">
        <v>192.10135935599999</v>
      </c>
      <c r="C1833" s="15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9" t="s">
        <v>1875</v>
      </c>
      <c r="B1834" s="8">
        <v>191.993769684</v>
      </c>
      <c r="C1834" s="15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9" t="s">
        <v>1876</v>
      </c>
      <c r="B1835" s="8">
        <v>192.3165387</v>
      </c>
      <c r="C1835" s="15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9" t="s">
        <v>1877</v>
      </c>
      <c r="B1836" s="8">
        <v>192.58551288000001</v>
      </c>
      <c r="C1836" s="15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9" t="s">
        <v>1878</v>
      </c>
      <c r="B1837" s="8">
        <v>193.50002509199999</v>
      </c>
      <c r="C1837" s="15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9" t="s">
        <v>1879</v>
      </c>
      <c r="B1838" s="8">
        <v>194.52212697600001</v>
      </c>
      <c r="C1838" s="15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9" t="s">
        <v>1880</v>
      </c>
      <c r="B1839" s="8">
        <v>194.60281922999999</v>
      </c>
      <c r="C1839" s="15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9" t="s">
        <v>1881</v>
      </c>
      <c r="B1840" s="8">
        <v>194.95248566399999</v>
      </c>
      <c r="C1840" s="15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9" t="s">
        <v>1882</v>
      </c>
      <c r="B1841" s="8">
        <v>195.40974177000001</v>
      </c>
      <c r="C1841" s="15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9" t="s">
        <v>1883</v>
      </c>
      <c r="B1842" s="8">
        <v>196.99668943200001</v>
      </c>
      <c r="C1842" s="15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9" t="s">
        <v>1884</v>
      </c>
      <c r="B1843" s="8">
        <v>197.991893898</v>
      </c>
      <c r="C1843" s="15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9" t="s">
        <v>1885</v>
      </c>
      <c r="B1844" s="8">
        <v>197.88430422600001</v>
      </c>
      <c r="C1844" s="15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9" t="s">
        <v>1886</v>
      </c>
      <c r="B1845" s="8">
        <v>198.28776549599999</v>
      </c>
      <c r="C1845" s="15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9" t="s">
        <v>1887</v>
      </c>
      <c r="B1846" s="8">
        <v>200.14368733800001</v>
      </c>
      <c r="C1846" s="15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9" t="s">
        <v>1888</v>
      </c>
      <c r="B1847" s="8">
        <v>200.33196926400001</v>
      </c>
      <c r="C1847" s="15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9" t="s">
        <v>1889</v>
      </c>
      <c r="B1848" s="8">
        <v>197.68077664320001</v>
      </c>
      <c r="C1848" s="15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9" t="s">
        <v>1890</v>
      </c>
      <c r="B1849" s="8">
        <v>197.78682856200001</v>
      </c>
      <c r="C1849" s="15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9" t="s">
        <v>1891</v>
      </c>
      <c r="B1850" s="8">
        <v>196.7528223537</v>
      </c>
      <c r="C1850" s="15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9" t="s">
        <v>1892</v>
      </c>
      <c r="B1851" s="8">
        <v>198.21103623720001</v>
      </c>
      <c r="C1851" s="15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9" t="s">
        <v>1893</v>
      </c>
      <c r="B1852" s="8">
        <v>201.26002890269999</v>
      </c>
      <c r="C1852" s="15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9" t="s">
        <v>1894</v>
      </c>
      <c r="B1853" s="8">
        <v>198.90037370939999</v>
      </c>
      <c r="C1853" s="15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9" t="s">
        <v>1895</v>
      </c>
      <c r="B1854" s="8">
        <v>200.96838612600001</v>
      </c>
      <c r="C1854" s="15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9" t="s">
        <v>1896</v>
      </c>
      <c r="B1855" s="8">
        <v>201.8698274358</v>
      </c>
      <c r="C1855" s="15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9" t="s">
        <v>1897</v>
      </c>
      <c r="B1856" s="8">
        <v>198.95339966879999</v>
      </c>
      <c r="C1856" s="15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9" t="s">
        <v>1898</v>
      </c>
      <c r="B1857" s="8">
        <v>198.9268866891</v>
      </c>
      <c r="C1857" s="15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9" t="s">
        <v>1899</v>
      </c>
      <c r="B1858" s="8">
        <v>199.1655035064</v>
      </c>
      <c r="C1858" s="15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9" t="s">
        <v>1900</v>
      </c>
      <c r="B1859" s="8">
        <v>200.2790486538</v>
      </c>
      <c r="C1859" s="15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9" t="s">
        <v>1901</v>
      </c>
      <c r="B1860" s="8">
        <v>198.31708815600001</v>
      </c>
      <c r="C1860" s="15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9" t="s">
        <v>1902</v>
      </c>
      <c r="B1861" s="8">
        <v>197.83985452140001</v>
      </c>
      <c r="C1861" s="15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9" t="s">
        <v>1903</v>
      </c>
      <c r="B1862" s="8">
        <v>198.55570497330001</v>
      </c>
      <c r="C1862" s="15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9" t="s">
        <v>1904</v>
      </c>
      <c r="B1863" s="8">
        <v>200.04043183650001</v>
      </c>
      <c r="C1863" s="15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9" t="s">
        <v>1905</v>
      </c>
      <c r="B1864" s="8">
        <v>201.60469763879999</v>
      </c>
      <c r="C1864" s="15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9" t="s">
        <v>1906</v>
      </c>
      <c r="B1865" s="8">
        <v>201.79028849669999</v>
      </c>
      <c r="C1865" s="15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9" t="s">
        <v>1907</v>
      </c>
      <c r="B1866" s="8">
        <v>200.2260226944</v>
      </c>
      <c r="C1866" s="15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9" t="s">
        <v>1908</v>
      </c>
      <c r="B1867" s="8">
        <v>200.33207461320001</v>
      </c>
      <c r="C1867" s="15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9" t="s">
        <v>1909</v>
      </c>
      <c r="B1868" s="8">
        <v>199.0909124218</v>
      </c>
      <c r="C1868" s="15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9" t="s">
        <v>1910</v>
      </c>
      <c r="B1869" s="8">
        <v>196.98440891780001</v>
      </c>
      <c r="C1869" s="15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9" t="s">
        <v>1911</v>
      </c>
      <c r="B1870" s="8">
        <v>198.77493689619999</v>
      </c>
      <c r="C1870" s="15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9" t="s">
        <v>1912</v>
      </c>
      <c r="B1871" s="8">
        <v>199.69653217920001</v>
      </c>
      <c r="C1871" s="15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9" t="s">
        <v>1913</v>
      </c>
      <c r="B1872" s="8">
        <v>200.43380840559999</v>
      </c>
      <c r="C1872" s="15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9" t="s">
        <v>1914</v>
      </c>
      <c r="B1873" s="8">
        <v>197.82701031939999</v>
      </c>
      <c r="C1873" s="15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9" t="s">
        <v>1915</v>
      </c>
      <c r="B1874" s="8">
        <v>197.16872797440001</v>
      </c>
      <c r="C1874" s="15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9" t="s">
        <v>1916</v>
      </c>
      <c r="B1875" s="8">
        <v>196.51044562940001</v>
      </c>
      <c r="C1875" s="15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9" t="s">
        <v>1917</v>
      </c>
      <c r="B1876" s="8">
        <v>197.24772185579999</v>
      </c>
      <c r="C1876" s="15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9" t="s">
        <v>1918</v>
      </c>
      <c r="B1877" s="8">
        <v>197.64269126280001</v>
      </c>
      <c r="C1877" s="15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9" t="s">
        <v>1919</v>
      </c>
      <c r="B1878" s="8">
        <v>196.69476468600001</v>
      </c>
      <c r="C1878" s="15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9" t="s">
        <v>1920</v>
      </c>
      <c r="B1879" s="8">
        <v>198.142985845</v>
      </c>
      <c r="C1879" s="15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9" t="s">
        <v>1921</v>
      </c>
      <c r="B1880" s="8">
        <v>199.06458112799999</v>
      </c>
      <c r="C1880" s="15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9" t="s">
        <v>1922</v>
      </c>
      <c r="B1881" s="8">
        <v>199.0382498342</v>
      </c>
      <c r="C1881" s="15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9" t="s">
        <v>1923</v>
      </c>
      <c r="B1882" s="8">
        <v>200.64445875600001</v>
      </c>
      <c r="C1882" s="15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9" t="s">
        <v>1924</v>
      </c>
      <c r="B1883" s="8">
        <v>199.69653217920001</v>
      </c>
      <c r="C1883" s="15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9" t="s">
        <v>1925</v>
      </c>
      <c r="B1884" s="8">
        <v>200.01250770479999</v>
      </c>
      <c r="C1884" s="15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9" t="s">
        <v>1926</v>
      </c>
      <c r="B1885" s="8">
        <v>200.6971213436</v>
      </c>
      <c r="C1885" s="15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9" t="s">
        <v>1927</v>
      </c>
      <c r="B1886" s="8">
        <v>201.171084632</v>
      </c>
      <c r="C1886" s="15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9" t="s">
        <v>1928</v>
      </c>
      <c r="B1887" s="8">
        <v>200.96043428159999</v>
      </c>
      <c r="C1887" s="15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9" t="s">
        <v>1929</v>
      </c>
      <c r="B1888" s="8">
        <v>199.6465400582</v>
      </c>
      <c r="C1888" s="15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9" t="s">
        <v>1930</v>
      </c>
      <c r="B1889" s="8">
        <v>199.04566719490001</v>
      </c>
      <c r="C1889" s="15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9" t="s">
        <v>1931</v>
      </c>
      <c r="B1890" s="8">
        <v>199.333041173</v>
      </c>
      <c r="C1890" s="15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9" t="s">
        <v>1932</v>
      </c>
      <c r="B1891" s="8">
        <v>198.0006709109</v>
      </c>
      <c r="C1891" s="15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9" t="s">
        <v>1933</v>
      </c>
      <c r="B1892" s="8">
        <v>199.1501668233</v>
      </c>
      <c r="C1892" s="15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9" t="s">
        <v>1934</v>
      </c>
      <c r="B1893" s="8">
        <v>198.57541886710001</v>
      </c>
      <c r="C1893" s="15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9" t="s">
        <v>1935</v>
      </c>
      <c r="B1894" s="8">
        <v>199.72491477950001</v>
      </c>
      <c r="C1894" s="15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9" t="s">
        <v>1936</v>
      </c>
      <c r="B1895" s="8">
        <v>199.8294144079</v>
      </c>
      <c r="C1895" s="15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9" t="s">
        <v>1937</v>
      </c>
      <c r="B1896" s="8">
        <v>198.83666793809999</v>
      </c>
      <c r="C1896" s="15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9" t="s">
        <v>1938</v>
      </c>
      <c r="B1897" s="8">
        <v>199.43754080139999</v>
      </c>
      <c r="C1897" s="15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9" t="s">
        <v>1939</v>
      </c>
      <c r="B1898" s="8">
        <v>199.96003894340001</v>
      </c>
      <c r="C1898" s="15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9" t="s">
        <v>1940</v>
      </c>
      <c r="B1899" s="8">
        <v>201.10953485580001</v>
      </c>
      <c r="C1899" s="15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9" t="s">
        <v>1941</v>
      </c>
      <c r="B1900" s="8">
        <v>199.85553931499999</v>
      </c>
      <c r="C1900" s="15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9" t="s">
        <v>1942</v>
      </c>
      <c r="B1901" s="8">
        <v>198.6799184955</v>
      </c>
      <c r="C1901" s="15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9" t="s">
        <v>1943</v>
      </c>
      <c r="B1902" s="8">
        <v>200.14291329310001</v>
      </c>
      <c r="C1902" s="15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9" t="s">
        <v>1944</v>
      </c>
      <c r="B1903" s="8">
        <v>198.7321683097</v>
      </c>
      <c r="C1903" s="15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9" t="s">
        <v>1945</v>
      </c>
      <c r="B1904" s="8">
        <v>199.1501668233</v>
      </c>
      <c r="C1904" s="15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9" t="s">
        <v>1946</v>
      </c>
      <c r="B1905" s="8">
        <v>198.3141697961</v>
      </c>
      <c r="C1905" s="15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9" t="s">
        <v>1947</v>
      </c>
      <c r="B1906" s="8">
        <v>197.9026374346</v>
      </c>
      <c r="C1906" s="15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9" t="s">
        <v>1948</v>
      </c>
      <c r="B1907" s="8">
        <v>198.8079559956</v>
      </c>
      <c r="C1907" s="15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9" t="s">
        <v>1949</v>
      </c>
      <c r="B1908" s="8">
        <v>199.06661844160001</v>
      </c>
      <c r="C1908" s="15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9" t="s">
        <v>1950</v>
      </c>
      <c r="B1909" s="8">
        <v>199.09248468620001</v>
      </c>
      <c r="C1909" s="15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9" t="s">
        <v>1951</v>
      </c>
      <c r="B1910" s="8">
        <v>196.45412773699999</v>
      </c>
      <c r="C1910" s="15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9" t="s">
        <v>1952</v>
      </c>
      <c r="B1911" s="8">
        <v>198.0578349022</v>
      </c>
      <c r="C1911" s="15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9" t="s">
        <v>1953</v>
      </c>
      <c r="B1912" s="8">
        <v>195.96266908960001</v>
      </c>
      <c r="C1912" s="15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9" t="s">
        <v>1954</v>
      </c>
      <c r="B1913" s="8">
        <v>194.2037644568</v>
      </c>
      <c r="C1913" s="15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9" t="s">
        <v>1955</v>
      </c>
      <c r="B1914" s="8">
        <v>196.2471977802</v>
      </c>
      <c r="C1914" s="15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9" t="s">
        <v>1956</v>
      </c>
      <c r="B1915" s="8">
        <v>195.5229429314</v>
      </c>
      <c r="C1915" s="15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9" t="s">
        <v>1957</v>
      </c>
      <c r="B1916" s="8">
        <v>194.82455432719999</v>
      </c>
      <c r="C1916" s="15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9" t="s">
        <v>1958</v>
      </c>
      <c r="B1917" s="8">
        <v>193.53124209719999</v>
      </c>
      <c r="C1917" s="15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9" t="s">
        <v>1959</v>
      </c>
      <c r="B1918" s="8">
        <v>193.6605733202</v>
      </c>
      <c r="C1918" s="15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9" t="s">
        <v>1960</v>
      </c>
      <c r="B1919" s="8">
        <v>192.85871973760001</v>
      </c>
      <c r="C1919" s="15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9" t="s">
        <v>1961</v>
      </c>
      <c r="B1920" s="8">
        <v>192.34139484560001</v>
      </c>
      <c r="C1920" s="15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9" t="s">
        <v>1962</v>
      </c>
      <c r="B1921" s="8">
        <v>192.28966235639999</v>
      </c>
      <c r="C1921" s="15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9" t="s">
        <v>1963</v>
      </c>
      <c r="B1922" s="8">
        <v>190.9446176372</v>
      </c>
      <c r="C1922" s="15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9" t="s">
        <v>1964</v>
      </c>
      <c r="B1923" s="8">
        <v>187.9699995082</v>
      </c>
      <c r="C1923" s="15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9" t="s">
        <v>1965</v>
      </c>
      <c r="B1924" s="8">
        <v>188.59078937859999</v>
      </c>
      <c r="C1924" s="15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9" t="s">
        <v>1966</v>
      </c>
      <c r="B1925" s="8">
        <v>187.45443843320001</v>
      </c>
      <c r="C1925" s="15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9" t="s">
        <v>1967</v>
      </c>
      <c r="B1926" s="8">
        <v>189.22821191809999</v>
      </c>
      <c r="C1926" s="15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9" t="s">
        <v>1968</v>
      </c>
      <c r="B1927" s="8">
        <v>187.48014529529999</v>
      </c>
      <c r="C1927" s="15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9" t="s">
        <v>1969</v>
      </c>
      <c r="B1928" s="8">
        <v>186.96600805329999</v>
      </c>
      <c r="C1928" s="15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9" t="s">
        <v>1970</v>
      </c>
      <c r="B1929" s="8">
        <v>185.86061298300001</v>
      </c>
      <c r="C1929" s="15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9" t="s">
        <v>1971</v>
      </c>
      <c r="B1930" s="8">
        <v>185.52642377570001</v>
      </c>
      <c r="C1930" s="15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9" t="s">
        <v>1972</v>
      </c>
      <c r="B1931" s="8">
        <v>184.36961498119999</v>
      </c>
      <c r="C1931" s="15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9" t="s">
        <v>1973</v>
      </c>
      <c r="B1932" s="8">
        <v>183.0585650141</v>
      </c>
      <c r="C1932" s="15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9" t="s">
        <v>1974</v>
      </c>
      <c r="B1933" s="8">
        <v>181.95316994379999</v>
      </c>
      <c r="C1933" s="15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9" t="s">
        <v>1975</v>
      </c>
      <c r="B1934" s="8">
        <v>181.5675670123</v>
      </c>
      <c r="C1934" s="15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9" t="s">
        <v>1976</v>
      </c>
      <c r="B1935" s="8">
        <v>180.48787880410001</v>
      </c>
      <c r="C1935" s="15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9" t="s">
        <v>1977</v>
      </c>
      <c r="B1936" s="8">
        <v>180.719240563</v>
      </c>
      <c r="C1936" s="15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9" t="s">
        <v>1978</v>
      </c>
      <c r="B1937" s="8">
        <v>179.43389745799999</v>
      </c>
      <c r="C1937" s="15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9" t="s">
        <v>1979</v>
      </c>
      <c r="B1938" s="8">
        <v>178.81693276760001</v>
      </c>
      <c r="C1938" s="15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9" t="s">
        <v>1980</v>
      </c>
      <c r="B1939" s="8">
        <v>179.7166729411</v>
      </c>
      <c r="C1939" s="15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9" t="s">
        <v>1981</v>
      </c>
      <c r="B1940" s="8">
        <v>179.51101804429999</v>
      </c>
      <c r="C1940" s="15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9" t="s">
        <v>1982</v>
      </c>
      <c r="B1941" s="8">
        <v>178.5341572845</v>
      </c>
      <c r="C1941" s="15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9" t="s">
        <v>1983</v>
      </c>
      <c r="B1942" s="8">
        <v>176.0148847987</v>
      </c>
      <c r="C1942" s="15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9" t="s">
        <v>1984</v>
      </c>
      <c r="B1943" s="8">
        <v>175.24367893569999</v>
      </c>
      <c r="C1943" s="15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9" t="s">
        <v>1985</v>
      </c>
      <c r="B1944" s="8">
        <v>172.98147507089999</v>
      </c>
      <c r="C1944" s="15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9" t="s">
        <v>1986</v>
      </c>
      <c r="B1945" s="8">
        <v>173.98404269279999</v>
      </c>
      <c r="C1945" s="15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9" t="s">
        <v>1987</v>
      </c>
      <c r="B1946" s="8">
        <v>173.43494683380001</v>
      </c>
      <c r="C1946" s="15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9" t="s">
        <v>1988</v>
      </c>
      <c r="B1947" s="8">
        <v>171.77148637280001</v>
      </c>
      <c r="C1947" s="15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9" t="s">
        <v>1989</v>
      </c>
      <c r="B1948" s="8">
        <v>173.76763892599999</v>
      </c>
      <c r="C1948" s="15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9" t="s">
        <v>1990</v>
      </c>
      <c r="B1949" s="8">
        <v>173.3069883368</v>
      </c>
      <c r="C1949" s="15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9" t="s">
        <v>1991</v>
      </c>
      <c r="B1950" s="8">
        <v>172.0529950662</v>
      </c>
      <c r="C1950" s="15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9" t="s">
        <v>1992</v>
      </c>
      <c r="B1951" s="8">
        <v>171.89944486979999</v>
      </c>
      <c r="C1951" s="15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9" t="s">
        <v>1993</v>
      </c>
      <c r="B1952" s="8">
        <v>171.38761088179999</v>
      </c>
      <c r="C1952" s="15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9" t="s">
        <v>1994</v>
      </c>
      <c r="B1953" s="8">
        <v>170.64545159919999</v>
      </c>
      <c r="C1953" s="15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9" t="s">
        <v>1995</v>
      </c>
      <c r="B1954" s="8">
        <v>171.33642748299999</v>
      </c>
      <c r="C1954" s="15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9" t="s">
        <v>1996</v>
      </c>
      <c r="B1955" s="8">
        <v>169.95447571540001</v>
      </c>
      <c r="C1955" s="15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9" t="s">
        <v>1997</v>
      </c>
      <c r="B1956" s="8">
        <v>170.0056591142</v>
      </c>
      <c r="C1956" s="15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9" t="s">
        <v>1998</v>
      </c>
      <c r="B1957" s="8">
        <v>168.90521604</v>
      </c>
      <c r="C1957" s="15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9" t="s">
        <v>1999</v>
      </c>
      <c r="B1958" s="8">
        <v>167.93273146280001</v>
      </c>
      <c r="C1958" s="15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9" t="s">
        <v>2000</v>
      </c>
      <c r="B1959" s="8">
        <v>168.3421986532</v>
      </c>
      <c r="C1959" s="15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9" t="s">
        <v>2001</v>
      </c>
      <c r="B1960" s="8">
        <v>166.98583858500001</v>
      </c>
      <c r="C1960" s="15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9" t="s">
        <v>2002</v>
      </c>
      <c r="B1961" s="8">
        <v>166.55077969519999</v>
      </c>
      <c r="C1961" s="15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9" t="s">
        <v>2003</v>
      </c>
      <c r="B1962" s="8">
        <v>165.32237812400001</v>
      </c>
      <c r="C1962" s="15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9" t="s">
        <v>2004</v>
      </c>
      <c r="B1963" s="8">
        <v>164.01720145460001</v>
      </c>
      <c r="C1963" s="15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9" t="s">
        <v>2005</v>
      </c>
      <c r="B1964" s="8">
        <v>163.24945047259999</v>
      </c>
      <c r="C1964" s="15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9" t="s">
        <v>2006</v>
      </c>
      <c r="B1965" s="8">
        <v>162.1172875206</v>
      </c>
      <c r="C1965" s="15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9" t="s">
        <v>2007</v>
      </c>
      <c r="B1966" s="8">
        <v>162.27018027840001</v>
      </c>
      <c r="C1966" s="15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9" t="s">
        <v>2008</v>
      </c>
      <c r="B1967" s="8">
        <v>162.32114453099999</v>
      </c>
      <c r="C1967" s="15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9" t="s">
        <v>2009</v>
      </c>
      <c r="B1968" s="8">
        <v>161.2763773527</v>
      </c>
      <c r="C1968" s="15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9" t="s">
        <v>2010</v>
      </c>
      <c r="B1969" s="8">
        <v>160.2316101744</v>
      </c>
      <c r="C1969" s="15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9" t="s">
        <v>2011</v>
      </c>
      <c r="B1970" s="8">
        <v>157.04634438689999</v>
      </c>
      <c r="C1970" s="15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9" t="s">
        <v>2012</v>
      </c>
      <c r="B1971" s="8">
        <v>156.33284485050001</v>
      </c>
      <c r="C1971" s="15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9" t="s">
        <v>2013</v>
      </c>
      <c r="B1972" s="8">
        <v>157.55598691290001</v>
      </c>
      <c r="C1972" s="15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9" t="s">
        <v>2014</v>
      </c>
      <c r="B1973" s="8">
        <v>157.0973086395</v>
      </c>
      <c r="C1973" s="15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9" t="s">
        <v>2015</v>
      </c>
      <c r="B1974" s="8">
        <v>155.44097042999999</v>
      </c>
      <c r="C1974" s="15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9" t="s">
        <v>2016</v>
      </c>
      <c r="B1975" s="8">
        <v>154.5236138832</v>
      </c>
      <c r="C1975" s="15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9" t="s">
        <v>2017</v>
      </c>
      <c r="B1976" s="8">
        <v>152.40859740030001</v>
      </c>
      <c r="C1976" s="15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9" t="s">
        <v>2018</v>
      </c>
      <c r="B1977" s="8">
        <v>152.2047403899</v>
      </c>
      <c r="C1977" s="15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9" t="s">
        <v>2019</v>
      </c>
      <c r="B1978" s="8">
        <v>152.38311527400001</v>
      </c>
      <c r="C1978" s="15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9" t="s">
        <v>2020</v>
      </c>
      <c r="B1979" s="8">
        <v>148.33145719230001</v>
      </c>
      <c r="C1979" s="15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9" t="s">
        <v>2021</v>
      </c>
      <c r="B1980" s="8">
        <v>146.012583699</v>
      </c>
      <c r="C1980" s="15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9" t="s">
        <v>2022</v>
      </c>
      <c r="B1981" s="8">
        <v>144.02497784760001</v>
      </c>
      <c r="C1981" s="15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9" t="s">
        <v>2023</v>
      </c>
      <c r="B1982" s="8">
        <v>143.18406767970001</v>
      </c>
      <c r="C1982" s="15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9" t="s">
        <v>2024</v>
      </c>
      <c r="B1983" s="8">
        <v>143.23503193229999</v>
      </c>
      <c r="C1983" s="15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9" t="s">
        <v>2025</v>
      </c>
      <c r="B1984" s="8">
        <v>140.89067631270001</v>
      </c>
      <c r="C1984" s="15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9" t="s">
        <v>2026</v>
      </c>
      <c r="B1985" s="8">
        <v>139.79494488180001</v>
      </c>
      <c r="C1985" s="15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9" t="s">
        <v>2027</v>
      </c>
      <c r="B1986" s="8">
        <v>139.6165699977</v>
      </c>
      <c r="C1986" s="15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9" t="s">
        <v>2028</v>
      </c>
      <c r="B1987" s="8">
        <v>139.51093971200001</v>
      </c>
      <c r="C1987" s="15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9" t="s">
        <v>2029</v>
      </c>
      <c r="B1988" s="8">
        <v>139.51093971200001</v>
      </c>
      <c r="C1988" s="15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9" t="s">
        <v>2030</v>
      </c>
      <c r="B1989" s="8">
        <v>137.41763741439999</v>
      </c>
      <c r="C1989" s="15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9" t="s">
        <v>2031</v>
      </c>
      <c r="B1990" s="8">
        <v>137.1878847232</v>
      </c>
      <c r="C1990" s="15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9" t="s">
        <v>2032</v>
      </c>
      <c r="B1991" s="8">
        <v>137.11130049280001</v>
      </c>
      <c r="C1991" s="15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9" t="s">
        <v>2033</v>
      </c>
      <c r="B1992" s="8">
        <v>137.59633395200001</v>
      </c>
      <c r="C1992" s="15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9" t="s">
        <v>2034</v>
      </c>
      <c r="B1993" s="8">
        <v>137.85161471999999</v>
      </c>
      <c r="C1993" s="15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9" t="s">
        <v>2035</v>
      </c>
      <c r="B1994" s="8">
        <v>138.4642885632</v>
      </c>
      <c r="C1994" s="15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9" t="s">
        <v>2036</v>
      </c>
      <c r="B1995" s="8">
        <v>138.3111201024</v>
      </c>
      <c r="C1995" s="15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9" t="s">
        <v>2037</v>
      </c>
      <c r="B1996" s="8">
        <v>138.87273779200001</v>
      </c>
      <c r="C1996" s="15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9" t="s">
        <v>2038</v>
      </c>
      <c r="B1997" s="8">
        <v>139.56199586560001</v>
      </c>
      <c r="C1997" s="15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9" t="s">
        <v>2039</v>
      </c>
      <c r="B1998" s="8">
        <v>139.99597317120001</v>
      </c>
      <c r="C1998" s="15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9" t="s">
        <v>2040</v>
      </c>
      <c r="B1999" s="8">
        <v>140.20019778560001</v>
      </c>
      <c r="C1999" s="15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9" t="s">
        <v>2041</v>
      </c>
      <c r="B2000" s="8">
        <v>140.4810066304</v>
      </c>
      <c r="C2000" s="15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9" t="s">
        <v>2042</v>
      </c>
      <c r="B2001" s="8">
        <v>141.4000173952</v>
      </c>
      <c r="C2001" s="15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9" t="s">
        <v>2043</v>
      </c>
      <c r="B2002" s="8">
        <v>142.1403316224</v>
      </c>
      <c r="C2002" s="15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9" t="s">
        <v>2044</v>
      </c>
      <c r="B2003" s="8">
        <v>142.57430892799999</v>
      </c>
      <c r="C2003" s="15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9" t="s">
        <v>2045</v>
      </c>
      <c r="B2004" s="8">
        <v>142.6764212352</v>
      </c>
      <c r="C2004" s="15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9" t="s">
        <v>2046</v>
      </c>
      <c r="B2005" s="8">
        <v>143.85071276799999</v>
      </c>
      <c r="C2005" s="15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9" t="s">
        <v>2047</v>
      </c>
      <c r="B2006" s="8">
        <v>144.2081058432</v>
      </c>
      <c r="C2006" s="15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9" t="s">
        <v>2048</v>
      </c>
      <c r="B2007" s="8">
        <v>144.9484200704</v>
      </c>
      <c r="C2007" s="15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9" t="s">
        <v>2049</v>
      </c>
      <c r="B2008" s="8">
        <v>145.68485960999999</v>
      </c>
      <c r="C2008" s="15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9" t="s">
        <v>2050</v>
      </c>
      <c r="B2009" s="8">
        <v>147.83179438319999</v>
      </c>
      <c r="C2009" s="15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9" t="s">
        <v>2051</v>
      </c>
      <c r="B2010" s="8">
        <v>149.0330555063</v>
      </c>
      <c r="C2010" s="15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9" t="s">
        <v>2052</v>
      </c>
      <c r="B2011" s="8">
        <v>150.1320816402</v>
      </c>
      <c r="C2011" s="15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9" t="s">
        <v>2053</v>
      </c>
      <c r="B2012" s="8">
        <v>153.55695377839999</v>
      </c>
      <c r="C2012" s="15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9" t="s">
        <v>2054</v>
      </c>
      <c r="B2013" s="8">
        <v>155.652771057</v>
      </c>
      <c r="C2013" s="15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9" t="s">
        <v>2055</v>
      </c>
      <c r="B2014" s="8">
        <v>157.62079459910001</v>
      </c>
      <c r="C2014" s="15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9" t="s">
        <v>2056</v>
      </c>
      <c r="B2015" s="8">
        <v>161.78687040899999</v>
      </c>
      <c r="C2015" s="15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9" t="s">
        <v>2057</v>
      </c>
      <c r="B2016" s="8">
        <v>162.45139783880001</v>
      </c>
      <c r="C2016" s="15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9" t="s">
        <v>2058</v>
      </c>
      <c r="B2017" s="8">
        <v>165.620682504</v>
      </c>
      <c r="C2017" s="15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9" t="s">
        <v>2059</v>
      </c>
      <c r="B2018" s="8">
        <v>166.33632742840001</v>
      </c>
      <c r="C2018" s="15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9" t="s">
        <v>2060</v>
      </c>
      <c r="B2019" s="8">
        <v>167.38423606769999</v>
      </c>
      <c r="C2019" s="15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9" t="s">
        <v>2061</v>
      </c>
      <c r="B2020" s="8">
        <v>169.19890712599999</v>
      </c>
      <c r="C2020" s="15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9" t="s">
        <v>2062</v>
      </c>
      <c r="B2021" s="8">
        <v>172.1126043182</v>
      </c>
      <c r="C2021" s="15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9" t="s">
        <v>2063</v>
      </c>
      <c r="B2022" s="8">
        <v>173.59501166160001</v>
      </c>
      <c r="C2022" s="15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9" t="s">
        <v>2064</v>
      </c>
      <c r="B2023" s="8">
        <v>174.77071403740001</v>
      </c>
      <c r="C2023" s="15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9" t="s">
        <v>2065</v>
      </c>
      <c r="B2024" s="8">
        <v>175.077419005</v>
      </c>
      <c r="C2024" s="15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9" t="s">
        <v>2066</v>
      </c>
      <c r="B2025" s="8">
        <v>175.1540952469</v>
      </c>
      <c r="C2025" s="15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9" t="s">
        <v>2067</v>
      </c>
      <c r="B2026" s="8">
        <v>175.66527019290001</v>
      </c>
      <c r="C2026" s="15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9" t="s">
        <v>2068</v>
      </c>
      <c r="B2027" s="8">
        <v>176.43203261190001</v>
      </c>
      <c r="C2027" s="15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9" t="s">
        <v>2069</v>
      </c>
      <c r="B2028" s="8">
        <v>177.9144399553</v>
      </c>
      <c r="C2028" s="15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9" t="s">
        <v>2070</v>
      </c>
      <c r="B2029" s="8">
        <v>177.4404073995</v>
      </c>
      <c r="C2029" s="15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9" t="s">
        <v>2071</v>
      </c>
      <c r="B2030" s="8">
        <v>178.15291728150001</v>
      </c>
      <c r="C2030" s="15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9" t="s">
        <v>2072</v>
      </c>
      <c r="B2031" s="8">
        <v>175.8627069465</v>
      </c>
      <c r="C2031" s="15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9" t="s">
        <v>2073</v>
      </c>
      <c r="B2032" s="8">
        <v>176.14262154299999</v>
      </c>
      <c r="C2032" s="15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9" t="s">
        <v>2074</v>
      </c>
      <c r="B2033" s="8">
        <v>176.04083441700001</v>
      </c>
      <c r="C2033" s="15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9" t="s">
        <v>2075</v>
      </c>
      <c r="B2034" s="8">
        <v>175.32832453500001</v>
      </c>
      <c r="C2034" s="15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9" t="s">
        <v>2076</v>
      </c>
      <c r="B2035" s="8">
        <v>175.45555844250001</v>
      </c>
      <c r="C2035" s="15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9" t="s">
        <v>2077</v>
      </c>
      <c r="B2036" s="8">
        <v>175.124750283</v>
      </c>
      <c r="C2036" s="15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9" t="s">
        <v>2078</v>
      </c>
      <c r="B2037" s="8">
        <v>174.94662281250001</v>
      </c>
      <c r="C2037" s="15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9" t="s">
        <v>2079</v>
      </c>
      <c r="B2038" s="8">
        <v>175.02296315699999</v>
      </c>
      <c r="C2038" s="15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9" t="s">
        <v>2080</v>
      </c>
      <c r="B2039" s="8">
        <v>175.04840993849999</v>
      </c>
      <c r="C2039" s="15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9" t="s">
        <v>2081</v>
      </c>
      <c r="B2040" s="8">
        <v>173.496156267</v>
      </c>
      <c r="C2040" s="15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9" t="s">
        <v>2082</v>
      </c>
      <c r="B2041" s="8">
        <v>172.19837041049999</v>
      </c>
      <c r="C2041" s="15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9" t="s">
        <v>2083</v>
      </c>
      <c r="B2042" s="8">
        <v>172.96177385550001</v>
      </c>
      <c r="C2042" s="15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9" t="s">
        <v>2084</v>
      </c>
      <c r="B2043" s="8">
        <v>173.24168845200001</v>
      </c>
      <c r="C2043" s="15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9" t="s">
        <v>2085</v>
      </c>
      <c r="B2044" s="8">
        <v>174.2341129305</v>
      </c>
      <c r="C2044" s="15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9" t="s">
        <v>2086</v>
      </c>
      <c r="B2045" s="8">
        <v>173.47070948550001</v>
      </c>
      <c r="C2045" s="15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9" t="s">
        <v>2087</v>
      </c>
      <c r="B2046" s="8">
        <v>172.0456897215</v>
      </c>
      <c r="C2046" s="15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9" t="s">
        <v>2088</v>
      </c>
      <c r="B2047" s="8">
        <v>172.5037317885</v>
      </c>
      <c r="C2047" s="15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9" t="s">
        <v>2089</v>
      </c>
      <c r="B2048" s="8">
        <v>171.99479615850001</v>
      </c>
      <c r="C2048" s="15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9" t="s">
        <v>2090</v>
      </c>
      <c r="B2049" s="8">
        <v>172.7581996035</v>
      </c>
      <c r="C2049" s="15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9" t="s">
        <v>2091</v>
      </c>
      <c r="B2050" s="8">
        <v>172.885433511</v>
      </c>
      <c r="C2050" s="15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9" t="s">
        <v>2092</v>
      </c>
      <c r="B2051" s="8">
        <v>172.1474768475</v>
      </c>
      <c r="C2051" s="15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9" t="s">
        <v>2093</v>
      </c>
      <c r="B2052" s="8">
        <v>170.55537801759999</v>
      </c>
      <c r="C2052" s="15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9" t="s">
        <v>2094</v>
      </c>
      <c r="B2053" s="8">
        <v>170.50481312639999</v>
      </c>
      <c r="C2053" s="15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9" t="s">
        <v>2095</v>
      </c>
      <c r="B2054" s="8">
        <v>169.4935153024</v>
      </c>
      <c r="C2054" s="15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9" t="s">
        <v>2096</v>
      </c>
      <c r="B2055" s="8">
        <v>169.4429504112</v>
      </c>
      <c r="C2055" s="15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9" t="s">
        <v>2097</v>
      </c>
      <c r="B2056" s="8">
        <v>169.34182062880001</v>
      </c>
      <c r="C2056" s="15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9" t="s">
        <v>2098</v>
      </c>
      <c r="B2057" s="8">
        <v>167.74902655599999</v>
      </c>
      <c r="C2057" s="15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9" t="s">
        <v>2099</v>
      </c>
      <c r="B2058" s="8">
        <v>166.86414095999999</v>
      </c>
      <c r="C2058" s="15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9" t="s">
        <v>2100</v>
      </c>
      <c r="B2059" s="8">
        <v>166.99055318800001</v>
      </c>
      <c r="C2059" s="15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9" t="s">
        <v>2101</v>
      </c>
      <c r="B2060" s="8">
        <v>166.6365989496</v>
      </c>
      <c r="C2060" s="15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9" t="s">
        <v>2102</v>
      </c>
      <c r="B2061" s="8">
        <v>164.94267509439999</v>
      </c>
      <c r="C2061" s="15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9" t="s">
        <v>2103</v>
      </c>
      <c r="B2062" s="8">
        <v>164.91739264879999</v>
      </c>
      <c r="C2062" s="15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9" t="s">
        <v>2104</v>
      </c>
      <c r="B2063" s="8">
        <v>166.0803851464</v>
      </c>
      <c r="C2063" s="15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9" t="s">
        <v>2105</v>
      </c>
      <c r="B2064" s="8">
        <v>165.7517133536</v>
      </c>
      <c r="C2064" s="15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9" t="s">
        <v>2106</v>
      </c>
      <c r="B2065" s="8">
        <v>165.01852243120001</v>
      </c>
      <c r="C2065" s="15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9" t="s">
        <v>2107</v>
      </c>
      <c r="B2066" s="8">
        <v>163.07177411999999</v>
      </c>
      <c r="C2066" s="15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9" t="s">
        <v>2108</v>
      </c>
      <c r="B2067" s="8">
        <v>159.63336151839999</v>
      </c>
      <c r="C2067" s="15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9" t="s">
        <v>2109</v>
      </c>
      <c r="B2068" s="8">
        <v>161.04917847199999</v>
      </c>
      <c r="C2068" s="15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9" t="s">
        <v>2110</v>
      </c>
      <c r="B2069" s="8">
        <v>159.30468972560001</v>
      </c>
      <c r="C2069" s="15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9" t="s">
        <v>2111</v>
      </c>
      <c r="B2070" s="8">
        <v>157.99000255440001</v>
      </c>
      <c r="C2070" s="15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9" t="s">
        <v>2112</v>
      </c>
      <c r="B2071" s="8">
        <v>158.0658498912</v>
      </c>
      <c r="C2071" s="15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9" t="s">
        <v>2113</v>
      </c>
      <c r="B2072" s="8">
        <v>158.5714988032</v>
      </c>
      <c r="C2072" s="15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9" t="s">
        <v>2114</v>
      </c>
      <c r="B2073" s="8">
        <v>157.83609740759999</v>
      </c>
      <c r="C2073" s="15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9" t="s">
        <v>2115</v>
      </c>
      <c r="B2074" s="8">
        <v>157.66005332189999</v>
      </c>
      <c r="C2074" s="15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9" t="s">
        <v>2116</v>
      </c>
      <c r="B2075" s="8">
        <v>157.35826346069999</v>
      </c>
      <c r="C2075" s="15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9" t="s">
        <v>2117</v>
      </c>
      <c r="B2076" s="8">
        <v>156.4528938771</v>
      </c>
      <c r="C2076" s="15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9" t="s">
        <v>2118</v>
      </c>
      <c r="B2077" s="8">
        <v>156.4528938771</v>
      </c>
      <c r="C2077" s="15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9" t="s">
        <v>2119</v>
      </c>
      <c r="B2078" s="8">
        <v>156.67923627299999</v>
      </c>
      <c r="C2078" s="15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9" t="s">
        <v>2120</v>
      </c>
      <c r="B2079" s="8">
        <v>156.02535824040001</v>
      </c>
      <c r="C2079" s="15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9" t="s">
        <v>2121</v>
      </c>
      <c r="B2080" s="8">
        <v>155.11998865679999</v>
      </c>
      <c r="C2080" s="15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9" t="s">
        <v>2122</v>
      </c>
      <c r="B2081" s="8">
        <v>156.7546837383</v>
      </c>
      <c r="C2081" s="15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9" t="s">
        <v>2123</v>
      </c>
      <c r="B2082" s="8">
        <v>156.88042951380001</v>
      </c>
      <c r="C2082" s="15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9" t="s">
        <v>2124</v>
      </c>
      <c r="B2083" s="8">
        <v>157.58460585660001</v>
      </c>
      <c r="C2083" s="15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9" t="s">
        <v>2125</v>
      </c>
      <c r="B2084" s="8">
        <v>158.23848388920001</v>
      </c>
      <c r="C2084" s="15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9" t="s">
        <v>2126</v>
      </c>
      <c r="B2085" s="8">
        <v>157.68520247699999</v>
      </c>
      <c r="C2085" s="15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9" t="s">
        <v>2127</v>
      </c>
      <c r="B2086" s="8">
        <v>159.62168741970001</v>
      </c>
      <c r="C2086" s="15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9" t="s">
        <v>2128</v>
      </c>
      <c r="B2087" s="8">
        <v>158.91751107690001</v>
      </c>
      <c r="C2087" s="15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9" t="s">
        <v>2129</v>
      </c>
      <c r="B2088" s="8">
        <v>158.43967713000001</v>
      </c>
      <c r="C2088" s="15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9" t="s">
        <v>2130</v>
      </c>
      <c r="B2089" s="8">
        <v>159.1438534728</v>
      </c>
      <c r="C2089" s="15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9" t="s">
        <v>2131</v>
      </c>
      <c r="B2090" s="8">
        <v>159.79773150540001</v>
      </c>
      <c r="C2090" s="15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9" t="s">
        <v>2132</v>
      </c>
      <c r="B2091" s="8">
        <v>158.89236192179999</v>
      </c>
      <c r="C2091" s="15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9" t="s">
        <v>2133</v>
      </c>
      <c r="B2092" s="8">
        <v>159.44564333400001</v>
      </c>
      <c r="C2092" s="15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9" t="s">
        <v>2134</v>
      </c>
      <c r="B2093" s="8">
        <v>158.02678039349999</v>
      </c>
      <c r="C2093" s="15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9" t="s">
        <v>2135</v>
      </c>
      <c r="B2094" s="8">
        <v>157.95170828880001</v>
      </c>
      <c r="C2094" s="15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9" t="s">
        <v>2136</v>
      </c>
      <c r="B2095" s="8">
        <v>159.00271775460001</v>
      </c>
      <c r="C2095" s="15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9" t="s">
        <v>2137</v>
      </c>
      <c r="B2096" s="8">
        <v>158.3020447774</v>
      </c>
      <c r="C2096" s="15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9" t="s">
        <v>2138</v>
      </c>
      <c r="B2097" s="8">
        <v>157.6764439049</v>
      </c>
      <c r="C2097" s="15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9" t="s">
        <v>2139</v>
      </c>
      <c r="B2098" s="8">
        <v>158.95266968479999</v>
      </c>
      <c r="C2098" s="15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9" t="s">
        <v>2140</v>
      </c>
      <c r="B2099" s="8">
        <v>160.45411177880001</v>
      </c>
      <c r="C2099" s="15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9" t="s">
        <v>2141</v>
      </c>
      <c r="B2100" s="8">
        <v>161.30492896539999</v>
      </c>
      <c r="C2100" s="15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9" t="s">
        <v>2142</v>
      </c>
      <c r="B2101" s="8">
        <v>161.60521738419999</v>
      </c>
      <c r="C2101" s="15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9" t="s">
        <v>2143</v>
      </c>
      <c r="B2102" s="8">
        <v>161.80540966340001</v>
      </c>
      <c r="C2102" s="15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9" t="s">
        <v>2144</v>
      </c>
      <c r="B2103" s="8">
        <v>160.65430405800001</v>
      </c>
      <c r="C2103" s="15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9" t="s">
        <v>2145</v>
      </c>
      <c r="B2104" s="8">
        <v>159.77846283650001</v>
      </c>
      <c r="C2104" s="15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9" t="s">
        <v>2146</v>
      </c>
      <c r="B2105" s="8">
        <v>160.20387142979999</v>
      </c>
      <c r="C2105" s="15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9" t="s">
        <v>2147</v>
      </c>
      <c r="B2106" s="8">
        <v>160.00367915059999</v>
      </c>
      <c r="C2106" s="15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9" t="s">
        <v>2148</v>
      </c>
      <c r="B2107" s="8">
        <v>160.10377529019999</v>
      </c>
      <c r="C2107" s="15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9" t="s">
        <v>2149</v>
      </c>
      <c r="B2108" s="8">
        <v>160.5792319533</v>
      </c>
      <c r="C2108" s="15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9" t="s">
        <v>2150</v>
      </c>
      <c r="B2109" s="8">
        <v>160.1287993251</v>
      </c>
      <c r="C2109" s="15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9" t="s">
        <v>2151</v>
      </c>
      <c r="B2110" s="8">
        <v>160.45411177880001</v>
      </c>
      <c r="C2110" s="15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9" t="s">
        <v>2152</v>
      </c>
      <c r="B2111" s="8">
        <v>160.70435212780001</v>
      </c>
      <c r="C2111" s="15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9" t="s">
        <v>2153</v>
      </c>
      <c r="B2112" s="8">
        <v>161.02966458149999</v>
      </c>
      <c r="C2112" s="15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9" t="s">
        <v>2154</v>
      </c>
      <c r="B2113" s="8">
        <v>160.89742891559999</v>
      </c>
      <c r="C2113" s="15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9" t="s">
        <v>2155</v>
      </c>
      <c r="B2114" s="8">
        <v>160.14580592159999</v>
      </c>
      <c r="C2114" s="15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9" t="s">
        <v>2156</v>
      </c>
      <c r="B2115" s="8">
        <v>160.79721251640001</v>
      </c>
      <c r="C2115" s="15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9" t="s">
        <v>2157</v>
      </c>
      <c r="B2116" s="8">
        <v>160.19591412119999</v>
      </c>
      <c r="C2116" s="15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9" t="s">
        <v>2158</v>
      </c>
      <c r="B2117" s="8">
        <v>159.49439932679999</v>
      </c>
      <c r="C2117" s="15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9" t="s">
        <v>2159</v>
      </c>
      <c r="B2118" s="8">
        <v>160.6218338178</v>
      </c>
      <c r="C2118" s="15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9" t="s">
        <v>2160</v>
      </c>
      <c r="B2119" s="8">
        <v>159.74494032480001</v>
      </c>
      <c r="C2119" s="15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9" t="s">
        <v>2161</v>
      </c>
      <c r="B2120" s="8">
        <v>159.6447239256</v>
      </c>
      <c r="C2120" s="15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9" t="s">
        <v>2162</v>
      </c>
      <c r="B2121" s="8">
        <v>160.17086002139999</v>
      </c>
      <c r="C2121" s="15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9" t="s">
        <v>2163</v>
      </c>
      <c r="B2122" s="8">
        <v>159.14364192959999</v>
      </c>
      <c r="C2122" s="15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9" t="s">
        <v>2164</v>
      </c>
      <c r="B2123" s="8">
        <v>159.9203190234</v>
      </c>
      <c r="C2123" s="15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9" t="s">
        <v>2165</v>
      </c>
      <c r="B2124" s="8">
        <v>159.04342553039999</v>
      </c>
      <c r="C2124" s="15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9" t="s">
        <v>2166</v>
      </c>
      <c r="B2125" s="8">
        <v>159.39418292760001</v>
      </c>
      <c r="C2125" s="15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9" t="s">
        <v>2167</v>
      </c>
      <c r="B2126" s="8">
        <v>159.34407472800001</v>
      </c>
      <c r="C2126" s="15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9" t="s">
        <v>2168</v>
      </c>
      <c r="B2127" s="8">
        <v>158.31685663619999</v>
      </c>
      <c r="C2127" s="15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9" t="s">
        <v>2169</v>
      </c>
      <c r="B2128" s="8">
        <v>157.51512544260001</v>
      </c>
      <c r="C2128" s="15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9" t="s">
        <v>2170</v>
      </c>
      <c r="B2129" s="8">
        <v>157.31469264419999</v>
      </c>
      <c r="C2129" s="15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9" t="s">
        <v>2171</v>
      </c>
      <c r="B2130" s="8">
        <v>158.0663156382</v>
      </c>
      <c r="C2130" s="15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9" t="s">
        <v>2172</v>
      </c>
      <c r="B2131" s="8">
        <v>157.84082874000001</v>
      </c>
      <c r="C2131" s="15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9" t="s">
        <v>2173</v>
      </c>
      <c r="B2132" s="8">
        <v>158.41707303539999</v>
      </c>
      <c r="C2132" s="15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9" t="s">
        <v>2174</v>
      </c>
      <c r="B2133" s="8">
        <v>158.8179386322</v>
      </c>
      <c r="C2133" s="15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9" t="s">
        <v>2175</v>
      </c>
      <c r="B2134" s="8">
        <v>157.8720679619</v>
      </c>
      <c r="C2134" s="15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9" t="s">
        <v>2176</v>
      </c>
      <c r="B2135" s="8">
        <v>157.9720344447</v>
      </c>
      <c r="C2135" s="15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9" t="s">
        <v>2177</v>
      </c>
      <c r="B2136" s="8">
        <v>158.3968919966</v>
      </c>
      <c r="C2136" s="15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9" t="s">
        <v>2178</v>
      </c>
      <c r="B2137" s="8">
        <v>157.3472439272</v>
      </c>
      <c r="C2137" s="15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9" t="s">
        <v>2179</v>
      </c>
      <c r="B2138" s="8">
        <v>157.19729420300001</v>
      </c>
      <c r="C2138" s="15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9" t="s">
        <v>2180</v>
      </c>
      <c r="B2139" s="8">
        <v>155.64781371960001</v>
      </c>
      <c r="C2139" s="15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9" t="s">
        <v>2181</v>
      </c>
      <c r="B2140" s="8">
        <v>155.8227550645</v>
      </c>
      <c r="C2140" s="15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9" t="s">
        <v>2182</v>
      </c>
      <c r="B2141" s="8">
        <v>156.14764613360001</v>
      </c>
      <c r="C2141" s="15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9" t="s">
        <v>2183</v>
      </c>
      <c r="B2142" s="8">
        <v>156.04767965080001</v>
      </c>
      <c r="C2142" s="15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9" t="s">
        <v>2184</v>
      </c>
      <c r="B2143" s="8">
        <v>155.12298968490001</v>
      </c>
      <c r="C2143" s="15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9" t="s">
        <v>2185</v>
      </c>
      <c r="B2144" s="8">
        <v>153.94838351199999</v>
      </c>
      <c r="C2144" s="15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9" t="s">
        <v>2186</v>
      </c>
      <c r="B2145" s="8">
        <v>153.07367678750001</v>
      </c>
      <c r="C2145" s="15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9" t="s">
        <v>2187</v>
      </c>
      <c r="B2146" s="8">
        <v>152.97371030470001</v>
      </c>
      <c r="C2146" s="15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9" t="s">
        <v>2188</v>
      </c>
      <c r="B2147" s="8">
        <v>153.2486181324</v>
      </c>
      <c r="C2147" s="15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9" t="s">
        <v>2189</v>
      </c>
      <c r="B2148" s="8">
        <v>153.49853433940001</v>
      </c>
      <c r="C2148" s="15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9" t="s">
        <v>2190</v>
      </c>
      <c r="B2149" s="8">
        <v>153.5485175808</v>
      </c>
      <c r="C2149" s="15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9" t="s">
        <v>2191</v>
      </c>
      <c r="B2150" s="8">
        <v>152.92372706329999</v>
      </c>
      <c r="C2150" s="15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9" t="s">
        <v>2192</v>
      </c>
      <c r="B2151" s="8">
        <v>153.69846730500001</v>
      </c>
      <c r="C2151" s="15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9" t="s">
        <v>2193</v>
      </c>
      <c r="B2152" s="8">
        <v>154.14831647759999</v>
      </c>
      <c r="C2152" s="15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9" t="s">
        <v>2194</v>
      </c>
      <c r="B2153" s="8">
        <v>154.1733080983</v>
      </c>
      <c r="C2153" s="15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9" t="s">
        <v>2195</v>
      </c>
      <c r="B2154" s="8">
        <v>154.24828296039999</v>
      </c>
      <c r="C2154" s="15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9" t="s">
        <v>2196</v>
      </c>
      <c r="B2155" s="8">
        <v>153.84841702919999</v>
      </c>
      <c r="C2155" s="15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9" t="s">
        <v>2197</v>
      </c>
      <c r="B2156" s="8">
        <v>153.3156160357</v>
      </c>
      <c r="C2156" s="15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9" t="s">
        <v>2198</v>
      </c>
      <c r="B2157" s="8">
        <v>153.3656292851</v>
      </c>
      <c r="C2157" s="15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9" t="s">
        <v>2199</v>
      </c>
      <c r="B2158" s="8">
        <v>153.39063590980001</v>
      </c>
      <c r="C2158" s="15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9" t="s">
        <v>2200</v>
      </c>
      <c r="B2159" s="8">
        <v>150.66491381750001</v>
      </c>
      <c r="C2159" s="15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9" t="s">
        <v>2201</v>
      </c>
      <c r="B2160" s="8">
        <v>149.91471507649999</v>
      </c>
      <c r="C2160" s="15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9" t="s">
        <v>2202</v>
      </c>
      <c r="B2161" s="8">
        <v>149.01447658730001</v>
      </c>
      <c r="C2161" s="15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9" t="s">
        <v>2203</v>
      </c>
      <c r="B2162" s="8">
        <v>148.73940371559999</v>
      </c>
      <c r="C2162" s="15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9" t="s">
        <v>2204</v>
      </c>
      <c r="B2163" s="8">
        <v>147.71413210290001</v>
      </c>
      <c r="C2163" s="15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9" t="s">
        <v>2205</v>
      </c>
      <c r="B2164" s="8">
        <v>147.2139996089</v>
      </c>
      <c r="C2164" s="15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9" t="s">
        <v>2206</v>
      </c>
      <c r="B2165" s="8">
        <v>146.2137346209</v>
      </c>
      <c r="C2165" s="15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9" t="s">
        <v>2207</v>
      </c>
      <c r="B2166" s="8">
        <v>146.18872799619999</v>
      </c>
      <c r="C2166" s="15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9" t="s">
        <v>2208</v>
      </c>
      <c r="B2167" s="8">
        <v>146.1637213715</v>
      </c>
      <c r="C2167" s="15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9" t="s">
        <v>2209</v>
      </c>
      <c r="B2168" s="8">
        <v>146.06369487270001</v>
      </c>
      <c r="C2168" s="15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9" t="s">
        <v>2210</v>
      </c>
      <c r="B2169" s="8">
        <v>146.038688248</v>
      </c>
      <c r="C2169" s="15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9" t="s">
        <v>2211</v>
      </c>
      <c r="B2170" s="8">
        <v>145.61357562809999</v>
      </c>
      <c r="C2170" s="15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9" t="s">
        <v>2212</v>
      </c>
      <c r="B2171" s="8">
        <v>145.41352263050001</v>
      </c>
      <c r="C2171" s="15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9" t="s">
        <v>2213</v>
      </c>
      <c r="B2172" s="8">
        <v>144.788357013</v>
      </c>
      <c r="C2172" s="15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9" t="s">
        <v>2214</v>
      </c>
      <c r="B2173" s="8">
        <v>144.2632178943</v>
      </c>
      <c r="C2173" s="15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9" t="s">
        <v>2215</v>
      </c>
      <c r="B2174" s="8">
        <v>143.83810527439999</v>
      </c>
      <c r="C2174" s="15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9" t="s">
        <v>2216</v>
      </c>
      <c r="B2175" s="8">
        <v>143.5957429122</v>
      </c>
      <c r="C2175" s="15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9" t="s">
        <v>2217</v>
      </c>
      <c r="B2176" s="8">
        <v>143.29694823299999</v>
      </c>
      <c r="C2176" s="15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9" t="s">
        <v>2218</v>
      </c>
      <c r="B2177" s="8">
        <v>143.047952667</v>
      </c>
      <c r="C2177" s="15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9" t="s">
        <v>2219</v>
      </c>
      <c r="B2178" s="8">
        <v>142.87365577080001</v>
      </c>
      <c r="C2178" s="15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9" t="s">
        <v>2220</v>
      </c>
      <c r="B2179" s="8">
        <v>142.5250619784</v>
      </c>
      <c r="C2179" s="15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9" t="s">
        <v>2221</v>
      </c>
      <c r="B2180" s="8">
        <v>143.14755089339999</v>
      </c>
      <c r="C2180" s="15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9" t="s">
        <v>2222</v>
      </c>
      <c r="B2181" s="8">
        <v>143.24714911980001</v>
      </c>
      <c r="C2181" s="15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9" t="s">
        <v>2223</v>
      </c>
      <c r="B2182" s="8">
        <v>142.79895710100001</v>
      </c>
      <c r="C2182" s="15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9" t="s">
        <v>2224</v>
      </c>
      <c r="B2183" s="8">
        <v>141.95237217659999</v>
      </c>
      <c r="C2183" s="15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9" t="s">
        <v>2225</v>
      </c>
      <c r="B2184" s="8">
        <v>141.3298832616</v>
      </c>
      <c r="C2184" s="15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9" t="s">
        <v>2226</v>
      </c>
      <c r="B2185" s="8">
        <v>141.42948148799999</v>
      </c>
      <c r="C2185" s="15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9" t="s">
        <v>2227</v>
      </c>
      <c r="B2186" s="8">
        <v>141.37968237480001</v>
      </c>
      <c r="C2186" s="15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9" t="s">
        <v>2228</v>
      </c>
      <c r="B2187" s="8">
        <v>141.42948148799999</v>
      </c>
      <c r="C2187" s="15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9" t="s">
        <v>2229</v>
      </c>
      <c r="B2188" s="8">
        <v>141.60377838420001</v>
      </c>
      <c r="C2188" s="15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9" t="s">
        <v>2230</v>
      </c>
      <c r="B2189" s="8">
        <v>141.95237217659999</v>
      </c>
      <c r="C2189" s="15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9" t="s">
        <v>2231</v>
      </c>
      <c r="B2190" s="8">
        <v>142.4503633086</v>
      </c>
      <c r="C2190" s="15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9" t="s">
        <v>2232</v>
      </c>
      <c r="B2191" s="8">
        <v>143.09775178020001</v>
      </c>
      <c r="C2191" s="15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9" t="s">
        <v>2233</v>
      </c>
      <c r="B2192" s="8">
        <v>143.32184778960001</v>
      </c>
      <c r="C2192" s="15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9" t="s">
        <v>2234</v>
      </c>
      <c r="B2193" s="8">
        <v>143.3467473462</v>
      </c>
      <c r="C2193" s="15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9" t="s">
        <v>2235</v>
      </c>
      <c r="B2194" s="8">
        <v>143.91943714799999</v>
      </c>
      <c r="C2194" s="15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9" t="s">
        <v>2236</v>
      </c>
      <c r="B2195" s="8">
        <v>144.61662473280001</v>
      </c>
      <c r="C2195" s="15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9" t="s">
        <v>2237</v>
      </c>
      <c r="B2196" s="8">
        <v>144.69132340260001</v>
      </c>
      <c r="C2196" s="15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9" t="s">
        <v>2238</v>
      </c>
      <c r="B2197" s="8">
        <v>143.91622749179999</v>
      </c>
      <c r="C2197" s="15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9" t="s">
        <v>2239</v>
      </c>
      <c r="B2198" s="8">
        <v>143.76808932660001</v>
      </c>
      <c r="C2198" s="15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9" t="s">
        <v>2240</v>
      </c>
      <c r="B2199" s="8">
        <v>143.7927790208</v>
      </c>
      <c r="C2199" s="15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9" t="s">
        <v>2241</v>
      </c>
      <c r="B2200" s="8">
        <v>144.11374504540001</v>
      </c>
      <c r="C2200" s="15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9" t="s">
        <v>2242</v>
      </c>
      <c r="B2201" s="8">
        <v>144.5087801526</v>
      </c>
      <c r="C2201" s="15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9" t="s">
        <v>2243</v>
      </c>
      <c r="B2202" s="8">
        <v>144.8544358714</v>
      </c>
      <c r="C2202" s="15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9" t="s">
        <v>2244</v>
      </c>
      <c r="B2203" s="8">
        <v>144.65691831780001</v>
      </c>
      <c r="C2203" s="15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9" t="s">
        <v>2245</v>
      </c>
      <c r="B2204" s="8">
        <v>143.84215840920001</v>
      </c>
      <c r="C2204" s="15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9" t="s">
        <v>2246</v>
      </c>
      <c r="B2205" s="8">
        <v>141.3731889892</v>
      </c>
      <c r="C2205" s="15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9" t="s">
        <v>2247</v>
      </c>
      <c r="B2206" s="8">
        <v>140.06463519659999</v>
      </c>
      <c r="C2206" s="15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9" t="s">
        <v>2248</v>
      </c>
      <c r="B2207" s="8">
        <v>139.49677223</v>
      </c>
      <c r="C2207" s="15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9" t="s">
        <v>2249</v>
      </c>
      <c r="B2208" s="8">
        <v>138.83015048659999</v>
      </c>
      <c r="C2208" s="15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9" t="s">
        <v>2250</v>
      </c>
      <c r="B2209" s="8">
        <v>137.2006306694</v>
      </c>
      <c r="C2209" s="15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9" t="s">
        <v>2251</v>
      </c>
      <c r="B2210" s="8">
        <v>135.9414562652</v>
      </c>
      <c r="C2210" s="15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9" t="s">
        <v>2252</v>
      </c>
      <c r="B2211" s="8">
        <v>135.00324788559999</v>
      </c>
      <c r="C2211" s="15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9" t="s">
        <v>2253</v>
      </c>
      <c r="B2212" s="8">
        <v>134.28724675379999</v>
      </c>
      <c r="C2212" s="15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9" t="s">
        <v>2254</v>
      </c>
      <c r="B2213" s="8">
        <v>134.0897292002</v>
      </c>
      <c r="C2213" s="15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9" t="s">
        <v>2255</v>
      </c>
      <c r="B2214" s="8">
        <v>133.1762105148</v>
      </c>
      <c r="C2214" s="15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9" t="s">
        <v>2256</v>
      </c>
      <c r="B2215" s="8">
        <v>132.01579488740001</v>
      </c>
      <c r="C2215" s="15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9" t="s">
        <v>2257</v>
      </c>
      <c r="B2216" s="8">
        <v>131.9417258048</v>
      </c>
      <c r="C2216" s="15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9" t="s">
        <v>2258</v>
      </c>
      <c r="B2217" s="8">
        <v>129.90073716149999</v>
      </c>
      <c r="C2217" s="15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9" t="s">
        <v>2259</v>
      </c>
      <c r="B2218" s="8">
        <v>130.38954520350001</v>
      </c>
      <c r="C2218" s="15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9" t="s">
        <v>2260</v>
      </c>
      <c r="B2219" s="8">
        <v>130.8539128434</v>
      </c>
      <c r="C2219" s="15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9" t="s">
        <v>2261</v>
      </c>
      <c r="B2220" s="8">
        <v>131.61156530849999</v>
      </c>
      <c r="C2220" s="15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9" t="s">
        <v>2262</v>
      </c>
      <c r="B2221" s="8">
        <v>132.07593294840001</v>
      </c>
      <c r="C2221" s="15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9" t="s">
        <v>2263</v>
      </c>
      <c r="B2222" s="8">
        <v>132.71138340300001</v>
      </c>
      <c r="C2222" s="15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9" t="s">
        <v>2264</v>
      </c>
      <c r="B2223" s="8">
        <v>132.5891813925</v>
      </c>
      <c r="C2223" s="15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9" t="s">
        <v>2265</v>
      </c>
      <c r="B2224" s="8">
        <v>132.8335854135</v>
      </c>
      <c r="C2224" s="15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9" t="s">
        <v>2266</v>
      </c>
      <c r="B2225" s="8">
        <v>133.37127425969999</v>
      </c>
      <c r="C2225" s="15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9" t="s">
        <v>2267</v>
      </c>
      <c r="B2226" s="8">
        <v>133.76232069330001</v>
      </c>
      <c r="C2226" s="15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9" t="s">
        <v>2268</v>
      </c>
      <c r="B2227" s="8">
        <v>134.34889034369999</v>
      </c>
      <c r="C2227" s="15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9" t="s">
        <v>2269</v>
      </c>
      <c r="B2228" s="8">
        <v>134.42221154999999</v>
      </c>
      <c r="C2228" s="15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9" t="s">
        <v>2270</v>
      </c>
      <c r="B2229" s="8">
        <v>134.47109235420001</v>
      </c>
      <c r="C2229" s="15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9" t="s">
        <v>2271</v>
      </c>
      <c r="B2230" s="8">
        <v>134.69105597309999</v>
      </c>
      <c r="C2230" s="15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9" t="s">
        <v>2272</v>
      </c>
      <c r="B2231" s="8">
        <v>134.8865791899</v>
      </c>
      <c r="C2231" s="15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9" t="s">
        <v>2273</v>
      </c>
      <c r="B2232" s="8">
        <v>134.3000095395</v>
      </c>
      <c r="C2232" s="15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9" t="s">
        <v>2274</v>
      </c>
      <c r="B2233" s="8">
        <v>134.37333074579999</v>
      </c>
      <c r="C2233" s="15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9" t="s">
        <v>2275</v>
      </c>
      <c r="B2234" s="8">
        <v>134.5932943647</v>
      </c>
      <c r="C2234" s="15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9" t="s">
        <v>2276</v>
      </c>
      <c r="B2235" s="8">
        <v>134.34889034369999</v>
      </c>
      <c r="C2235" s="15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9" t="s">
        <v>2277</v>
      </c>
      <c r="B2236" s="8">
        <v>134.5444135605</v>
      </c>
      <c r="C2236" s="15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9" t="s">
        <v>2278</v>
      </c>
      <c r="B2237" s="8">
        <v>134.5688539626</v>
      </c>
      <c r="C2237" s="15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9" t="s">
        <v>2279</v>
      </c>
      <c r="B2238" s="8">
        <v>135.13098321090001</v>
      </c>
      <c r="C2238" s="15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9" t="s">
        <v>2280</v>
      </c>
      <c r="B2239" s="8">
        <v>134.53632832709999</v>
      </c>
      <c r="C2239" s="15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9" t="s">
        <v>2281</v>
      </c>
      <c r="B2240" s="8">
        <v>133.5651222031</v>
      </c>
      <c r="C2240" s="15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9" t="s">
        <v>2282</v>
      </c>
      <c r="B2241" s="8">
        <v>133.88076419340001</v>
      </c>
      <c r="C2241" s="15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9" t="s">
        <v>2283</v>
      </c>
      <c r="B2242" s="8">
        <v>132.8852779163</v>
      </c>
      <c r="C2242" s="15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9" t="s">
        <v>2284</v>
      </c>
      <c r="B2243" s="8">
        <v>132.90955806939999</v>
      </c>
      <c r="C2243" s="15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9" t="s">
        <v>2285</v>
      </c>
      <c r="B2244" s="8">
        <v>133.75936342790001</v>
      </c>
      <c r="C2244" s="15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9" t="s">
        <v>2286</v>
      </c>
      <c r="B2245" s="8">
        <v>134.8519703174</v>
      </c>
      <c r="C2245" s="15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9" t="s">
        <v>2287</v>
      </c>
      <c r="B2246" s="8">
        <v>134.6334489395</v>
      </c>
      <c r="C2246" s="15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9" t="s">
        <v>2288</v>
      </c>
      <c r="B2247" s="8">
        <v>134.1721260306</v>
      </c>
      <c r="C2247" s="15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9" t="s">
        <v>2289</v>
      </c>
      <c r="B2248" s="8">
        <v>133.75936342790001</v>
      </c>
      <c r="C2248" s="15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9" t="s">
        <v>2290</v>
      </c>
      <c r="B2249" s="8">
        <v>133.63796266240001</v>
      </c>
      <c r="C2249" s="15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9" t="s">
        <v>2291</v>
      </c>
      <c r="B2250" s="8">
        <v>133.5651222031</v>
      </c>
      <c r="C2250" s="15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9" t="s">
        <v>2292</v>
      </c>
      <c r="B2251" s="8">
        <v>133.27376036589999</v>
      </c>
      <c r="C2251" s="15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9" t="s">
        <v>2293</v>
      </c>
      <c r="B2252" s="8">
        <v>133.63796266240001</v>
      </c>
      <c r="C2252" s="15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9" t="s">
        <v>2294</v>
      </c>
      <c r="B2253" s="8">
        <v>134.12356572440001</v>
      </c>
      <c r="C2253" s="15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9" t="s">
        <v>2295</v>
      </c>
      <c r="B2254" s="8">
        <v>134.34208710230001</v>
      </c>
      <c r="C2254" s="15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9" t="s">
        <v>2296</v>
      </c>
      <c r="B2255" s="8">
        <v>133.4437214376</v>
      </c>
      <c r="C2255" s="15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9" t="s">
        <v>2297</v>
      </c>
      <c r="B2256" s="8">
        <v>133.66224281550001</v>
      </c>
      <c r="C2256" s="15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9" t="s">
        <v>2298</v>
      </c>
      <c r="B2257" s="8">
        <v>134.09928557129999</v>
      </c>
      <c r="C2257" s="15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9" t="s">
        <v>2299</v>
      </c>
      <c r="B2258" s="8">
        <v>133.90504434650001</v>
      </c>
      <c r="C2258" s="15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9" t="s">
        <v>2300</v>
      </c>
      <c r="B2259" s="8">
        <v>132.90113435640001</v>
      </c>
      <c r="C2259" s="15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9" t="s">
        <v>2301</v>
      </c>
      <c r="B2260" s="8">
        <v>132.03860671320001</v>
      </c>
      <c r="C2260" s="15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9" t="s">
        <v>2302</v>
      </c>
      <c r="B2261" s="8">
        <v>131.48754738560001</v>
      </c>
      <c r="C2261" s="15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9" t="s">
        <v>2303</v>
      </c>
      <c r="B2262" s="8">
        <v>130.55314243879999</v>
      </c>
      <c r="C2262" s="15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9" t="s">
        <v>2304</v>
      </c>
      <c r="B2263" s="8">
        <v>130.21771502199999</v>
      </c>
      <c r="C2263" s="15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9" t="s">
        <v>2305</v>
      </c>
      <c r="B2264" s="8">
        <v>130.43334693279999</v>
      </c>
      <c r="C2264" s="15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9" t="s">
        <v>2306</v>
      </c>
      <c r="B2265" s="8">
        <v>131.4635882844</v>
      </c>
      <c r="C2265" s="15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9" t="s">
        <v>2307</v>
      </c>
      <c r="B2266" s="8">
        <v>131.27191547480001</v>
      </c>
      <c r="C2266" s="15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9" t="s">
        <v>2308</v>
      </c>
      <c r="B2267" s="8">
        <v>132.5417478384</v>
      </c>
      <c r="C2267" s="15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9" t="s">
        <v>2309</v>
      </c>
      <c r="B2268" s="8">
        <v>134.69806694639999</v>
      </c>
      <c r="C2268" s="15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9" t="s">
        <v>2310</v>
      </c>
      <c r="B2269" s="8">
        <v>136.18353122080001</v>
      </c>
      <c r="C2269" s="15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9" t="s">
        <v>2311</v>
      </c>
      <c r="B2270" s="8">
        <v>136.8304269532</v>
      </c>
      <c r="C2270" s="15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9" t="s">
        <v>2312</v>
      </c>
      <c r="B2271" s="8">
        <v>138.38776853120001</v>
      </c>
      <c r="C2271" s="15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9" t="s">
        <v>2313</v>
      </c>
      <c r="B2272" s="8">
        <v>140.2086602224</v>
      </c>
      <c r="C2272" s="15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9" t="s">
        <v>2314</v>
      </c>
      <c r="B2273" s="8">
        <v>141.88579730640001</v>
      </c>
      <c r="C2273" s="15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9" t="s">
        <v>2315</v>
      </c>
      <c r="B2274" s="8">
        <v>142.00559281240001</v>
      </c>
      <c r="C2274" s="15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9" t="s">
        <v>2316</v>
      </c>
      <c r="B2275" s="8">
        <v>142.26914292559999</v>
      </c>
      <c r="C2275" s="15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9" t="s">
        <v>2317</v>
      </c>
      <c r="B2276" s="8">
        <v>142.31706112800001</v>
      </c>
      <c r="C2276" s="15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9" t="s">
        <v>2318</v>
      </c>
      <c r="B2277" s="8">
        <v>142.43685663400001</v>
      </c>
      <c r="C2277" s="15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9" t="s">
        <v>2319</v>
      </c>
      <c r="B2278" s="8">
        <v>143.13167056879999</v>
      </c>
      <c r="C2278" s="15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9" t="s">
        <v>2320</v>
      </c>
      <c r="B2279" s="8">
        <v>142.82020225319999</v>
      </c>
      <c r="C2279" s="15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9" t="s">
        <v>2321</v>
      </c>
      <c r="B2280" s="8">
        <v>140.19251224050001</v>
      </c>
      <c r="C2280" s="15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9" t="s">
        <v>2322</v>
      </c>
      <c r="B2281" s="8">
        <v>139.7200859145</v>
      </c>
      <c r="C2281" s="15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9" t="s">
        <v>2323</v>
      </c>
      <c r="B2282" s="8">
        <v>139.41300880259999</v>
      </c>
      <c r="C2282" s="15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9" t="s">
        <v>2324</v>
      </c>
      <c r="B2283" s="8">
        <v>138.6098840484</v>
      </c>
      <c r="C2283" s="15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9" t="s">
        <v>2325</v>
      </c>
      <c r="B2284" s="8">
        <v>137.73589534530001</v>
      </c>
      <c r="C2284" s="15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9" t="s">
        <v>2326</v>
      </c>
      <c r="B2285" s="8">
        <v>137.2870903356</v>
      </c>
      <c r="C2285" s="15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9" t="s">
        <v>2327</v>
      </c>
      <c r="B2286" s="8">
        <v>137.42881823339999</v>
      </c>
      <c r="C2286" s="15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9" t="s">
        <v>2328</v>
      </c>
      <c r="B2287" s="8">
        <v>136.7910426933</v>
      </c>
      <c r="C2287" s="15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9" t="s">
        <v>2329</v>
      </c>
      <c r="B2288" s="8">
        <v>136.81466400959999</v>
      </c>
      <c r="C2288" s="15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9" t="s">
        <v>2330</v>
      </c>
      <c r="B2289" s="8">
        <v>135.9170539902</v>
      </c>
      <c r="C2289" s="15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9" t="s">
        <v>2331</v>
      </c>
      <c r="B2290" s="8">
        <v>132.65731234079999</v>
      </c>
      <c r="C2290" s="15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9" t="s">
        <v>2332</v>
      </c>
      <c r="B2291" s="8">
        <v>130.9093349346</v>
      </c>
      <c r="C2291" s="15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9" t="s">
        <v>2333</v>
      </c>
      <c r="B2292" s="8">
        <v>130.22431676190001</v>
      </c>
      <c r="C2292" s="15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9" t="s">
        <v>2334</v>
      </c>
      <c r="B2293" s="8">
        <v>130.48415124120001</v>
      </c>
      <c r="C2293" s="15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9" t="s">
        <v>2335</v>
      </c>
      <c r="B2294" s="8">
        <v>129.11411489579999</v>
      </c>
      <c r="C2294" s="15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9" t="s">
        <v>2336</v>
      </c>
      <c r="B2295" s="8">
        <v>128.64168856980001</v>
      </c>
      <c r="C2295" s="15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9" t="s">
        <v>2337</v>
      </c>
      <c r="B2296" s="8">
        <v>127.7440785504</v>
      </c>
      <c r="C2296" s="15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9" t="s">
        <v>2338</v>
      </c>
      <c r="B2297" s="8">
        <v>126.75198326580001</v>
      </c>
      <c r="C2297" s="15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9" t="s">
        <v>2339</v>
      </c>
      <c r="B2298" s="8">
        <v>126.1850716746</v>
      </c>
      <c r="C2298" s="15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9" t="s">
        <v>2340</v>
      </c>
      <c r="B2299" s="8">
        <v>126.56301273539999</v>
      </c>
      <c r="C2299" s="15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9" t="s">
        <v>2341</v>
      </c>
      <c r="B2300" s="8">
        <v>126.25593562349999</v>
      </c>
      <c r="C2300" s="15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9" t="s">
        <v>2342</v>
      </c>
      <c r="B2301" s="8">
        <v>125.3110829715</v>
      </c>
      <c r="C2301" s="15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9" t="s">
        <v>2343</v>
      </c>
      <c r="B2302" s="8">
        <v>125.9961011442</v>
      </c>
      <c r="C2302" s="15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9" t="s">
        <v>2344</v>
      </c>
      <c r="B2303" s="8">
        <v>124.8558631659</v>
      </c>
      <c r="C2303" s="15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9" t="s">
        <v>2345</v>
      </c>
      <c r="B2304" s="8">
        <v>122.77376239359999</v>
      </c>
      <c r="C2304" s="15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9" t="s">
        <v>2346</v>
      </c>
      <c r="B2305" s="8">
        <v>121.53385968649999</v>
      </c>
      <c r="C2305" s="15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9" t="s">
        <v>2347</v>
      </c>
      <c r="B2306" s="8">
        <v>120.66826723059999</v>
      </c>
      <c r="C2306" s="15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9" t="s">
        <v>2348</v>
      </c>
      <c r="B2307" s="8">
        <v>119.12423744439999</v>
      </c>
      <c r="C2307" s="15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9" t="s">
        <v>2349</v>
      </c>
      <c r="B2308" s="8">
        <v>118.07148986289999</v>
      </c>
      <c r="C2308" s="15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9" t="s">
        <v>2350</v>
      </c>
      <c r="B2309" s="8">
        <v>118.5393776769</v>
      </c>
      <c r="C2309" s="15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9" t="s">
        <v>2351</v>
      </c>
      <c r="B2310" s="8">
        <v>118.2820393792</v>
      </c>
      <c r="C2310" s="15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9" t="s">
        <v>2352</v>
      </c>
      <c r="B2311" s="8">
        <v>116.5274600767</v>
      </c>
      <c r="C2311" s="15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9" t="s">
        <v>2353</v>
      </c>
      <c r="B2312" s="8">
        <v>115.7320507929</v>
      </c>
      <c r="C2312" s="15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9" t="s">
        <v>2354</v>
      </c>
      <c r="B2313" s="8">
        <v>116.3169105604</v>
      </c>
      <c r="C2313" s="15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9" t="s">
        <v>2355</v>
      </c>
      <c r="B2314" s="8">
        <v>116.64443203019999</v>
      </c>
      <c r="C2314" s="15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9" t="s">
        <v>2356</v>
      </c>
      <c r="B2315" s="8">
        <v>116.2467273883</v>
      </c>
      <c r="C2315" s="15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9" t="s">
        <v>2357</v>
      </c>
      <c r="B2316" s="8">
        <v>114.0944434439</v>
      </c>
      <c r="C2316" s="15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9" t="s">
        <v>2358</v>
      </c>
      <c r="B2317" s="8">
        <v>112.50362487629999</v>
      </c>
      <c r="C2317" s="15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9" t="s">
        <v>2359</v>
      </c>
      <c r="B2318" s="8">
        <v>111.7783987646</v>
      </c>
      <c r="C2318" s="15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9" t="s">
        <v>2360</v>
      </c>
      <c r="B2319" s="8">
        <v>111.38069412270001</v>
      </c>
      <c r="C2319" s="15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9" t="s">
        <v>2361</v>
      </c>
      <c r="B2320" s="8">
        <v>110.2343689784</v>
      </c>
      <c r="C2320" s="15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9" t="s">
        <v>2362</v>
      </c>
      <c r="B2321" s="8">
        <v>110.6086792296</v>
      </c>
      <c r="C2321" s="15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9" t="s">
        <v>2363</v>
      </c>
      <c r="B2322" s="8">
        <v>109.90826044720001</v>
      </c>
      <c r="C2322" s="15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9" t="s">
        <v>2364</v>
      </c>
      <c r="B2323" s="8">
        <v>110.0252090112</v>
      </c>
      <c r="C2323" s="15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9" t="s">
        <v>2365</v>
      </c>
      <c r="B2324" s="8">
        <v>110.8906283848</v>
      </c>
      <c r="C2324" s="15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9" t="s">
        <v>2366</v>
      </c>
      <c r="B2325" s="8">
        <v>111.8963860352</v>
      </c>
      <c r="C2325" s="15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9" t="s">
        <v>2367</v>
      </c>
      <c r="B2326" s="8">
        <v>114.492644156</v>
      </c>
      <c r="C2326" s="15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9" t="s">
        <v>2368</v>
      </c>
      <c r="B2327" s="8">
        <v>116.34043146720001</v>
      </c>
      <c r="C2327" s="15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9" t="s">
        <v>2369</v>
      </c>
      <c r="B2328" s="8">
        <v>116.4573800312</v>
      </c>
      <c r="C2328" s="15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9" t="s">
        <v>2370</v>
      </c>
      <c r="B2329" s="8">
        <v>117.1122919896</v>
      </c>
      <c r="C2329" s="15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9" t="s">
        <v>2371</v>
      </c>
      <c r="B2330" s="8">
        <v>119.0068587264</v>
      </c>
      <c r="C2330" s="15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9" t="s">
        <v>2372</v>
      </c>
      <c r="B2331" s="8">
        <v>120.5271900584</v>
      </c>
      <c r="C2331" s="15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9" t="s">
        <v>2373</v>
      </c>
      <c r="B2332" s="8">
        <v>121.392609432</v>
      </c>
      <c r="C2332" s="15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9" t="s">
        <v>2374</v>
      </c>
      <c r="B2333" s="8">
        <v>122.3749773696</v>
      </c>
      <c r="C2333" s="15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9" t="s">
        <v>2375</v>
      </c>
      <c r="B2334" s="8">
        <v>122.23463909279999</v>
      </c>
      <c r="C2334" s="15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9" t="s">
        <v>2376</v>
      </c>
      <c r="B2335" s="8">
        <v>122.4685362208</v>
      </c>
      <c r="C2335" s="15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9" t="s">
        <v>2377</v>
      </c>
      <c r="B2336" s="8">
        <v>122.3983670824</v>
      </c>
      <c r="C2336" s="15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9" t="s">
        <v>2378</v>
      </c>
      <c r="B2337" s="8">
        <v>121.25227115520001</v>
      </c>
      <c r="C2337" s="15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9" t="s">
        <v>2379</v>
      </c>
      <c r="B2338" s="8">
        <v>122.4685362208</v>
      </c>
      <c r="C2338" s="15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9" t="s">
        <v>2380</v>
      </c>
      <c r="B2339" s="8">
        <v>122.04752139039999</v>
      </c>
      <c r="C2339" s="15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9" t="s">
        <v>2381</v>
      </c>
      <c r="B2340" s="8">
        <v>120.4804106328</v>
      </c>
      <c r="C2340" s="15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9" t="s">
        <v>2382</v>
      </c>
      <c r="B2341" s="8">
        <v>119.3577044184</v>
      </c>
      <c r="C2341" s="15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9" t="s">
        <v>2383</v>
      </c>
      <c r="B2342" s="8">
        <v>119.7085501104</v>
      </c>
      <c r="C2342" s="15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9" t="s">
        <v>2384</v>
      </c>
      <c r="B2343" s="8">
        <v>119.5682118336</v>
      </c>
      <c r="C2343" s="15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9" t="s">
        <v>2385</v>
      </c>
      <c r="B2344" s="8">
        <v>118.9021910076</v>
      </c>
      <c r="C2344" s="15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9" t="s">
        <v>2386</v>
      </c>
      <c r="B2345" s="8">
        <v>117.685560954</v>
      </c>
      <c r="C2345" s="15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9" t="s">
        <v>2387</v>
      </c>
      <c r="B2346" s="8">
        <v>117.9429250038</v>
      </c>
      <c r="C2346" s="15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9" t="s">
        <v>2388</v>
      </c>
      <c r="B2347" s="8">
        <v>117.84933807660001</v>
      </c>
      <c r="C2347" s="15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9" t="s">
        <v>2389</v>
      </c>
      <c r="B2348" s="8">
        <v>116.3519472414</v>
      </c>
      <c r="C2348" s="15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9" t="s">
        <v>2390</v>
      </c>
      <c r="B2349" s="8">
        <v>116.1881701188</v>
      </c>
      <c r="C2349" s="15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9" t="s">
        <v>2391</v>
      </c>
      <c r="B2350" s="8">
        <v>116.3519472414</v>
      </c>
      <c r="C2350" s="15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9" t="s">
        <v>2392</v>
      </c>
      <c r="B2351" s="8">
        <v>116.74969168200001</v>
      </c>
      <c r="C2351" s="15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9" t="s">
        <v>2393</v>
      </c>
      <c r="B2352" s="8">
        <v>117.568577295</v>
      </c>
      <c r="C2352" s="15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9" t="s">
        <v>2394</v>
      </c>
      <c r="B2353" s="8">
        <v>118.387462908</v>
      </c>
      <c r="C2353" s="15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9" t="s">
        <v>2395</v>
      </c>
      <c r="B2354" s="8">
        <v>118.738413885</v>
      </c>
      <c r="C2354" s="15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9" t="s">
        <v>2396</v>
      </c>
      <c r="B2355" s="8">
        <v>118.9957779348</v>
      </c>
      <c r="C2355" s="15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9" t="s">
        <v>2397</v>
      </c>
      <c r="B2356" s="8">
        <v>118.504446567</v>
      </c>
      <c r="C2356" s="15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9" t="s">
        <v>2398</v>
      </c>
      <c r="B2357" s="8">
        <v>117.9897184674</v>
      </c>
      <c r="C2357" s="15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9" t="s">
        <v>2399</v>
      </c>
      <c r="B2358" s="8">
        <v>118.0599086628</v>
      </c>
      <c r="C2358" s="15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9" t="s">
        <v>2400</v>
      </c>
      <c r="B2359" s="8">
        <v>117.8259413448</v>
      </c>
      <c r="C2359" s="15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9" t="s">
        <v>2401</v>
      </c>
      <c r="B2360" s="8">
        <v>117.0304524636</v>
      </c>
      <c r="C2360" s="15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9" t="s">
        <v>2402</v>
      </c>
      <c r="B2361" s="8">
        <v>116.5859145594</v>
      </c>
      <c r="C2361" s="15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9" t="s">
        <v>2403</v>
      </c>
      <c r="B2362" s="8">
        <v>115.72023548280001</v>
      </c>
      <c r="C2362" s="15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9" t="s">
        <v>2404</v>
      </c>
      <c r="B2363" s="8">
        <v>115.696838751</v>
      </c>
      <c r="C2363" s="15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9" t="s">
        <v>2405</v>
      </c>
      <c r="B2364" s="8">
        <v>115.0083688614</v>
      </c>
      <c r="C2364" s="15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9" t="s">
        <v>2406</v>
      </c>
      <c r="B2365" s="8">
        <v>114.96189144420001</v>
      </c>
      <c r="C2365" s="15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9" t="s">
        <v>2407</v>
      </c>
      <c r="B2366" s="8">
        <v>114.7062656496</v>
      </c>
      <c r="C2366" s="15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9" t="s">
        <v>2408</v>
      </c>
      <c r="B2367" s="8">
        <v>114.10205922599999</v>
      </c>
      <c r="C2367" s="15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9" t="s">
        <v>2409</v>
      </c>
      <c r="B2368" s="8">
        <v>113.2654657164</v>
      </c>
      <c r="C2368" s="15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9" t="s">
        <v>2410</v>
      </c>
      <c r="B2369" s="8">
        <v>113.4746140938</v>
      </c>
      <c r="C2369" s="15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9" t="s">
        <v>2411</v>
      </c>
      <c r="B2370" s="8">
        <v>113.21898829920001</v>
      </c>
      <c r="C2370" s="15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9" t="s">
        <v>2412</v>
      </c>
      <c r="B2371" s="8">
        <v>113.8231947228</v>
      </c>
      <c r="C2371" s="15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9" t="s">
        <v>2413</v>
      </c>
      <c r="B2372" s="8">
        <v>113.4513753852</v>
      </c>
      <c r="C2372" s="15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9" t="s">
        <v>2414</v>
      </c>
      <c r="B2373" s="8">
        <v>112.2662012466</v>
      </c>
      <c r="C2373" s="15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9" t="s">
        <v>2415</v>
      </c>
      <c r="B2374" s="8">
        <v>112.94012379599999</v>
      </c>
      <c r="C2374" s="15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9" t="s">
        <v>2416</v>
      </c>
      <c r="B2375" s="8">
        <v>113.637285054</v>
      </c>
      <c r="C2375" s="15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9" t="s">
        <v>2417</v>
      </c>
      <c r="B2376" s="8">
        <v>113.6837624712</v>
      </c>
      <c r="C2376" s="15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9" t="s">
        <v>2418</v>
      </c>
      <c r="B2377" s="8">
        <v>114.8689366098</v>
      </c>
      <c r="C2377" s="15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9" t="s">
        <v>2419</v>
      </c>
      <c r="B2378" s="8">
        <v>114.1950140604</v>
      </c>
      <c r="C2378" s="15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9" t="s">
        <v>2420</v>
      </c>
      <c r="B2379" s="8">
        <v>115.3104720732</v>
      </c>
      <c r="C2379" s="15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9" t="s">
        <v>2421</v>
      </c>
      <c r="B2380" s="8">
        <v>114.915414027</v>
      </c>
      <c r="C2380" s="15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9" t="s">
        <v>2422</v>
      </c>
      <c r="B2381" s="8">
        <v>116.8209881322</v>
      </c>
      <c r="C2381" s="15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9" t="s">
        <v>2423</v>
      </c>
      <c r="B2382" s="8">
        <v>114.410225618</v>
      </c>
      <c r="C2382" s="15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9" t="s">
        <v>2424</v>
      </c>
      <c r="B2383" s="8">
        <v>113.97018628870001</v>
      </c>
      <c r="C2383" s="15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9" t="s">
        <v>2425</v>
      </c>
      <c r="B2384" s="8">
        <v>114.2017859357</v>
      </c>
      <c r="C2384" s="15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9" t="s">
        <v>2426</v>
      </c>
      <c r="B2385" s="8">
        <v>114.66498522969999</v>
      </c>
      <c r="C2385" s="15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9" t="s">
        <v>2427</v>
      </c>
      <c r="B2386" s="8">
        <v>113.97018628870001</v>
      </c>
      <c r="C2386" s="15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9" t="s">
        <v>2428</v>
      </c>
      <c r="B2387" s="8">
        <v>113.90070639459999</v>
      </c>
      <c r="C2387" s="15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9" t="s">
        <v>2429</v>
      </c>
      <c r="B2388" s="8">
        <v>115.42926406479999</v>
      </c>
      <c r="C2388" s="15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9" t="s">
        <v>2430</v>
      </c>
      <c r="B2389" s="8">
        <v>114.5955053356</v>
      </c>
      <c r="C2389" s="15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9" t="s">
        <v>2431</v>
      </c>
      <c r="B2390" s="8">
        <v>113.92386635930001</v>
      </c>
      <c r="C2390" s="15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9" t="s">
        <v>2432</v>
      </c>
      <c r="B2391" s="8">
        <v>113.92386635930001</v>
      </c>
      <c r="C2391" s="15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9" t="s">
        <v>2433</v>
      </c>
      <c r="B2392" s="8">
        <v>113.13642755950001</v>
      </c>
      <c r="C2392" s="15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9" t="s">
        <v>2434</v>
      </c>
      <c r="B2393" s="8">
        <v>112.9511478419</v>
      </c>
      <c r="C2393" s="15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9" t="s">
        <v>2435</v>
      </c>
      <c r="B2394" s="8">
        <v>112.557428442</v>
      </c>
      <c r="C2394" s="15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9" t="s">
        <v>2436</v>
      </c>
      <c r="B2395" s="8">
        <v>112.5805884067</v>
      </c>
      <c r="C2395" s="15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9" t="s">
        <v>2437</v>
      </c>
      <c r="B2396" s="8">
        <v>111.9784293245</v>
      </c>
      <c r="C2396" s="15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9" t="s">
        <v>2438</v>
      </c>
      <c r="B2397" s="8">
        <v>112.0015892892</v>
      </c>
      <c r="C2397" s="15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9" t="s">
        <v>2439</v>
      </c>
      <c r="B2398" s="8">
        <v>111.9321093951</v>
      </c>
      <c r="C2398" s="15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9" t="s">
        <v>2440</v>
      </c>
      <c r="B2399" s="8">
        <v>111.60786988930001</v>
      </c>
      <c r="C2399" s="15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9" t="s">
        <v>2441</v>
      </c>
      <c r="B2400" s="8">
        <v>111.2141504894</v>
      </c>
      <c r="C2400" s="15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9" t="s">
        <v>2442</v>
      </c>
      <c r="B2401" s="8">
        <v>110.8435910542</v>
      </c>
      <c r="C2401" s="15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9" t="s">
        <v>2443</v>
      </c>
      <c r="B2402" s="8">
        <v>111.1909905247</v>
      </c>
      <c r="C2402" s="15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9" t="s">
        <v>2444</v>
      </c>
      <c r="B2403" s="8">
        <v>111.51523003050001</v>
      </c>
      <c r="C2403" s="15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9" t="s">
        <v>2445</v>
      </c>
      <c r="B2404" s="8">
        <v>111.79318879500001</v>
      </c>
      <c r="C2404" s="15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9" t="s">
        <v>2446</v>
      </c>
      <c r="B2405" s="8">
        <v>111.95483976</v>
      </c>
      <c r="C2405" s="15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9" t="s">
        <v>2447</v>
      </c>
      <c r="B2406" s="8">
        <v>110.684725035</v>
      </c>
      <c r="C2406" s="15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9" t="s">
        <v>2448</v>
      </c>
      <c r="B2407" s="8">
        <v>110.453795085</v>
      </c>
      <c r="C2407" s="15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9" t="s">
        <v>2449</v>
      </c>
      <c r="B2408" s="8">
        <v>110.56926006</v>
      </c>
      <c r="C2408" s="15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9" t="s">
        <v>2450</v>
      </c>
      <c r="B2409" s="8">
        <v>109.945749195</v>
      </c>
      <c r="C2409" s="15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9" t="s">
        <v>2451</v>
      </c>
      <c r="B2410" s="8">
        <v>110.56926006</v>
      </c>
      <c r="C2410" s="15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9" t="s">
        <v>2452</v>
      </c>
      <c r="B2411" s="8">
        <v>111.10039894499999</v>
      </c>
      <c r="C2411" s="15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9" t="s">
        <v>2453</v>
      </c>
      <c r="B2412" s="8">
        <v>110.56926006</v>
      </c>
      <c r="C2412" s="15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9" t="s">
        <v>2454</v>
      </c>
      <c r="B2413" s="8">
        <v>112.00102575</v>
      </c>
      <c r="C2413" s="15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9" t="s">
        <v>2455</v>
      </c>
      <c r="B2414" s="8">
        <v>110.89256199</v>
      </c>
      <c r="C2414" s="15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9" t="s">
        <v>2456</v>
      </c>
      <c r="B2415" s="8">
        <v>111.16967793000001</v>
      </c>
      <c r="C2415" s="15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9" t="s">
        <v>2457</v>
      </c>
      <c r="B2416" s="8">
        <v>110.730911025</v>
      </c>
      <c r="C2416" s="15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9" t="s">
        <v>2458</v>
      </c>
      <c r="B2417" s="8">
        <v>110.961840975</v>
      </c>
      <c r="C2417" s="15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9" t="s">
        <v>2459</v>
      </c>
      <c r="B2418" s="8">
        <v>110.315237115</v>
      </c>
      <c r="C2418" s="15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9" t="s">
        <v>2460</v>
      </c>
      <c r="B2419" s="8">
        <v>109.59935427000001</v>
      </c>
      <c r="C2419" s="15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9" t="s">
        <v>2461</v>
      </c>
      <c r="B2420" s="8">
        <v>110.17667914499999</v>
      </c>
      <c r="C2420" s="15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9" t="s">
        <v>2462</v>
      </c>
      <c r="B2421" s="8">
        <v>110.29214412</v>
      </c>
      <c r="C2421" s="15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9" t="s">
        <v>2463</v>
      </c>
      <c r="B2422" s="8">
        <v>110.0149270836</v>
      </c>
      <c r="C2422" s="15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9" t="s">
        <v>2464</v>
      </c>
      <c r="B2423" s="8">
        <v>110.52190831439999</v>
      </c>
      <c r="C2423" s="15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9" t="s">
        <v>2465</v>
      </c>
      <c r="B2424" s="8">
        <v>110.4758191116</v>
      </c>
      <c r="C2424" s="15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9" t="s">
        <v>2466</v>
      </c>
      <c r="B2425" s="8">
        <v>109.9918824822</v>
      </c>
      <c r="C2425" s="15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9" t="s">
        <v>2467</v>
      </c>
      <c r="B2426" s="8">
        <v>109.2774998388</v>
      </c>
      <c r="C2426" s="15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9" t="s">
        <v>2468</v>
      </c>
      <c r="B2427" s="8">
        <v>109.0240092234</v>
      </c>
      <c r="C2427" s="15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9" t="s">
        <v>2469</v>
      </c>
      <c r="B2428" s="8">
        <v>109.8997040766</v>
      </c>
      <c r="C2428" s="15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9" t="s">
        <v>2470</v>
      </c>
      <c r="B2429" s="8">
        <v>109.2774998388</v>
      </c>
      <c r="C2429" s="15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9" t="s">
        <v>2471</v>
      </c>
      <c r="B2430" s="8">
        <v>104.7146687616</v>
      </c>
      <c r="C2430" s="15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9" t="s">
        <v>2472</v>
      </c>
      <c r="B2431" s="8">
        <v>102.318030216</v>
      </c>
      <c r="C2431" s="15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9" t="s">
        <v>2473</v>
      </c>
      <c r="B2432" s="8">
        <v>100.4053282998</v>
      </c>
      <c r="C2432" s="15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9" t="s">
        <v>2474</v>
      </c>
      <c r="B2433" s="8">
        <v>99.644856453600013</v>
      </c>
      <c r="C2433" s="15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9" t="s">
        <v>2475</v>
      </c>
      <c r="B2434" s="8">
        <v>98.999607614400006</v>
      </c>
      <c r="C2434" s="15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9" t="s">
        <v>2476</v>
      </c>
      <c r="B2435" s="8">
        <v>98.815250803200016</v>
      </c>
      <c r="C2435" s="15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9" t="s">
        <v>2477</v>
      </c>
      <c r="B2436" s="8">
        <v>98.3774033766</v>
      </c>
      <c r="C2436" s="15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9" t="s">
        <v>2478</v>
      </c>
      <c r="B2437" s="8">
        <v>98.216091166799998</v>
      </c>
      <c r="C2437" s="15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9" t="s">
        <v>2479</v>
      </c>
      <c r="B2438" s="8">
        <v>98.561760187800019</v>
      </c>
      <c r="C2438" s="15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9" t="s">
        <v>2480</v>
      </c>
      <c r="B2439" s="8">
        <v>98.538715586400002</v>
      </c>
      <c r="C2439" s="15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9" t="s">
        <v>2481</v>
      </c>
      <c r="B2440" s="8">
        <v>99.552678048000018</v>
      </c>
      <c r="C2440" s="15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9" t="s">
        <v>2482</v>
      </c>
      <c r="B2441" s="8">
        <v>99.391365838200016</v>
      </c>
      <c r="C2441" s="15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9" t="s">
        <v>2483</v>
      </c>
      <c r="B2442" s="8">
        <v>99.150461435800011</v>
      </c>
      <c r="C2442" s="15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9" t="s">
        <v>2484</v>
      </c>
      <c r="B2443" s="8">
        <v>98.782300056600008</v>
      </c>
      <c r="C2443" s="15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9" t="s">
        <v>2485</v>
      </c>
      <c r="B2444" s="8">
        <v>98.805310142799996</v>
      </c>
      <c r="C2444" s="15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9" t="s">
        <v>2486</v>
      </c>
      <c r="B2445" s="8">
        <v>98.161027729200001</v>
      </c>
      <c r="C2445" s="15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9" t="s">
        <v>2487</v>
      </c>
      <c r="B2446" s="8">
        <v>97.838886522400017</v>
      </c>
      <c r="C2446" s="15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9" t="s">
        <v>2488</v>
      </c>
      <c r="B2447" s="8">
        <v>98.34510841880001</v>
      </c>
      <c r="C2447" s="15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9" t="s">
        <v>2489</v>
      </c>
      <c r="B2448" s="8">
        <v>97.930926867200014</v>
      </c>
      <c r="C2448" s="15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9" t="s">
        <v>2490</v>
      </c>
      <c r="B2449" s="8">
        <v>98.874340401400005</v>
      </c>
      <c r="C2449" s="15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9" t="s">
        <v>2491</v>
      </c>
      <c r="B2450" s="8">
        <v>99.104441263400005</v>
      </c>
      <c r="C2450" s="15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9" t="s">
        <v>2492</v>
      </c>
      <c r="B2451" s="8">
        <v>100.2319354872</v>
      </c>
      <c r="C2451" s="15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9" t="s">
        <v>2493</v>
      </c>
      <c r="B2452" s="8">
        <v>101.5665204868</v>
      </c>
      <c r="C2452" s="15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9" t="s">
        <v>2494</v>
      </c>
      <c r="B2453" s="8">
        <v>103.1312063484</v>
      </c>
      <c r="C2453" s="15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9" t="s">
        <v>2495</v>
      </c>
      <c r="B2454" s="8">
        <v>103.86752910680001</v>
      </c>
      <c r="C2454" s="15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9" t="s">
        <v>2496</v>
      </c>
      <c r="B2455" s="8">
        <v>104.21268039980001</v>
      </c>
      <c r="C2455" s="15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9" t="s">
        <v>2497</v>
      </c>
      <c r="B2456" s="8">
        <v>104.1436501412</v>
      </c>
      <c r="C2456" s="15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9" t="s">
        <v>2498</v>
      </c>
      <c r="B2457" s="8">
        <v>104.9720132444</v>
      </c>
      <c r="C2457" s="15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9" t="s">
        <v>2499</v>
      </c>
      <c r="B2458" s="8">
        <v>105.1791040202</v>
      </c>
      <c r="C2458" s="15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9" t="s">
        <v>2500</v>
      </c>
      <c r="B2459" s="8">
        <v>105.386194796</v>
      </c>
      <c r="C2459" s="15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9" t="s">
        <v>2501</v>
      </c>
      <c r="B2460" s="8">
        <v>104.810942641</v>
      </c>
      <c r="C2460" s="15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9" t="s">
        <v>2502</v>
      </c>
      <c r="B2461" s="8">
        <v>104.67288212379999</v>
      </c>
      <c r="C2461" s="15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9" t="s">
        <v>2503</v>
      </c>
      <c r="B2462" s="8">
        <v>104.21268039980001</v>
      </c>
      <c r="C2462" s="15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9" t="s">
        <v>2504</v>
      </c>
      <c r="B2463" s="8">
        <v>104.5118115204</v>
      </c>
      <c r="C2463" s="15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9" t="s">
        <v>2505</v>
      </c>
      <c r="B2464" s="8">
        <v>103.7064585034</v>
      </c>
      <c r="C2464" s="15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9" t="s">
        <v>2506</v>
      </c>
      <c r="B2465" s="8">
        <v>103.8445190206</v>
      </c>
      <c r="C2465" s="15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9" t="s">
        <v>2507</v>
      </c>
      <c r="B2466" s="8">
        <v>104.67288212379999</v>
      </c>
      <c r="C2466" s="15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9" t="s">
        <v>2508</v>
      </c>
      <c r="B2467" s="8">
        <v>104.4888014342</v>
      </c>
      <c r="C2467" s="15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9" t="s">
        <v>2509</v>
      </c>
      <c r="B2468" s="8">
        <v>104.4888014342</v>
      </c>
      <c r="C2468" s="15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9" t="s">
        <v>2510</v>
      </c>
      <c r="B2469" s="8">
        <v>103.6144181586</v>
      </c>
      <c r="C2469" s="15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9" t="s">
        <v>2511</v>
      </c>
      <c r="B2470" s="8">
        <v>103.6144181586</v>
      </c>
      <c r="C2470" s="15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9" t="s">
        <v>2512</v>
      </c>
      <c r="B2471" s="8">
        <v>103.5914080724</v>
      </c>
      <c r="C2471" s="15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9" t="s">
        <v>2513</v>
      </c>
      <c r="B2472" s="8">
        <v>102.8320752278</v>
      </c>
      <c r="C2472" s="15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9" t="s">
        <v>2514</v>
      </c>
      <c r="B2473" s="8">
        <v>102.6940147106</v>
      </c>
      <c r="C2473" s="15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9" t="s">
        <v>2515</v>
      </c>
      <c r="B2474" s="8">
        <v>102.27983315900001</v>
      </c>
      <c r="C2474" s="15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9" t="s">
        <v>2516</v>
      </c>
      <c r="B2475" s="8">
        <v>101.5435104006</v>
      </c>
      <c r="C2475" s="15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9" t="s">
        <v>2517</v>
      </c>
      <c r="B2476" s="8">
        <v>101.1063187628</v>
      </c>
      <c r="C2476" s="15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9" t="s">
        <v>2518</v>
      </c>
      <c r="B2477" s="8">
        <v>100.69213721120001</v>
      </c>
      <c r="C2477" s="15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9" t="s">
        <v>2519</v>
      </c>
      <c r="B2478" s="8">
        <v>100.6461170388</v>
      </c>
      <c r="C2478" s="15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9" t="s">
        <v>2520</v>
      </c>
      <c r="B2479" s="8">
        <v>100.5080565216</v>
      </c>
      <c r="C2479" s="15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9" t="s">
        <v>2521</v>
      </c>
      <c r="B2480" s="8">
        <v>100.8532078146</v>
      </c>
      <c r="C2480" s="15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9" t="s">
        <v>2522</v>
      </c>
      <c r="B2481" s="8">
        <v>101.38243979720001</v>
      </c>
      <c r="C2481" s="15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9" t="s">
        <v>2523</v>
      </c>
      <c r="B2482" s="8">
        <v>101.6815709178</v>
      </c>
      <c r="C2482" s="15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9" t="s">
        <v>2524</v>
      </c>
      <c r="B2483" s="8">
        <v>101.9116717798</v>
      </c>
      <c r="C2483" s="15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9" t="s">
        <v>2525</v>
      </c>
      <c r="B2484" s="8">
        <v>102.41789367619999</v>
      </c>
      <c r="C2484" s="15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9" t="s">
        <v>2526</v>
      </c>
      <c r="B2485" s="8">
        <v>102.40915812519999</v>
      </c>
      <c r="C2485" s="15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9" t="s">
        <v>2527</v>
      </c>
      <c r="B2486" s="8">
        <v>101.4270899273</v>
      </c>
      <c r="C2486" s="15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9" t="s">
        <v>2528</v>
      </c>
      <c r="B2487" s="8">
        <v>100.719087273</v>
      </c>
      <c r="C2487" s="15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9" t="s">
        <v>2529</v>
      </c>
      <c r="B2488" s="8">
        <v>101.01599161190001</v>
      </c>
      <c r="C2488" s="15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9" t="s">
        <v>2530</v>
      </c>
      <c r="B2489" s="8">
        <v>100.9931528166</v>
      </c>
      <c r="C2489" s="15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9" t="s">
        <v>2531</v>
      </c>
      <c r="B2490" s="8">
        <v>100.719087273</v>
      </c>
      <c r="C2490" s="15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9" t="s">
        <v>2532</v>
      </c>
      <c r="B2491" s="8">
        <v>100.1252785952</v>
      </c>
      <c r="C2491" s="15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9" t="s">
        <v>2533</v>
      </c>
      <c r="B2492" s="8">
        <v>100.1937949811</v>
      </c>
      <c r="C2492" s="15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9" t="s">
        <v>2534</v>
      </c>
      <c r="B2493" s="8">
        <v>99.737019075100008</v>
      </c>
      <c r="C2493" s="15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9" t="s">
        <v>2535</v>
      </c>
      <c r="B2494" s="8">
        <v>99.166049192600013</v>
      </c>
      <c r="C2494" s="15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9" t="s">
        <v>2536</v>
      </c>
      <c r="B2495" s="8">
        <v>99.485792326800009</v>
      </c>
      <c r="C2495" s="15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9" t="s">
        <v>2537</v>
      </c>
      <c r="B2496" s="8">
        <v>99.874051846900002</v>
      </c>
      <c r="C2496" s="15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9" t="s">
        <v>2538</v>
      </c>
      <c r="B2497" s="8">
        <v>100.2851501623</v>
      </c>
      <c r="C2497" s="15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9" t="s">
        <v>2539</v>
      </c>
      <c r="B2498" s="8">
        <v>100.76476486360001</v>
      </c>
      <c r="C2498" s="15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9" t="s">
        <v>2540</v>
      </c>
      <c r="B2499" s="8">
        <v>101.4270899273</v>
      </c>
      <c r="C2499" s="15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9" t="s">
        <v>2541</v>
      </c>
      <c r="B2500" s="8">
        <v>101.79251065210001</v>
      </c>
      <c r="C2500" s="15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9" t="s">
        <v>2542</v>
      </c>
      <c r="B2501" s="8">
        <v>102.0437374004</v>
      </c>
      <c r="C2501" s="15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9" t="s">
        <v>2543</v>
      </c>
      <c r="B2502" s="8">
        <v>102.31780294399999</v>
      </c>
      <c r="C2502" s="15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9" t="s">
        <v>2544</v>
      </c>
      <c r="B2503" s="8">
        <v>103.09432198419999</v>
      </c>
      <c r="C2503" s="15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9" t="s">
        <v>2545</v>
      </c>
      <c r="B2504" s="8">
        <v>102.84309523589999</v>
      </c>
      <c r="C2504" s="15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9" t="s">
        <v>2546</v>
      </c>
      <c r="B2505" s="8">
        <v>102.621955642</v>
      </c>
      <c r="C2505" s="15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9" t="s">
        <v>2547</v>
      </c>
      <c r="B2506" s="8">
        <v>102.94086959960001</v>
      </c>
      <c r="C2506" s="15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9" t="s">
        <v>2548</v>
      </c>
      <c r="B2507" s="8">
        <v>103.1231061468</v>
      </c>
      <c r="C2507" s="15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9" t="s">
        <v>2549</v>
      </c>
      <c r="B2508" s="8">
        <v>103.16866528360001</v>
      </c>
      <c r="C2508" s="15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9" t="s">
        <v>2550</v>
      </c>
      <c r="B2509" s="8">
        <v>103.05476744160001</v>
      </c>
      <c r="C2509" s="15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9" t="s">
        <v>2551</v>
      </c>
      <c r="B2510" s="8">
        <v>103.07754701</v>
      </c>
      <c r="C2510" s="15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9" t="s">
        <v>2552</v>
      </c>
      <c r="B2511" s="8">
        <v>103.16866528360001</v>
      </c>
      <c r="C2511" s="15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9" t="s">
        <v>2553</v>
      </c>
      <c r="B2512" s="8">
        <v>102.1891438424</v>
      </c>
      <c r="C2512" s="15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9" t="s">
        <v>2554</v>
      </c>
      <c r="B2513" s="8">
        <v>102.25748254760001</v>
      </c>
      <c r="C2513" s="15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9" t="s">
        <v>2555</v>
      </c>
      <c r="B2514" s="8">
        <v>101.3007406748</v>
      </c>
      <c r="C2514" s="15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9" t="s">
        <v>2556</v>
      </c>
      <c r="B2515" s="8">
        <v>100.8907084436</v>
      </c>
      <c r="C2515" s="15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9" t="s">
        <v>2557</v>
      </c>
      <c r="B2516" s="8">
        <v>100.3895579388</v>
      </c>
      <c r="C2516" s="15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9" t="s">
        <v>2558</v>
      </c>
      <c r="B2517" s="8">
        <v>100.0934235496</v>
      </c>
      <c r="C2517" s="15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9" t="s">
        <v>2559</v>
      </c>
      <c r="B2518" s="8">
        <v>100.18454182319999</v>
      </c>
      <c r="C2518" s="15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9" t="s">
        <v>2560</v>
      </c>
      <c r="B2519" s="8">
        <v>100.23010096</v>
      </c>
      <c r="C2519" s="15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9" t="s">
        <v>2561</v>
      </c>
      <c r="B2520" s="8">
        <v>100.343998802</v>
      </c>
      <c r="C2520" s="15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9" t="s">
        <v>2562</v>
      </c>
      <c r="B2521" s="8">
        <v>99.774509591999987</v>
      </c>
      <c r="C2521" s="15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9" t="s">
        <v>2563</v>
      </c>
      <c r="B2522" s="8">
        <v>100.5034557808</v>
      </c>
      <c r="C2522" s="15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9" t="s">
        <v>2564</v>
      </c>
      <c r="B2523" s="8">
        <v>100.0934235496</v>
      </c>
      <c r="C2523" s="15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9" t="s">
        <v>2565</v>
      </c>
      <c r="B2524" s="8">
        <v>99.956746139200007</v>
      </c>
      <c r="C2524" s="15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9" t="s">
        <v>2566</v>
      </c>
      <c r="B2525" s="8">
        <v>99.318918224000001</v>
      </c>
      <c r="C2525" s="15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9" t="s">
        <v>2567</v>
      </c>
      <c r="B2526" s="8">
        <v>100.29843966519999</v>
      </c>
      <c r="C2526" s="15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9" t="s">
        <v>2568</v>
      </c>
      <c r="B2527" s="8">
        <v>100.64861713499999</v>
      </c>
      <c r="C2527" s="15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9" t="s">
        <v>2569</v>
      </c>
      <c r="B2528" s="8">
        <v>100.7850898362</v>
      </c>
      <c r="C2528" s="15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9" t="s">
        <v>2570</v>
      </c>
      <c r="B2529" s="8">
        <v>101.14901703939999</v>
      </c>
      <c r="C2529" s="15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9" t="s">
        <v>2571</v>
      </c>
      <c r="B2530" s="8">
        <v>100.2164535812</v>
      </c>
      <c r="C2530" s="15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9" t="s">
        <v>2572</v>
      </c>
      <c r="B2531" s="8">
        <v>99.784290027400004</v>
      </c>
      <c r="C2531" s="15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9" t="s">
        <v>2573</v>
      </c>
      <c r="B2532" s="8">
        <v>98.419563015400016</v>
      </c>
      <c r="C2532" s="15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9" t="s">
        <v>2574</v>
      </c>
      <c r="B2533" s="8">
        <v>97.373272306200008</v>
      </c>
      <c r="C2533" s="15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9" t="s">
        <v>2575</v>
      </c>
      <c r="B2534" s="8">
        <v>96.827381501400012</v>
      </c>
      <c r="C2534" s="15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9" t="s">
        <v>2576</v>
      </c>
      <c r="B2535" s="8">
        <v>96.895617852000015</v>
      </c>
      <c r="C2535" s="15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9" t="s">
        <v>2577</v>
      </c>
      <c r="B2536" s="8">
        <v>97.32778140580001</v>
      </c>
      <c r="C2536" s="15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9" t="s">
        <v>2578</v>
      </c>
      <c r="B2537" s="8">
        <v>97.509745007399999</v>
      </c>
      <c r="C2537" s="15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9" t="s">
        <v>2579</v>
      </c>
      <c r="B2538" s="8">
        <v>97.941908561200009</v>
      </c>
      <c r="C2538" s="15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9" t="s">
        <v>2580</v>
      </c>
      <c r="B2539" s="8">
        <v>98.351326664800013</v>
      </c>
      <c r="C2539" s="15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9" t="s">
        <v>2581</v>
      </c>
      <c r="B2540" s="8">
        <v>98.487799366000004</v>
      </c>
      <c r="C2540" s="15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9" t="s">
        <v>2582</v>
      </c>
      <c r="B2541" s="8">
        <v>99.124671971600009</v>
      </c>
      <c r="C2541" s="15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9" t="s">
        <v>2583</v>
      </c>
      <c r="B2542" s="8">
        <v>99.2611446728</v>
      </c>
      <c r="C2542" s="15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9" t="s">
        <v>2584</v>
      </c>
      <c r="B2543" s="8">
        <v>99.056435621000006</v>
      </c>
      <c r="C2543" s="15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9" t="s">
        <v>2585</v>
      </c>
      <c r="B2544" s="8">
        <v>99.397617374000006</v>
      </c>
      <c r="C2544" s="15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9" t="s">
        <v>2586</v>
      </c>
      <c r="B2545" s="8">
        <v>100.1709626808</v>
      </c>
      <c r="C2545" s="15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9" t="s">
        <v>2587</v>
      </c>
      <c r="B2546" s="8">
        <v>100.19370813099999</v>
      </c>
      <c r="C2546" s="15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9" t="s">
        <v>2588</v>
      </c>
      <c r="B2547" s="8">
        <v>100.0572354298</v>
      </c>
      <c r="C2547" s="15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9" t="s">
        <v>2589</v>
      </c>
      <c r="B2548" s="8">
        <v>100.0572354298</v>
      </c>
      <c r="C2548" s="15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9" t="s">
        <v>2590</v>
      </c>
      <c r="B2549" s="8">
        <v>99.093971473199986</v>
      </c>
      <c r="C2549" s="15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9" t="s">
        <v>2591</v>
      </c>
      <c r="B2550" s="8">
        <v>99.542157685199996</v>
      </c>
      <c r="C2550" s="15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9" t="s">
        <v>2592</v>
      </c>
      <c r="B2551" s="8">
        <v>99.923115965400001</v>
      </c>
      <c r="C2551" s="15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9" t="s">
        <v>2593</v>
      </c>
      <c r="B2552" s="8">
        <v>99.676613548799992</v>
      </c>
      <c r="C2552" s="15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9" t="s">
        <v>2594</v>
      </c>
      <c r="B2553" s="8">
        <v>99.743841480599983</v>
      </c>
      <c r="C2553" s="15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9" t="s">
        <v>2595</v>
      </c>
      <c r="B2554" s="8">
        <v>100.1247997608</v>
      </c>
      <c r="C2554" s="15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9" t="s">
        <v>2596</v>
      </c>
      <c r="B2555" s="8">
        <v>100.2144370032</v>
      </c>
      <c r="C2555" s="15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9" t="s">
        <v>2597</v>
      </c>
      <c r="B2556" s="8">
        <v>100.3488928668</v>
      </c>
      <c r="C2556" s="15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9" t="s">
        <v>2598</v>
      </c>
      <c r="B2557" s="8">
        <v>100.5729859728</v>
      </c>
      <c r="C2557" s="15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9" t="s">
        <v>2599</v>
      </c>
      <c r="B2558" s="8">
        <v>100.4833487304</v>
      </c>
      <c r="C2558" s="15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9" t="s">
        <v>2600</v>
      </c>
      <c r="B2559" s="8">
        <v>100.7970790788</v>
      </c>
      <c r="C2559" s="15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9" t="s">
        <v>2601</v>
      </c>
      <c r="B2560" s="8">
        <v>100.8418977</v>
      </c>
      <c r="C2560" s="15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9" t="s">
        <v>2602</v>
      </c>
      <c r="B2561" s="8">
        <v>101.3797211544</v>
      </c>
      <c r="C2561" s="15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9" t="s">
        <v>2603</v>
      </c>
      <c r="B2562" s="8">
        <v>102.1192284042</v>
      </c>
      <c r="C2562" s="15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9" t="s">
        <v>2604</v>
      </c>
      <c r="B2563" s="8">
        <v>102.1416377148</v>
      </c>
      <c r="C2563" s="15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9" t="s">
        <v>2605</v>
      </c>
      <c r="B2564" s="8">
        <v>103.1052380706</v>
      </c>
      <c r="C2564" s="15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9" t="s">
        <v>2606</v>
      </c>
      <c r="B2565" s="8">
        <v>103.4637870402</v>
      </c>
      <c r="C2565" s="15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9" t="s">
        <v>2607</v>
      </c>
      <c r="B2566" s="8">
        <v>104.27052222179999</v>
      </c>
      <c r="C2566" s="15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9" t="s">
        <v>2608</v>
      </c>
      <c r="B2567" s="8">
        <v>105.2565318882</v>
      </c>
      <c r="C2567" s="15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9" t="s">
        <v>2609</v>
      </c>
      <c r="B2568" s="8">
        <v>105.1668946458</v>
      </c>
      <c r="C2568" s="15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9" t="s">
        <v>2610</v>
      </c>
      <c r="B2569" s="8">
        <v>105.5702622366</v>
      </c>
      <c r="C2569" s="15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9" t="s">
        <v>2611</v>
      </c>
      <c r="B2570" s="8">
        <v>105.5143923162</v>
      </c>
      <c r="C2570" s="15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9" t="s">
        <v>2612</v>
      </c>
      <c r="B2571" s="8">
        <v>107.4473786568</v>
      </c>
      <c r="C2571" s="15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9" t="s">
        <v>2613</v>
      </c>
      <c r="B2572" s="8">
        <v>107.5140333582</v>
      </c>
      <c r="C2572" s="15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9" t="s">
        <v>2614</v>
      </c>
      <c r="B2573" s="8">
        <v>108.3361080088</v>
      </c>
      <c r="C2573" s="15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9" t="s">
        <v>2615</v>
      </c>
      <c r="B2574" s="8">
        <v>109.7358567382</v>
      </c>
      <c r="C2574" s="15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9" t="s">
        <v>2616</v>
      </c>
      <c r="B2575" s="8">
        <v>110.0469120114</v>
      </c>
      <c r="C2575" s="15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9" t="s">
        <v>2617</v>
      </c>
      <c r="B2576" s="8">
        <v>110.2913125832</v>
      </c>
      <c r="C2576" s="15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9" t="s">
        <v>2618</v>
      </c>
      <c r="B2577" s="8">
        <v>110.93564136339999</v>
      </c>
      <c r="C2577" s="15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9" t="s">
        <v>2619</v>
      </c>
      <c r="B2578" s="8">
        <v>111.0245142986</v>
      </c>
      <c r="C2578" s="15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9" t="s">
        <v>2620</v>
      </c>
      <c r="B2579" s="8">
        <v>111.7799342478</v>
      </c>
      <c r="C2579" s="15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9" t="s">
        <v>2621</v>
      </c>
      <c r="B2580" s="8">
        <v>111.42444250699999</v>
      </c>
      <c r="C2580" s="15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9" t="s">
        <v>2622</v>
      </c>
      <c r="B2581" s="8">
        <v>112.5131359632</v>
      </c>
      <c r="C2581" s="15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9" t="s">
        <v>2623</v>
      </c>
      <c r="B2582" s="8">
        <v>113.2241194448</v>
      </c>
      <c r="C2582" s="15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9" t="s">
        <v>2624</v>
      </c>
      <c r="B2583" s="8">
        <v>115.00157814879999</v>
      </c>
      <c r="C2583" s="15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9" t="s">
        <v>2625</v>
      </c>
      <c r="B2584" s="8">
        <v>115.5570339938</v>
      </c>
      <c r="C2584" s="15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9" t="s">
        <v>2626</v>
      </c>
      <c r="B2585" s="8">
        <v>116.1569263064</v>
      </c>
      <c r="C2585" s="15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9" t="s">
        <v>2627</v>
      </c>
      <c r="B2586" s="8">
        <v>116.5790727486</v>
      </c>
      <c r="C2586" s="15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9" t="s">
        <v>2628</v>
      </c>
      <c r="B2587" s="8">
        <v>116.7346003852</v>
      </c>
      <c r="C2587" s="15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9" t="s">
        <v>2629</v>
      </c>
      <c r="B2588" s="8">
        <v>116.9123462556</v>
      </c>
      <c r="C2588" s="15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9" t="s">
        <v>2630</v>
      </c>
      <c r="B2589" s="8">
        <v>117.090092126</v>
      </c>
      <c r="C2589" s="15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9" t="s">
        <v>2631</v>
      </c>
      <c r="B2590" s="8">
        <v>116.979000957</v>
      </c>
      <c r="C2590" s="15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9" t="s">
        <v>2632</v>
      </c>
      <c r="B2591" s="8">
        <v>117.4011473992</v>
      </c>
      <c r="C2591" s="15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9" t="s">
        <v>2633</v>
      </c>
      <c r="B2592" s="8">
        <v>116.534636281</v>
      </c>
      <c r="C2592" s="15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9" t="s">
        <v>2634</v>
      </c>
      <c r="B2593" s="8">
        <v>115.77673710720001</v>
      </c>
      <c r="C2593" s="15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9" t="s">
        <v>2635</v>
      </c>
      <c r="B2594" s="8">
        <v>116.26412482560001</v>
      </c>
      <c r="C2594" s="15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9" t="s">
        <v>2636</v>
      </c>
      <c r="B2595" s="8">
        <v>115.422273312</v>
      </c>
      <c r="C2595" s="15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9" t="s">
        <v>2637</v>
      </c>
      <c r="B2596" s="8">
        <v>114.868423632</v>
      </c>
      <c r="C2596" s="15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9" t="s">
        <v>2638</v>
      </c>
      <c r="B2597" s="8">
        <v>114.3588819264</v>
      </c>
      <c r="C2597" s="15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9" t="s">
        <v>2639</v>
      </c>
      <c r="B2598" s="8">
        <v>114.18165002879999</v>
      </c>
      <c r="C2598" s="15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9" t="s">
        <v>2640</v>
      </c>
      <c r="B2599" s="8">
        <v>114.4474978752</v>
      </c>
      <c r="C2599" s="15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9" t="s">
        <v>2641</v>
      </c>
      <c r="B2600" s="8">
        <v>114.8905776192</v>
      </c>
      <c r="C2600" s="15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9" t="s">
        <v>2642</v>
      </c>
      <c r="B2601" s="8">
        <v>115.5773512224</v>
      </c>
      <c r="C2601" s="15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9" t="s">
        <v>2643</v>
      </c>
      <c r="B2602" s="8">
        <v>115.66596717119999</v>
      </c>
      <c r="C2602" s="15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9" t="s">
        <v>2644</v>
      </c>
      <c r="B2603" s="8">
        <v>115.5995052096</v>
      </c>
      <c r="C2603" s="15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9" t="s">
        <v>2645</v>
      </c>
      <c r="B2604" s="8">
        <v>115.15642546559999</v>
      </c>
      <c r="C2604" s="15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9" t="s">
        <v>2646</v>
      </c>
      <c r="B2605" s="8">
        <v>114.62472977279999</v>
      </c>
      <c r="C2605" s="15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9" t="s">
        <v>2647</v>
      </c>
      <c r="B2606" s="8">
        <v>114.9127316064</v>
      </c>
      <c r="C2606" s="15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9" t="s">
        <v>2648</v>
      </c>
      <c r="B2607" s="8">
        <v>114.64688375999999</v>
      </c>
      <c r="C2607" s="15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9" t="s">
        <v>2649</v>
      </c>
      <c r="B2608" s="8">
        <v>114.8462696448</v>
      </c>
      <c r="C2608" s="15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9" t="s">
        <v>2650</v>
      </c>
      <c r="B2609" s="8">
        <v>115.5773512224</v>
      </c>
      <c r="C2609" s="15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9" t="s">
        <v>2651</v>
      </c>
      <c r="B2610" s="8">
        <v>115.20073343999999</v>
      </c>
      <c r="C2610" s="15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9" t="s">
        <v>2652</v>
      </c>
      <c r="B2611" s="8">
        <v>114.3810359136</v>
      </c>
      <c r="C2611" s="15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9" t="s">
        <v>2653</v>
      </c>
      <c r="B2612" s="8">
        <v>113.8970397492</v>
      </c>
      <c r="C2612" s="15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9" t="s">
        <v>2654</v>
      </c>
      <c r="B2613" s="8">
        <v>114.0291708858</v>
      </c>
      <c r="C2613" s="15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9" t="s">
        <v>2655</v>
      </c>
      <c r="B2614" s="8">
        <v>113.87501789309999</v>
      </c>
      <c r="C2614" s="15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9" t="s">
        <v>2656</v>
      </c>
      <c r="B2615" s="8">
        <v>113.3464933467</v>
      </c>
      <c r="C2615" s="15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9" t="s">
        <v>2657</v>
      </c>
      <c r="B2616" s="8">
        <v>112.8620125125</v>
      </c>
      <c r="C2616" s="15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9" t="s">
        <v>2658</v>
      </c>
      <c r="B2617" s="8">
        <v>112.35550982220001</v>
      </c>
      <c r="C2617" s="15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9" t="s">
        <v>2659</v>
      </c>
      <c r="B2618" s="8">
        <v>112.4876409588</v>
      </c>
      <c r="C2618" s="15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9" t="s">
        <v>2660</v>
      </c>
      <c r="B2619" s="8">
        <v>112.5096628149</v>
      </c>
      <c r="C2619" s="15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9" t="s">
        <v>2661</v>
      </c>
      <c r="B2620" s="8">
        <v>112.7739250881</v>
      </c>
      <c r="C2620" s="15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9" t="s">
        <v>2662</v>
      </c>
      <c r="B2621" s="8">
        <v>111.87102898800001</v>
      </c>
      <c r="C2621" s="15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9" t="s">
        <v>2663</v>
      </c>
      <c r="B2622" s="8">
        <v>111.8269852758</v>
      </c>
      <c r="C2622" s="15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9" t="s">
        <v>2664</v>
      </c>
      <c r="B2623" s="8">
        <v>112.4656191027</v>
      </c>
      <c r="C2623" s="15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9" t="s">
        <v>2665</v>
      </c>
      <c r="B2624" s="8">
        <v>111.01217660010001</v>
      </c>
      <c r="C2624" s="15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9" t="s">
        <v>2666</v>
      </c>
      <c r="B2625" s="8">
        <v>111.29846072940001</v>
      </c>
      <c r="C2625" s="15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9" t="s">
        <v>2667</v>
      </c>
      <c r="B2626" s="8">
        <v>111.38654815380001</v>
      </c>
      <c r="C2626" s="15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9" t="s">
        <v>2668</v>
      </c>
      <c r="B2627" s="8">
        <v>111.2544170172</v>
      </c>
      <c r="C2627" s="15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9" t="s">
        <v>2669</v>
      </c>
      <c r="B2628" s="8">
        <v>112.1352912612</v>
      </c>
      <c r="C2628" s="15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9" t="s">
        <v>2670</v>
      </c>
      <c r="B2629" s="8">
        <v>112.2894442539</v>
      </c>
      <c r="C2629" s="15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9" t="s">
        <v>2671</v>
      </c>
      <c r="B2630" s="8">
        <v>112.81796880029999</v>
      </c>
      <c r="C2630" s="15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9" t="s">
        <v>2672</v>
      </c>
      <c r="B2631" s="8">
        <v>111.73111279779999</v>
      </c>
      <c r="C2631" s="15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9" t="s">
        <v>2673</v>
      </c>
      <c r="B2632" s="8">
        <v>112.3666958247</v>
      </c>
      <c r="C2632" s="15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9" t="s">
        <v>2674</v>
      </c>
      <c r="B2633" s="8">
        <v>112.38861248080001</v>
      </c>
      <c r="C2633" s="15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9" t="s">
        <v>2675</v>
      </c>
      <c r="B2634" s="8">
        <v>111.79686276610001</v>
      </c>
      <c r="C2634" s="15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9" t="s">
        <v>2676</v>
      </c>
      <c r="B2635" s="8">
        <v>111.8406960783</v>
      </c>
      <c r="C2635" s="15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9" t="s">
        <v>2677</v>
      </c>
      <c r="B2636" s="8">
        <v>111.6215295173</v>
      </c>
      <c r="C2636" s="15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9" t="s">
        <v>2678</v>
      </c>
      <c r="B2637" s="8">
        <v>111.0078631465</v>
      </c>
      <c r="C2637" s="15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9" t="s">
        <v>2679</v>
      </c>
      <c r="B2638" s="8">
        <v>110.96402983430001</v>
      </c>
      <c r="C2638" s="15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9" t="s">
        <v>2680</v>
      </c>
      <c r="B2639" s="8">
        <v>110.5914466806</v>
      </c>
      <c r="C2639" s="15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9" t="s">
        <v>2681</v>
      </c>
      <c r="B2640" s="8">
        <v>110.04353027809999</v>
      </c>
      <c r="C2640" s="15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9" t="s">
        <v>2682</v>
      </c>
      <c r="B2641" s="8">
        <v>110.21886352689999</v>
      </c>
      <c r="C2641" s="15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9" t="s">
        <v>2683</v>
      </c>
      <c r="B2642" s="8">
        <v>108.86003084870001</v>
      </c>
      <c r="C2642" s="15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9" t="s">
        <v>2684</v>
      </c>
      <c r="B2643" s="8">
        <v>108.6408642877</v>
      </c>
      <c r="C2643" s="15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9" t="s">
        <v>2685</v>
      </c>
      <c r="B2644" s="8">
        <v>108.7504475682</v>
      </c>
      <c r="C2644" s="15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9" t="s">
        <v>2686</v>
      </c>
      <c r="B2645" s="8">
        <v>108.8381141926</v>
      </c>
      <c r="C2645" s="15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9" t="s">
        <v>2687</v>
      </c>
      <c r="B2646" s="8">
        <v>108.9696141292</v>
      </c>
      <c r="C2646" s="15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9" t="s">
        <v>2688</v>
      </c>
      <c r="B2647" s="8">
        <v>108.8819475048</v>
      </c>
      <c r="C2647" s="15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9" t="s">
        <v>2689</v>
      </c>
      <c r="B2648" s="8">
        <v>109.0791974097</v>
      </c>
      <c r="C2648" s="15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9" t="s">
        <v>2690</v>
      </c>
      <c r="B2649" s="8">
        <v>109.45178056340001</v>
      </c>
      <c r="C2649" s="15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9" t="s">
        <v>2691</v>
      </c>
      <c r="B2650" s="8">
        <v>109.9777803098</v>
      </c>
      <c r="C2650" s="15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9" t="s">
        <v>2692</v>
      </c>
      <c r="B2651" s="8">
        <v>109.2326140024</v>
      </c>
      <c r="C2651" s="15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9" t="s">
        <v>2693</v>
      </c>
      <c r="B2652" s="8">
        <v>109.4736972195</v>
      </c>
      <c r="C2652" s="15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9" t="s">
        <v>2694</v>
      </c>
      <c r="B2653" s="8">
        <v>108.950103619</v>
      </c>
      <c r="C2653" s="15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9" t="s">
        <v>2695</v>
      </c>
      <c r="B2654" s="8">
        <v>108.7972678023</v>
      </c>
      <c r="C2654" s="15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9" t="s">
        <v>2696</v>
      </c>
      <c r="B2655" s="8">
        <v>108.731766738</v>
      </c>
      <c r="C2655" s="15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9" t="s">
        <v>2697</v>
      </c>
      <c r="B2656" s="8">
        <v>109.0374383714</v>
      </c>
      <c r="C2656" s="15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9" t="s">
        <v>2698</v>
      </c>
      <c r="B2657" s="8">
        <v>109.386777381</v>
      </c>
      <c r="C2657" s="15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9" t="s">
        <v>2699</v>
      </c>
      <c r="B2658" s="8">
        <v>109.5177795096</v>
      </c>
      <c r="C2658" s="15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9" t="s">
        <v>2700</v>
      </c>
      <c r="B2659" s="8">
        <v>108.731766738</v>
      </c>
      <c r="C2659" s="15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9" t="s">
        <v>2701</v>
      </c>
      <c r="B2660" s="8">
        <v>109.32127631669999</v>
      </c>
      <c r="C2660" s="15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9" t="s">
        <v>2702</v>
      </c>
      <c r="B2661" s="8">
        <v>109.3649436929</v>
      </c>
      <c r="C2661" s="15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9" t="s">
        <v>2703</v>
      </c>
      <c r="B2662" s="8">
        <v>108.2077582236</v>
      </c>
      <c r="C2662" s="15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9" t="s">
        <v>2704</v>
      </c>
      <c r="B2663" s="8">
        <v>108.97193730710001</v>
      </c>
      <c r="C2663" s="15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9" t="s">
        <v>2705</v>
      </c>
      <c r="B2664" s="8">
        <v>109.64878163820001</v>
      </c>
      <c r="C2664" s="15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9" t="s">
        <v>2706</v>
      </c>
      <c r="B2665" s="8">
        <v>110.4129607217</v>
      </c>
      <c r="C2665" s="15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9" t="s">
        <v>2707</v>
      </c>
      <c r="B2666" s="8">
        <v>110.041788024</v>
      </c>
      <c r="C2666" s="15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9" t="s">
        <v>2708</v>
      </c>
      <c r="B2667" s="8">
        <v>110.1291227764</v>
      </c>
      <c r="C2667" s="15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9" t="s">
        <v>2709</v>
      </c>
      <c r="B2668" s="8">
        <v>111.1989734933</v>
      </c>
      <c r="C2668" s="15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9" t="s">
        <v>2710</v>
      </c>
      <c r="B2669" s="8">
        <v>111.8976515125</v>
      </c>
      <c r="C2669" s="15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9" t="s">
        <v>2711</v>
      </c>
      <c r="B2670" s="8">
        <v>112.3343252745</v>
      </c>
      <c r="C2670" s="15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9" t="s">
        <v>2712</v>
      </c>
      <c r="B2671" s="8">
        <v>112.70549797220001</v>
      </c>
      <c r="C2671" s="15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9" t="s">
        <v>2713</v>
      </c>
      <c r="B2672" s="8">
        <v>112.4216600269</v>
      </c>
      <c r="C2672" s="15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9" t="s">
        <v>2714</v>
      </c>
      <c r="B2673" s="8">
        <v>111.1978332366</v>
      </c>
      <c r="C2673" s="15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9" t="s">
        <v>2715</v>
      </c>
      <c r="B2674" s="8">
        <v>111.2193082913</v>
      </c>
      <c r="C2674" s="15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9" t="s">
        <v>2716</v>
      </c>
      <c r="B2675" s="8">
        <v>111.3052085101</v>
      </c>
      <c r="C2675" s="15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9" t="s">
        <v>2717</v>
      </c>
      <c r="B2676" s="8">
        <v>111.6488093853</v>
      </c>
      <c r="C2676" s="15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9" t="s">
        <v>2718</v>
      </c>
      <c r="B2677" s="8">
        <v>111.3696336742</v>
      </c>
      <c r="C2677" s="15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9" t="s">
        <v>2719</v>
      </c>
      <c r="B2678" s="8">
        <v>111.1119330178</v>
      </c>
      <c r="C2678" s="15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9" t="s">
        <v>2720</v>
      </c>
      <c r="B2679" s="8">
        <v>111.49848400240001</v>
      </c>
      <c r="C2679" s="15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9" t="s">
        <v>2721</v>
      </c>
      <c r="B2680" s="8">
        <v>111.1978332366</v>
      </c>
      <c r="C2680" s="15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9" t="s">
        <v>2722</v>
      </c>
      <c r="B2681" s="8">
        <v>110.9401325802</v>
      </c>
      <c r="C2681" s="15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9" t="s">
        <v>2723</v>
      </c>
      <c r="B2682" s="8">
        <v>111.4340588383</v>
      </c>
      <c r="C2682" s="15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9" t="s">
        <v>2724</v>
      </c>
      <c r="B2683" s="8">
        <v>111.5414341118</v>
      </c>
      <c r="C2683" s="15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9" t="s">
        <v>2725</v>
      </c>
      <c r="B2684" s="8">
        <v>111.5843842212</v>
      </c>
      <c r="C2684" s="15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9" t="s">
        <v>2726</v>
      </c>
      <c r="B2685" s="8">
        <v>111.49848400240001</v>
      </c>
      <c r="C2685" s="15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9" t="s">
        <v>2727</v>
      </c>
      <c r="B2686" s="8">
        <v>111.7561846588</v>
      </c>
      <c r="C2686" s="15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9" t="s">
        <v>2728</v>
      </c>
      <c r="B2687" s="8">
        <v>111.7347096041</v>
      </c>
      <c r="C2687" s="15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9" t="s">
        <v>2729</v>
      </c>
      <c r="B2688" s="8">
        <v>110.6824319238</v>
      </c>
      <c r="C2688" s="15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9" t="s">
        <v>2730</v>
      </c>
      <c r="B2689" s="8">
        <v>111.240783346</v>
      </c>
      <c r="C2689" s="15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9" t="s">
        <v>2731</v>
      </c>
      <c r="B2690" s="8">
        <v>111.56290916650001</v>
      </c>
      <c r="C2690" s="15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9" t="s">
        <v>2732</v>
      </c>
      <c r="B2691" s="8">
        <v>111.3696336742</v>
      </c>
      <c r="C2691" s="15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9" t="s">
        <v>2733</v>
      </c>
      <c r="B2692" s="8">
        <v>110.2945853432</v>
      </c>
      <c r="C2692" s="15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9" t="s">
        <v>2734</v>
      </c>
      <c r="B2693" s="8">
        <v>110.3158941889</v>
      </c>
      <c r="C2693" s="15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9" t="s">
        <v>2735</v>
      </c>
      <c r="B2694" s="8">
        <v>110.9764684056</v>
      </c>
      <c r="C2694" s="15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9" t="s">
        <v>2736</v>
      </c>
      <c r="B2695" s="8">
        <v>110.9125418685</v>
      </c>
      <c r="C2695" s="15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9" t="s">
        <v>2737</v>
      </c>
      <c r="B2696" s="8">
        <v>110.592909183</v>
      </c>
      <c r="C2696" s="15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9" t="s">
        <v>2738</v>
      </c>
      <c r="B2697" s="8">
        <v>110.10280573190001</v>
      </c>
      <c r="C2697" s="15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9" t="s">
        <v>2739</v>
      </c>
      <c r="B2698" s="8">
        <v>110.0388791948</v>
      </c>
      <c r="C2698" s="15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9" t="s">
        <v>2740</v>
      </c>
      <c r="B2699" s="8">
        <v>109.54877574370001</v>
      </c>
      <c r="C2699" s="15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9" t="s">
        <v>2741</v>
      </c>
      <c r="B2700" s="8">
        <v>109.27176074960001</v>
      </c>
      <c r="C2700" s="15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9" t="s">
        <v>2742</v>
      </c>
      <c r="B2701" s="8">
        <v>109.71924650930001</v>
      </c>
      <c r="C2701" s="15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9" t="s">
        <v>2743</v>
      </c>
      <c r="B2702" s="8">
        <v>109.33568728669999</v>
      </c>
      <c r="C2702" s="15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9" t="s">
        <v>2744</v>
      </c>
      <c r="B2703" s="8">
        <v>110.1880411147</v>
      </c>
      <c r="C2703" s="15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9" t="s">
        <v>2745</v>
      </c>
      <c r="B2704" s="8">
        <v>110.3158941889</v>
      </c>
      <c r="C2704" s="15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9" t="s">
        <v>2746</v>
      </c>
      <c r="B2705" s="8">
        <v>109.8470995835</v>
      </c>
      <c r="C2705" s="15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9" t="s">
        <v>2747</v>
      </c>
      <c r="B2706" s="8">
        <v>110.3585118803</v>
      </c>
      <c r="C2706" s="15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9" t="s">
        <v>2748</v>
      </c>
      <c r="B2707" s="8">
        <v>109.8470995835</v>
      </c>
      <c r="C2707" s="15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9" t="s">
        <v>2749</v>
      </c>
      <c r="B2708" s="8">
        <v>110.9125418685</v>
      </c>
      <c r="C2708" s="15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9" t="s">
        <v>2750</v>
      </c>
      <c r="B2709" s="8">
        <v>110.5289826459</v>
      </c>
      <c r="C2709" s="15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9" t="s">
        <v>2751</v>
      </c>
      <c r="B2710" s="8">
        <v>110.33720303459999</v>
      </c>
      <c r="C2710" s="15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9" t="s">
        <v>2752</v>
      </c>
      <c r="B2711" s="8">
        <v>109.99626150340001</v>
      </c>
      <c r="C2711" s="15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9" t="s">
        <v>2753</v>
      </c>
      <c r="B2712" s="8">
        <v>109.9687498128</v>
      </c>
      <c r="C2712" s="15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9" t="s">
        <v>2754</v>
      </c>
      <c r="B2713" s="8">
        <v>110.5661741424</v>
      </c>
      <c r="C2713" s="15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9" t="s">
        <v>2755</v>
      </c>
      <c r="B2714" s="8">
        <v>110.843549724</v>
      </c>
      <c r="C2714" s="15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9" t="s">
        <v>2756</v>
      </c>
      <c r="B2715" s="8">
        <v>110.7795399744</v>
      </c>
      <c r="C2715" s="15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9" t="s">
        <v>2757</v>
      </c>
      <c r="B2716" s="8">
        <v>110.43815464319999</v>
      </c>
      <c r="C2716" s="15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9" t="s">
        <v>2758</v>
      </c>
      <c r="B2717" s="8">
        <v>110.41681806</v>
      </c>
      <c r="C2717" s="15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9" t="s">
        <v>2759</v>
      </c>
      <c r="B2718" s="8">
        <v>110.3741448936</v>
      </c>
      <c r="C2718" s="15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9" t="s">
        <v>2760</v>
      </c>
      <c r="B2719" s="8">
        <v>109.84073031360001</v>
      </c>
      <c r="C2719" s="15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9" t="s">
        <v>2761</v>
      </c>
      <c r="B2720" s="8">
        <v>109.4139986496</v>
      </c>
      <c r="C2720" s="15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9" t="s">
        <v>2762</v>
      </c>
      <c r="B2721" s="8">
        <v>110.01142297920001</v>
      </c>
      <c r="C2721" s="15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9" t="s">
        <v>2763</v>
      </c>
      <c r="B2722" s="8">
        <v>110.09676931200001</v>
      </c>
      <c r="C2722" s="15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9" t="s">
        <v>2764</v>
      </c>
      <c r="B2723" s="8">
        <v>109.13662306800001</v>
      </c>
      <c r="C2723" s="15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9" t="s">
        <v>2765</v>
      </c>
      <c r="B2724" s="8">
        <v>109.6060278984</v>
      </c>
      <c r="C2724" s="15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9" t="s">
        <v>2766</v>
      </c>
      <c r="B2725" s="8">
        <v>109.30731573360001</v>
      </c>
      <c r="C2725" s="15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9" t="s">
        <v>2767</v>
      </c>
      <c r="B2726" s="8">
        <v>109.6060278984</v>
      </c>
      <c r="C2726" s="15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9" t="s">
        <v>2768</v>
      </c>
      <c r="B2727" s="8">
        <v>109.7980571472</v>
      </c>
      <c r="C2727" s="15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9" t="s">
        <v>2769</v>
      </c>
      <c r="B2728" s="8">
        <v>110.3741448936</v>
      </c>
      <c r="C2728" s="15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9" t="s">
        <v>2770</v>
      </c>
      <c r="B2729" s="8">
        <v>109.990086396</v>
      </c>
      <c r="C2729" s="15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9" t="s">
        <v>2771</v>
      </c>
      <c r="B2730" s="8">
        <v>109.8620668968</v>
      </c>
      <c r="C2730" s="15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9" t="s">
        <v>2772</v>
      </c>
      <c r="B2731" s="8">
        <v>108.1124670744</v>
      </c>
      <c r="C2731" s="15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9" t="s">
        <v>2773</v>
      </c>
      <c r="B2732" s="8">
        <v>108.7525645704</v>
      </c>
      <c r="C2732" s="15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9" t="s">
        <v>2774</v>
      </c>
      <c r="B2733" s="8">
        <v>110.0147423298</v>
      </c>
      <c r="C2733" s="15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9" t="s">
        <v>2775</v>
      </c>
      <c r="B2734" s="8">
        <v>109.1764119369</v>
      </c>
      <c r="C2734" s="15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9" t="s">
        <v>2776</v>
      </c>
      <c r="B2735" s="8">
        <v>108.1016293819</v>
      </c>
      <c r="C2735" s="15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9" t="s">
        <v>2777</v>
      </c>
      <c r="B2736" s="8">
        <v>107.693212011</v>
      </c>
      <c r="C2736" s="15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9" t="s">
        <v>2778</v>
      </c>
      <c r="B2737" s="8">
        <v>107.84368156870001</v>
      </c>
      <c r="C2737" s="15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9" t="s">
        <v>2779</v>
      </c>
      <c r="B2738" s="8">
        <v>107.26329898900001</v>
      </c>
      <c r="C2738" s="15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9" t="s">
        <v>2780</v>
      </c>
      <c r="B2739" s="8">
        <v>107.1773163846</v>
      </c>
      <c r="C2739" s="15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9" t="s">
        <v>2781</v>
      </c>
      <c r="B2740" s="8">
        <v>106.96235987359999</v>
      </c>
      <c r="C2740" s="15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9" t="s">
        <v>2782</v>
      </c>
      <c r="B2741" s="8">
        <v>106.57543815379999</v>
      </c>
      <c r="C2741" s="15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9" t="s">
        <v>2783</v>
      </c>
      <c r="B2742" s="8">
        <v>105.60813385429999</v>
      </c>
      <c r="C2742" s="15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9" t="s">
        <v>2784</v>
      </c>
      <c r="B2743" s="8">
        <v>105.973559923</v>
      </c>
      <c r="C2743" s="15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9" t="s">
        <v>2785</v>
      </c>
      <c r="B2744" s="8">
        <v>105.3716816922</v>
      </c>
      <c r="C2744" s="15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9" t="s">
        <v>2786</v>
      </c>
      <c r="B2745" s="8">
        <v>105.8445860164</v>
      </c>
      <c r="C2745" s="15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9" t="s">
        <v>2787</v>
      </c>
      <c r="B2746" s="8">
        <v>104.898777368</v>
      </c>
      <c r="C2746" s="15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9" t="s">
        <v>2788</v>
      </c>
      <c r="B2747" s="8">
        <v>105.11373387899999</v>
      </c>
      <c r="C2747" s="15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9" t="s">
        <v>2789</v>
      </c>
      <c r="B2748" s="8">
        <v>104.14642957949999</v>
      </c>
      <c r="C2748" s="15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9" t="s">
        <v>2790</v>
      </c>
      <c r="B2749" s="8">
        <v>104.8557860658</v>
      </c>
      <c r="C2749" s="15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9" t="s">
        <v>2791</v>
      </c>
      <c r="B2750" s="8">
        <v>105.3501860411</v>
      </c>
      <c r="C2750" s="15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9" t="s">
        <v>2792</v>
      </c>
      <c r="B2751" s="8">
        <v>105.1567251812</v>
      </c>
      <c r="C2751" s="15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9" t="s">
        <v>2793</v>
      </c>
      <c r="B2752" s="8">
        <v>104.7207389706</v>
      </c>
      <c r="C2752" s="15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9" t="s">
        <v>2794</v>
      </c>
      <c r="B2753" s="8">
        <v>104.9370147636</v>
      </c>
      <c r="C2753" s="15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9" t="s">
        <v>2795</v>
      </c>
      <c r="B2754" s="8">
        <v>105.1965457152</v>
      </c>
      <c r="C2754" s="15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9" t="s">
        <v>2796</v>
      </c>
      <c r="B2755" s="8">
        <v>104.3746977018</v>
      </c>
      <c r="C2755" s="15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9" t="s">
        <v>2797</v>
      </c>
      <c r="B2756" s="8">
        <v>103.7907530607</v>
      </c>
      <c r="C2756" s="15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9" t="s">
        <v>2798</v>
      </c>
      <c r="B2757" s="8">
        <v>103.20680841959999</v>
      </c>
      <c r="C2757" s="15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9" t="s">
        <v>2799</v>
      </c>
      <c r="B2758" s="8">
        <v>103.74749790209999</v>
      </c>
      <c r="C2758" s="15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9" t="s">
        <v>2800</v>
      </c>
      <c r="B2759" s="8">
        <v>103.2284359989</v>
      </c>
      <c r="C2759" s="15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9" t="s">
        <v>2801</v>
      </c>
      <c r="B2760" s="8">
        <v>102.10380187529999</v>
      </c>
      <c r="C2760" s="15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9" t="s">
        <v>2802</v>
      </c>
      <c r="B2761" s="8">
        <v>101.1738159654</v>
      </c>
      <c r="C2761" s="15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9" t="s">
        <v>2803</v>
      </c>
      <c r="B2762" s="8">
        <v>100.4384782692</v>
      </c>
      <c r="C2762" s="15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9" t="s">
        <v>2804</v>
      </c>
      <c r="B2763" s="8">
        <v>100.8494022759</v>
      </c>
      <c r="C2763" s="15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9" t="s">
        <v>2805</v>
      </c>
      <c r="B2764" s="8">
        <v>100.9575401724</v>
      </c>
      <c r="C2764" s="15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9" t="s">
        <v>2806</v>
      </c>
      <c r="B2765" s="8">
        <v>100.87102985520001</v>
      </c>
      <c r="C2765" s="15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9" t="s">
        <v>2807</v>
      </c>
      <c r="B2766" s="8">
        <v>100.20057489689999</v>
      </c>
      <c r="C2766" s="15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9" t="s">
        <v>2808</v>
      </c>
      <c r="B2767" s="8">
        <v>100.6763816415</v>
      </c>
      <c r="C2767" s="15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9" t="s">
        <v>2809</v>
      </c>
      <c r="B2768" s="8">
        <v>100.568243745</v>
      </c>
      <c r="C2768" s="15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9" t="s">
        <v>2810</v>
      </c>
      <c r="B2769" s="8">
        <v>99.897788786700005</v>
      </c>
      <c r="C2769" s="15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9" t="s">
        <v>2811</v>
      </c>
      <c r="B2770" s="8">
        <v>100.1140645797</v>
      </c>
      <c r="C2770" s="15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9" t="s">
        <v>2812</v>
      </c>
      <c r="B2771" s="8">
        <v>99.659885414400009</v>
      </c>
      <c r="C2771" s="15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9" t="s">
        <v>2813</v>
      </c>
      <c r="B2772" s="8">
        <v>99.313844145600015</v>
      </c>
      <c r="C2772" s="15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9" t="s">
        <v>2814</v>
      </c>
      <c r="B2773" s="8">
        <v>99.681512993700011</v>
      </c>
      <c r="C2773" s="15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9" t="s">
        <v>2815</v>
      </c>
      <c r="B2774" s="8">
        <v>99.821264675400002</v>
      </c>
      <c r="C2774" s="15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9" t="s">
        <v>2816</v>
      </c>
      <c r="B2775" s="8">
        <v>99.279111380399996</v>
      </c>
      <c r="C2775" s="15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9" t="s">
        <v>2817</v>
      </c>
      <c r="B2776" s="8">
        <v>99.322483643999988</v>
      </c>
      <c r="C2776" s="15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9" t="s">
        <v>2818</v>
      </c>
      <c r="B2777" s="8">
        <v>99.712834016399995</v>
      </c>
      <c r="C2777" s="15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9" t="s">
        <v>2819</v>
      </c>
      <c r="B2778" s="8">
        <v>98.780330348999996</v>
      </c>
      <c r="C2778" s="15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9" t="s">
        <v>2820</v>
      </c>
      <c r="B2779" s="8">
        <v>98.45503837199999</v>
      </c>
      <c r="C2779" s="15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9" t="s">
        <v>2821</v>
      </c>
      <c r="B2780" s="8">
        <v>98.715271953600009</v>
      </c>
      <c r="C2780" s="15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9" t="s">
        <v>2822</v>
      </c>
      <c r="B2781" s="8">
        <v>99.062250062399997</v>
      </c>
      <c r="C2781" s="15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9" t="s">
        <v>2823</v>
      </c>
      <c r="B2782" s="8">
        <v>98.433352240199994</v>
      </c>
      <c r="C2782" s="15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9" t="s">
        <v>2824</v>
      </c>
      <c r="B2783" s="8">
        <v>98.585155162799992</v>
      </c>
      <c r="C2783" s="15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9" t="s">
        <v>2825</v>
      </c>
      <c r="B2784" s="8">
        <v>98.953819403400004</v>
      </c>
      <c r="C2784" s="15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9" t="s">
        <v>2826</v>
      </c>
      <c r="B2785" s="8">
        <v>98.693585821799985</v>
      </c>
      <c r="C2785" s="15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9" t="s">
        <v>2827</v>
      </c>
      <c r="B2786" s="8">
        <v>98.238177053999991</v>
      </c>
      <c r="C2786" s="15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9" t="s">
        <v>2828</v>
      </c>
      <c r="B2787" s="8">
        <v>98.693585821799985</v>
      </c>
      <c r="C2787" s="15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9" t="s">
        <v>2829</v>
      </c>
      <c r="B2788" s="8">
        <v>98.823702612600002</v>
      </c>
      <c r="C2788" s="15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9" t="s">
        <v>2830</v>
      </c>
      <c r="B2789" s="8">
        <v>98.389979976599989</v>
      </c>
      <c r="C2789" s="15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9" t="s">
        <v>2831</v>
      </c>
      <c r="B2790" s="8">
        <v>98.758644217200001</v>
      </c>
      <c r="C2790" s="15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9" t="s">
        <v>2832</v>
      </c>
      <c r="B2791" s="8">
        <v>98.606841294599988</v>
      </c>
      <c r="C2791" s="15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9" t="s">
        <v>2833</v>
      </c>
      <c r="B2792" s="8">
        <v>98.411666108399999</v>
      </c>
      <c r="C2792" s="15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9" t="s">
        <v>2834</v>
      </c>
      <c r="B2793" s="8">
        <v>98.389979976599989</v>
      </c>
      <c r="C2793" s="15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9" t="s">
        <v>2835</v>
      </c>
      <c r="B2794" s="8">
        <v>97.826140549800002</v>
      </c>
      <c r="C2794" s="15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9" t="s">
        <v>2836</v>
      </c>
      <c r="B2795" s="8">
        <v>97.609236362000004</v>
      </c>
      <c r="C2795" s="15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9" t="s">
        <v>2837</v>
      </c>
      <c r="B2796" s="8">
        <v>97.91223620880001</v>
      </c>
      <c r="C2796" s="15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9" t="s">
        <v>2838</v>
      </c>
      <c r="B2797" s="8">
        <v>98.518235902400008</v>
      </c>
      <c r="C2797" s="15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9" t="s">
        <v>2839</v>
      </c>
      <c r="B2798" s="8">
        <v>97.674164900600005</v>
      </c>
      <c r="C2798" s="15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9" t="s">
        <v>2840</v>
      </c>
      <c r="B2799" s="8">
        <v>97.501022130999999</v>
      </c>
      <c r="C2799" s="15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9" t="s">
        <v>2841</v>
      </c>
      <c r="B2800" s="8">
        <v>97.392807900000008</v>
      </c>
      <c r="C2800" s="15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9" t="s">
        <v>2842</v>
      </c>
      <c r="B2801" s="8">
        <v>96.721879667799996</v>
      </c>
      <c r="C2801" s="15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9" t="s">
        <v>2843</v>
      </c>
      <c r="B2802" s="8">
        <v>96.765165360200001</v>
      </c>
      <c r="C2802" s="15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9" t="s">
        <v>2844</v>
      </c>
      <c r="B2803" s="8">
        <v>96.981593822200011</v>
      </c>
      <c r="C2803" s="15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9" t="s">
        <v>2845</v>
      </c>
      <c r="B2804" s="8">
        <v>96.094237128000003</v>
      </c>
      <c r="C2804" s="15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9" t="s">
        <v>2846</v>
      </c>
      <c r="B2805" s="8">
        <v>96.332308436199995</v>
      </c>
      <c r="C2805" s="15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9" t="s">
        <v>2847</v>
      </c>
      <c r="B2806" s="8">
        <v>95.856165819799998</v>
      </c>
      <c r="C2806" s="15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9" t="s">
        <v>2848</v>
      </c>
      <c r="B2807" s="8">
        <v>96.245737051399999</v>
      </c>
      <c r="C2807" s="15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9" t="s">
        <v>2849</v>
      </c>
      <c r="B2808" s="8">
        <v>95.747951588800007</v>
      </c>
      <c r="C2808" s="15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9" t="s">
        <v>2850</v>
      </c>
      <c r="B2809" s="8">
        <v>96.159165666600003</v>
      </c>
      <c r="C2809" s="15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9" t="s">
        <v>2851</v>
      </c>
      <c r="B2810" s="8">
        <v>95.747951588800007</v>
      </c>
      <c r="C2810" s="15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9" t="s">
        <v>2852</v>
      </c>
      <c r="B2811" s="8">
        <v>95.726308742599997</v>
      </c>
      <c r="C2811" s="15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9" t="s">
        <v>2853</v>
      </c>
      <c r="B2812" s="8">
        <v>95.46659458820001</v>
      </c>
      <c r="C2812" s="15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9" t="s">
        <v>2854</v>
      </c>
      <c r="B2813" s="8">
        <v>96.245737051399999</v>
      </c>
      <c r="C2813" s="15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9" t="s">
        <v>2855</v>
      </c>
      <c r="B2814" s="8">
        <v>97.024879514600002</v>
      </c>
      <c r="C2814" s="15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9" t="s">
        <v>2856</v>
      </c>
      <c r="B2815" s="8">
        <v>98.410021671400003</v>
      </c>
      <c r="C2815" s="15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9" t="s">
        <v>2857</v>
      </c>
      <c r="B2816" s="8">
        <v>98.626450133399999</v>
      </c>
      <c r="C2816" s="15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9" t="s">
        <v>2858</v>
      </c>
      <c r="B2817" s="8">
        <v>98.113660408400008</v>
      </c>
      <c r="C2817" s="15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9" t="s">
        <v>2859</v>
      </c>
      <c r="B2818" s="8">
        <v>99.084869101400002</v>
      </c>
      <c r="C2818" s="15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9" t="s">
        <v>2860</v>
      </c>
      <c r="B2819" s="8">
        <v>99.430187747800005</v>
      </c>
      <c r="C2819" s="15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9" t="s">
        <v>2861</v>
      </c>
      <c r="B2820" s="8">
        <v>100.2071547022</v>
      </c>
      <c r="C2820" s="15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9" t="s">
        <v>2862</v>
      </c>
      <c r="B2821" s="8">
        <v>100.4229788562</v>
      </c>
      <c r="C2821" s="15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9" t="s">
        <v>2863</v>
      </c>
      <c r="B2822" s="8">
        <v>100.7467150872</v>
      </c>
      <c r="C2822" s="15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9" t="s">
        <v>2864</v>
      </c>
      <c r="B2823" s="8">
        <v>100.8762095796</v>
      </c>
      <c r="C2823" s="15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9" t="s">
        <v>2865</v>
      </c>
      <c r="B2824" s="8">
        <v>100.9841216566</v>
      </c>
      <c r="C2824" s="15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9" t="s">
        <v>2866</v>
      </c>
      <c r="B2825" s="8">
        <v>101.4157699646</v>
      </c>
      <c r="C2825" s="15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9" t="s">
        <v>2867</v>
      </c>
      <c r="B2826" s="8">
        <v>101.91216551879999</v>
      </c>
      <c r="C2826" s="15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9" t="s">
        <v>2868</v>
      </c>
      <c r="B2827" s="8">
        <v>102.30064899600001</v>
      </c>
      <c r="C2827" s="15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9" t="s">
        <v>2869</v>
      </c>
      <c r="B2828" s="8">
        <v>102.90495662719999</v>
      </c>
      <c r="C2828" s="15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9" t="s">
        <v>2870</v>
      </c>
      <c r="B2829" s="8">
        <v>103.16394561200001</v>
      </c>
      <c r="C2829" s="15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9" t="s">
        <v>2871</v>
      </c>
      <c r="B2830" s="8">
        <v>103.6819235816</v>
      </c>
      <c r="C2830" s="15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9" t="s">
        <v>2872</v>
      </c>
      <c r="B2831" s="8">
        <v>104.56680261299999</v>
      </c>
      <c r="C2831" s="15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9" t="s">
        <v>2873</v>
      </c>
      <c r="B2832" s="8">
        <v>104.82579159780001</v>
      </c>
      <c r="C2832" s="15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9" t="s">
        <v>2874</v>
      </c>
      <c r="B2833" s="8">
        <v>105.0847805826</v>
      </c>
      <c r="C2833" s="15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9" t="s">
        <v>2875</v>
      </c>
      <c r="B2834" s="8">
        <v>104.9768685056</v>
      </c>
      <c r="C2834" s="15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9" t="s">
        <v>2876</v>
      </c>
      <c r="B2835" s="8">
        <v>105.17111024419999</v>
      </c>
      <c r="C2835" s="15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9" t="s">
        <v>2877</v>
      </c>
      <c r="B2836" s="8">
        <v>106.1207365218</v>
      </c>
      <c r="C2836" s="15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9" t="s">
        <v>2878</v>
      </c>
      <c r="B2837" s="8">
        <v>106.16390135260001</v>
      </c>
      <c r="C2837" s="15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9" t="s">
        <v>2879</v>
      </c>
      <c r="B2838" s="8">
        <v>106.1423189372</v>
      </c>
      <c r="C2838" s="15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9" t="s">
        <v>2880</v>
      </c>
      <c r="B2839" s="8">
        <v>105.9480771986</v>
      </c>
      <c r="C2839" s="15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9" t="s">
        <v>2881</v>
      </c>
      <c r="B2840" s="8">
        <v>105.7106621384</v>
      </c>
      <c r="C2840" s="15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9" t="s">
        <v>2882</v>
      </c>
      <c r="B2841" s="8">
        <v>105.8175269404</v>
      </c>
      <c r="C2841" s="15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9" t="s">
        <v>2883</v>
      </c>
      <c r="B2842" s="8">
        <v>105.66791621759999</v>
      </c>
      <c r="C2842" s="15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9" t="s">
        <v>2884</v>
      </c>
      <c r="B2843" s="8">
        <v>106.80068311879999</v>
      </c>
      <c r="C2843" s="15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9" t="s">
        <v>2885</v>
      </c>
      <c r="B2844" s="8">
        <v>107.3350071288</v>
      </c>
      <c r="C2844" s="15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9" t="s">
        <v>2886</v>
      </c>
      <c r="B2845" s="8">
        <v>108.23267146560001</v>
      </c>
      <c r="C2845" s="15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9" t="s">
        <v>2887</v>
      </c>
      <c r="B2846" s="8">
        <v>108.57463883200001</v>
      </c>
      <c r="C2846" s="15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9" t="s">
        <v>2888</v>
      </c>
      <c r="B2847" s="8">
        <v>108.7028765944</v>
      </c>
      <c r="C2847" s="15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9" t="s">
        <v>2889</v>
      </c>
      <c r="B2848" s="8">
        <v>108.4036551488</v>
      </c>
      <c r="C2848" s="15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9" t="s">
        <v>2890</v>
      </c>
      <c r="B2849" s="8">
        <v>108.3822821884</v>
      </c>
      <c r="C2849" s="15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9" t="s">
        <v>2891</v>
      </c>
      <c r="B2850" s="8">
        <v>109.42955724799999</v>
      </c>
      <c r="C2850" s="15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9" t="s">
        <v>2892</v>
      </c>
      <c r="B2851" s="8">
        <v>110.3272215848</v>
      </c>
      <c r="C2851" s="15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9" t="s">
        <v>2893</v>
      </c>
      <c r="B2852" s="8">
        <v>110.284475664</v>
      </c>
      <c r="C2852" s="15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9" t="s">
        <v>2894</v>
      </c>
      <c r="B2853" s="8">
        <v>110.6905619116</v>
      </c>
      <c r="C2853" s="15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9" t="s">
        <v>2895</v>
      </c>
      <c r="B2854" s="8">
        <v>110.84017263440001</v>
      </c>
      <c r="C2854" s="15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9" t="s">
        <v>2896</v>
      </c>
      <c r="B2855" s="8">
        <v>110.9684103968</v>
      </c>
      <c r="C2855" s="15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9" t="s">
        <v>2897</v>
      </c>
      <c r="B2856" s="8">
        <v>111.1180211196</v>
      </c>
      <c r="C2856" s="15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9" t="s">
        <v>2898</v>
      </c>
      <c r="B2857" s="8">
        <v>111.3958696048</v>
      </c>
      <c r="C2857" s="15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9" t="s">
        <v>2899</v>
      </c>
      <c r="B2858" s="8">
        <v>111.13939408</v>
      </c>
      <c r="C2858" s="15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9" t="s">
        <v>2900</v>
      </c>
      <c r="B2859" s="8">
        <v>110.85815942550001</v>
      </c>
      <c r="C2859" s="15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9" t="s">
        <v>2901</v>
      </c>
      <c r="B2860" s="8">
        <v>110.39085160649999</v>
      </c>
      <c r="C2860" s="15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9" t="s">
        <v>2902</v>
      </c>
      <c r="B2861" s="8">
        <v>110.64574678050001</v>
      </c>
      <c r="C2861" s="15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9" t="s">
        <v>2903</v>
      </c>
      <c r="B2862" s="8">
        <v>110.96436574800001</v>
      </c>
      <c r="C2862" s="15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9" t="s">
        <v>2904</v>
      </c>
      <c r="B2863" s="8">
        <v>111.1980196575</v>
      </c>
      <c r="C2863" s="15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9" t="s">
        <v>2905</v>
      </c>
      <c r="B2864" s="8">
        <v>110.9006419545</v>
      </c>
      <c r="C2864" s="15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9" t="s">
        <v>2906</v>
      </c>
      <c r="B2865" s="8">
        <v>110.87940069</v>
      </c>
      <c r="C2865" s="15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9" t="s">
        <v>2907</v>
      </c>
      <c r="B2866" s="8">
        <v>111.4104323025</v>
      </c>
      <c r="C2866" s="15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9" t="s">
        <v>2908</v>
      </c>
      <c r="B2867" s="8">
        <v>111.1130545995</v>
      </c>
      <c r="C2867" s="15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9" t="s">
        <v>2909</v>
      </c>
      <c r="B2868" s="8">
        <v>110.5607817225</v>
      </c>
      <c r="C2868" s="15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9" t="s">
        <v>2910</v>
      </c>
      <c r="B2869" s="8">
        <v>110.582022987</v>
      </c>
      <c r="C2869" s="15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9" t="s">
        <v>2911</v>
      </c>
      <c r="B2870" s="8">
        <v>110.369610342</v>
      </c>
      <c r="C2870" s="15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9" t="s">
        <v>2912</v>
      </c>
      <c r="B2871" s="8">
        <v>110.539540458</v>
      </c>
      <c r="C2871" s="15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9" t="s">
        <v>2913</v>
      </c>
      <c r="B2872" s="8">
        <v>110.7731943675</v>
      </c>
      <c r="C2872" s="15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9" t="s">
        <v>2914</v>
      </c>
      <c r="B2873" s="8">
        <v>110.6882293095</v>
      </c>
      <c r="C2873" s="15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9" t="s">
        <v>2915</v>
      </c>
      <c r="B2874" s="8">
        <v>110.624505516</v>
      </c>
      <c r="C2874" s="15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9" t="s">
        <v>2916</v>
      </c>
      <c r="B2875" s="8">
        <v>110.49705792899999</v>
      </c>
      <c r="C2875" s="15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9" t="s">
        <v>2917</v>
      </c>
      <c r="B2876" s="8">
        <v>110.02975010999999</v>
      </c>
      <c r="C2876" s="15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9" t="s">
        <v>2918</v>
      </c>
      <c r="B2877" s="8">
        <v>110.327127813</v>
      </c>
      <c r="C2877" s="15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9" t="s">
        <v>2919</v>
      </c>
      <c r="B2878" s="8">
        <v>110.6882293095</v>
      </c>
      <c r="C2878" s="15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9" t="s">
        <v>2920</v>
      </c>
      <c r="B2879" s="8">
        <v>109.726857963</v>
      </c>
      <c r="C2879" s="15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9" t="s">
        <v>2921</v>
      </c>
      <c r="B2880" s="8">
        <v>109.305236991</v>
      </c>
      <c r="C2880" s="15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9" t="s">
        <v>2922</v>
      </c>
      <c r="B2881" s="8">
        <v>108.6306434358</v>
      </c>
      <c r="C2881" s="15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9" t="s">
        <v>2923</v>
      </c>
      <c r="B2882" s="8">
        <v>108.1036172208</v>
      </c>
      <c r="C2882" s="15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9" t="s">
        <v>2924</v>
      </c>
      <c r="B2883" s="8">
        <v>107.618753103</v>
      </c>
      <c r="C2883" s="15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9" t="s">
        <v>2925</v>
      </c>
      <c r="B2884" s="8">
        <v>107.74523939460001</v>
      </c>
      <c r="C2884" s="15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9" t="s">
        <v>2926</v>
      </c>
      <c r="B2885" s="8">
        <v>107.5555099572</v>
      </c>
      <c r="C2885" s="15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9" t="s">
        <v>2927</v>
      </c>
      <c r="B2886" s="8">
        <v>106.9441595478</v>
      </c>
      <c r="C2886" s="15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9" t="s">
        <v>2928</v>
      </c>
      <c r="B2887" s="8">
        <v>107.5765910058</v>
      </c>
      <c r="C2887" s="15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9" t="s">
        <v>2929</v>
      </c>
      <c r="B2888" s="8">
        <v>106.5857817216</v>
      </c>
      <c r="C2888" s="15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9" t="s">
        <v>2930</v>
      </c>
      <c r="B2889" s="8">
        <v>107.0074026936</v>
      </c>
      <c r="C2889" s="15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9" t="s">
        <v>2931</v>
      </c>
      <c r="B2890" s="8">
        <v>106.4382143814</v>
      </c>
      <c r="C2890" s="15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9" t="s">
        <v>2932</v>
      </c>
      <c r="B2891" s="8">
        <v>106.5857817216</v>
      </c>
      <c r="C2891" s="15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9" t="s">
        <v>2933</v>
      </c>
      <c r="B2892" s="8">
        <v>107.32361842260001</v>
      </c>
      <c r="C2892" s="15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9" t="s">
        <v>2934</v>
      </c>
      <c r="B2893" s="8">
        <v>107.829563589</v>
      </c>
      <c r="C2893" s="15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9" t="s">
        <v>2935</v>
      </c>
      <c r="B2894" s="8">
        <v>107.6819962488</v>
      </c>
      <c r="C2894" s="15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9" t="s">
        <v>2936</v>
      </c>
      <c r="B2895" s="8">
        <v>107.87172568619999</v>
      </c>
      <c r="C2895" s="15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9" t="s">
        <v>2937</v>
      </c>
      <c r="B2896" s="8">
        <v>107.32361842260001</v>
      </c>
      <c r="C2896" s="15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9" t="s">
        <v>2938</v>
      </c>
      <c r="B2897" s="8">
        <v>107.2392942282</v>
      </c>
      <c r="C2897" s="15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9" t="s">
        <v>2939</v>
      </c>
      <c r="B2898" s="8">
        <v>107.2603752768</v>
      </c>
      <c r="C2898" s="15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9" t="s">
        <v>2940</v>
      </c>
      <c r="B2899" s="8">
        <v>107.51334786</v>
      </c>
      <c r="C2899" s="15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9" t="s">
        <v>2941</v>
      </c>
      <c r="B2900" s="8">
        <v>106.29877484799999</v>
      </c>
      <c r="C2900" s="15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9" t="s">
        <v>2942</v>
      </c>
      <c r="B2901" s="8">
        <v>106.50901767800001</v>
      </c>
      <c r="C2901" s="15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9" t="s">
        <v>2943</v>
      </c>
      <c r="B2902" s="8">
        <v>106.004434886</v>
      </c>
      <c r="C2902" s="15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9" t="s">
        <v>2944</v>
      </c>
      <c r="B2903" s="8">
        <v>105.41575496199999</v>
      </c>
      <c r="C2903" s="15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9" t="s">
        <v>2945</v>
      </c>
      <c r="B2904" s="8">
        <v>105.100390717</v>
      </c>
      <c r="C2904" s="15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9" t="s">
        <v>2946</v>
      </c>
      <c r="B2905" s="8">
        <v>105.142439283</v>
      </c>
      <c r="C2905" s="15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9" t="s">
        <v>2947</v>
      </c>
      <c r="B2906" s="8">
        <v>104.890147887</v>
      </c>
      <c r="C2906" s="15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9" t="s">
        <v>2948</v>
      </c>
      <c r="B2907" s="8">
        <v>104.95322073600001</v>
      </c>
      <c r="C2907" s="15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9" t="s">
        <v>2949</v>
      </c>
      <c r="B2908" s="8">
        <v>105.05834215100001</v>
      </c>
      <c r="C2908" s="15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9" t="s">
        <v>2950</v>
      </c>
      <c r="B2909" s="8">
        <v>105.499852094</v>
      </c>
      <c r="C2909" s="15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9" t="s">
        <v>2951</v>
      </c>
      <c r="B2910" s="8">
        <v>105.100390717</v>
      </c>
      <c r="C2910" s="15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9" t="s">
        <v>2952</v>
      </c>
      <c r="B2911" s="8">
        <v>105.457803528</v>
      </c>
      <c r="C2911" s="15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9" t="s">
        <v>2953</v>
      </c>
      <c r="B2912" s="8">
        <v>105.121415</v>
      </c>
      <c r="C2912" s="15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9" t="s">
        <v>2954</v>
      </c>
      <c r="B2913" s="8">
        <v>105.668046358</v>
      </c>
      <c r="C2913" s="15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9" t="s">
        <v>2955</v>
      </c>
      <c r="B2914" s="8">
        <v>105.05834215100001</v>
      </c>
      <c r="C2914" s="15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9" t="s">
        <v>2956</v>
      </c>
      <c r="B2915" s="8">
        <v>105.163463566</v>
      </c>
      <c r="C2915" s="15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9" t="s">
        <v>2957</v>
      </c>
      <c r="B2916" s="8">
        <v>104.995269302</v>
      </c>
      <c r="C2916" s="15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9" t="s">
        <v>2958</v>
      </c>
      <c r="B2917" s="8">
        <v>104.95322073600001</v>
      </c>
      <c r="C2917" s="15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9" t="s">
        <v>2959</v>
      </c>
      <c r="B2918" s="8">
        <v>104.934032784</v>
      </c>
      <c r="C2918" s="15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9" t="s">
        <v>2960</v>
      </c>
      <c r="B2919" s="8">
        <v>105.22551620839999</v>
      </c>
      <c r="C2919" s="15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9" t="s">
        <v>2961</v>
      </c>
      <c r="B2920" s="8">
        <v>105.246336453</v>
      </c>
      <c r="C2920" s="15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9" t="s">
        <v>2962</v>
      </c>
      <c r="B2921" s="8">
        <v>104.7466505826</v>
      </c>
      <c r="C2921" s="15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9" t="s">
        <v>2963</v>
      </c>
      <c r="B2922" s="8">
        <v>105.14223523</v>
      </c>
      <c r="C2922" s="15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9" t="s">
        <v>2964</v>
      </c>
      <c r="B2923" s="8">
        <v>105.8293033018</v>
      </c>
      <c r="C2923" s="15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9" t="s">
        <v>2965</v>
      </c>
      <c r="B2924" s="8">
        <v>106.1624272154</v>
      </c>
      <c r="C2924" s="15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9" t="s">
        <v>2966</v>
      </c>
      <c r="B2925" s="8">
        <v>106.70375357499999</v>
      </c>
      <c r="C2925" s="15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9" t="s">
        <v>2967</v>
      </c>
      <c r="B2926" s="8">
        <v>106.6412928412</v>
      </c>
      <c r="C2926" s="15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9" t="s">
        <v>2968</v>
      </c>
      <c r="B2927" s="8">
        <v>106.6621130858</v>
      </c>
      <c r="C2927" s="15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9" t="s">
        <v>2969</v>
      </c>
      <c r="B2928" s="8">
        <v>107.09933822239999</v>
      </c>
      <c r="C2928" s="15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9" t="s">
        <v>2970</v>
      </c>
      <c r="B2929" s="8">
        <v>106.287348683</v>
      </c>
      <c r="C2929" s="15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9" t="s">
        <v>2971</v>
      </c>
      <c r="B2930" s="8">
        <v>106.2248879492</v>
      </c>
      <c r="C2930" s="15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9" t="s">
        <v>2972</v>
      </c>
      <c r="B2931" s="8">
        <v>106.5371916182</v>
      </c>
      <c r="C2931" s="15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9" t="s">
        <v>2973</v>
      </c>
      <c r="B2932" s="8">
        <v>106.7662143088</v>
      </c>
      <c r="C2932" s="15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9" t="s">
        <v>2974</v>
      </c>
      <c r="B2933" s="8">
        <v>106.30816892759999</v>
      </c>
      <c r="C2933" s="15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9" t="s">
        <v>2975</v>
      </c>
      <c r="B2934" s="8">
        <v>105.99586525860001</v>
      </c>
      <c r="C2934" s="15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9" t="s">
        <v>2976</v>
      </c>
      <c r="B2935" s="8">
        <v>106.1207867262</v>
      </c>
      <c r="C2935" s="15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9" t="s">
        <v>2977</v>
      </c>
      <c r="B2936" s="8">
        <v>106.0583259924</v>
      </c>
      <c r="C2936" s="15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9" t="s">
        <v>2978</v>
      </c>
      <c r="B2937" s="8">
        <v>106.5371916182</v>
      </c>
      <c r="C2937" s="15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9" t="s">
        <v>2979</v>
      </c>
      <c r="B2938" s="8">
        <v>106.5788321074</v>
      </c>
      <c r="C2938" s="15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9" t="s">
        <v>2980</v>
      </c>
      <c r="B2939" s="8">
        <v>106.8494952872</v>
      </c>
      <c r="C2939" s="15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9" t="s">
        <v>2981</v>
      </c>
      <c r="B2940" s="8">
        <v>106.16945941909999</v>
      </c>
      <c r="C2940" s="15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9" t="s">
        <v>2982</v>
      </c>
      <c r="B2941" s="8">
        <v>106.395833533</v>
      </c>
      <c r="C2941" s="15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9" t="s">
        <v>2983</v>
      </c>
      <c r="B2942" s="8">
        <v>106.601628182</v>
      </c>
      <c r="C2942" s="15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9" t="s">
        <v>2984</v>
      </c>
      <c r="B2943" s="8">
        <v>107.0543764098</v>
      </c>
      <c r="C2943" s="15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9" t="s">
        <v>2985</v>
      </c>
      <c r="B2944" s="8">
        <v>106.10772102440001</v>
      </c>
      <c r="C2944" s="15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9" t="s">
        <v>2986</v>
      </c>
      <c r="B2945" s="8">
        <v>105.98424423500001</v>
      </c>
      <c r="C2945" s="15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9" t="s">
        <v>2987</v>
      </c>
      <c r="B2946" s="8">
        <v>106.1283004893</v>
      </c>
      <c r="C2946" s="15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9" t="s">
        <v>2988</v>
      </c>
      <c r="B2947" s="8">
        <v>105.77844958599999</v>
      </c>
      <c r="C2947" s="15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9" t="s">
        <v>2989</v>
      </c>
      <c r="B2948" s="8">
        <v>105.8607674456</v>
      </c>
      <c r="C2948" s="15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9" t="s">
        <v>2990</v>
      </c>
      <c r="B2949" s="8">
        <v>106.1283004893</v>
      </c>
      <c r="C2949" s="15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9" t="s">
        <v>2991</v>
      </c>
      <c r="B2950" s="8">
        <v>105.7990290509</v>
      </c>
      <c r="C2950" s="15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9" t="s">
        <v>2992</v>
      </c>
      <c r="B2951" s="8">
        <v>105.3462808231</v>
      </c>
      <c r="C2951" s="15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9" t="s">
        <v>2993</v>
      </c>
      <c r="B2952" s="8">
        <v>106.0254031648</v>
      </c>
      <c r="C2952" s="15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9" t="s">
        <v>2994</v>
      </c>
      <c r="B2953" s="8">
        <v>106.0871415595</v>
      </c>
      <c r="C2953" s="15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9" t="s">
        <v>2995</v>
      </c>
      <c r="B2954" s="8">
        <v>106.3135156734</v>
      </c>
      <c r="C2954" s="15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9" t="s">
        <v>2996</v>
      </c>
      <c r="B2955" s="8">
        <v>106.4575719277</v>
      </c>
      <c r="C2955" s="15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9" t="s">
        <v>2997</v>
      </c>
      <c r="B2956" s="8">
        <v>106.10772102440001</v>
      </c>
      <c r="C2956" s="15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9" t="s">
        <v>2998</v>
      </c>
      <c r="B2957" s="8">
        <v>106.4575719277</v>
      </c>
      <c r="C2957" s="15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9" t="s">
        <v>2999</v>
      </c>
      <c r="B2958" s="8">
        <v>106.0665620946</v>
      </c>
      <c r="C2958" s="15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9" t="s">
        <v>3000</v>
      </c>
      <c r="B2959" s="8">
        <v>105.8607674456</v>
      </c>
      <c r="C2959" s="15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9" t="s">
        <v>3001</v>
      </c>
      <c r="B2960" s="8">
        <v>105.6334647744</v>
      </c>
      <c r="C2960" s="15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9" t="s">
        <v>3002</v>
      </c>
      <c r="B2961" s="8">
        <v>105.46950130560001</v>
      </c>
      <c r="C2961" s="15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9" t="s">
        <v>3003</v>
      </c>
      <c r="B2962" s="8">
        <v>105.4899967392</v>
      </c>
      <c r="C2962" s="15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9" t="s">
        <v>3004</v>
      </c>
      <c r="B2963" s="8">
        <v>105.0595926336</v>
      </c>
      <c r="C2963" s="15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9" t="s">
        <v>3005</v>
      </c>
      <c r="B2964" s="8">
        <v>104.79315199680001</v>
      </c>
      <c r="C2964" s="15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9" t="s">
        <v>3006</v>
      </c>
      <c r="B2965" s="8">
        <v>105.34652870399999</v>
      </c>
      <c r="C2965" s="15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9" t="s">
        <v>3007</v>
      </c>
      <c r="B2966" s="8">
        <v>105.46950130560001</v>
      </c>
      <c r="C2966" s="15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9" t="s">
        <v>3008</v>
      </c>
      <c r="B2967" s="8">
        <v>105.2235561024</v>
      </c>
      <c r="C2967" s="15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9" t="s">
        <v>3009</v>
      </c>
      <c r="B2968" s="8">
        <v>105.4899967392</v>
      </c>
      <c r="C2968" s="15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9" t="s">
        <v>3010</v>
      </c>
      <c r="B2969" s="8">
        <v>105.7154465088</v>
      </c>
      <c r="C2969" s="15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9" t="s">
        <v>3011</v>
      </c>
      <c r="B2970" s="8">
        <v>105.3055378368</v>
      </c>
      <c r="C2970" s="15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9" t="s">
        <v>3012</v>
      </c>
      <c r="B2971" s="8">
        <v>105.96139171199999</v>
      </c>
      <c r="C2971" s="15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9" t="s">
        <v>3013</v>
      </c>
      <c r="B2972" s="8">
        <v>105.858914544</v>
      </c>
      <c r="C2972" s="15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9" t="s">
        <v>3014</v>
      </c>
      <c r="B2973" s="8">
        <v>105.3055378368</v>
      </c>
      <c r="C2973" s="15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9" t="s">
        <v>3015</v>
      </c>
      <c r="B2974" s="8">
        <v>104.6906748288</v>
      </c>
      <c r="C2974" s="15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9" t="s">
        <v>3016</v>
      </c>
      <c r="B2975" s="8">
        <v>104.629188528</v>
      </c>
      <c r="C2975" s="15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9" t="s">
        <v>3017</v>
      </c>
      <c r="B2976" s="8">
        <v>104.01432552</v>
      </c>
      <c r="C2976" s="15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9" t="s">
        <v>3018</v>
      </c>
      <c r="B2977" s="8">
        <v>103.4199579456</v>
      </c>
      <c r="C2977" s="15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9" t="s">
        <v>3019</v>
      </c>
      <c r="B2978" s="8">
        <v>103.0715355744</v>
      </c>
      <c r="C2978" s="15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9" t="s">
        <v>3020</v>
      </c>
      <c r="B2979" s="8">
        <v>102.579645168</v>
      </c>
      <c r="C2979" s="15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9" t="s">
        <v>3021</v>
      </c>
      <c r="B2980" s="8">
        <v>101.81549952810001</v>
      </c>
      <c r="C2980" s="15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9" t="s">
        <v>3022</v>
      </c>
      <c r="B2981" s="8">
        <v>101.9376536967</v>
      </c>
      <c r="C2981" s="15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9" t="s">
        <v>3023</v>
      </c>
      <c r="B2982" s="8">
        <v>102.2226800901</v>
      </c>
      <c r="C2982" s="15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9" t="s">
        <v>3024</v>
      </c>
      <c r="B2983" s="8">
        <v>102.6705787083</v>
      </c>
      <c r="C2983" s="15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9" t="s">
        <v>3025</v>
      </c>
      <c r="B2984" s="8">
        <v>103.17955441079999</v>
      </c>
      <c r="C2984" s="15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9" t="s">
        <v>3026</v>
      </c>
      <c r="B2985" s="8">
        <v>103.3017085794</v>
      </c>
      <c r="C2985" s="15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9" t="s">
        <v>3027</v>
      </c>
      <c r="B2986" s="8">
        <v>102.7723738488</v>
      </c>
      <c r="C2986" s="15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9" t="s">
        <v>3028</v>
      </c>
      <c r="B2987" s="8">
        <v>102.28375717439999</v>
      </c>
      <c r="C2987" s="15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9" t="s">
        <v>3029</v>
      </c>
      <c r="B2988" s="8">
        <v>101.591550219</v>
      </c>
      <c r="C2988" s="15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9" t="s">
        <v>3030</v>
      </c>
      <c r="B2989" s="8">
        <v>100.980779376</v>
      </c>
      <c r="C2989" s="15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9" t="s">
        <v>3031</v>
      </c>
      <c r="B2990" s="8">
        <v>100.20713630820001</v>
      </c>
      <c r="C2990" s="15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9" t="s">
        <v>3032</v>
      </c>
      <c r="B2991" s="8">
        <v>99.555647409000002</v>
      </c>
      <c r="C2991" s="15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9" t="s">
        <v>3033</v>
      </c>
      <c r="B2992" s="8">
        <v>98.028720301500002</v>
      </c>
      <c r="C2992" s="15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9" t="s">
        <v>3034</v>
      </c>
      <c r="B2993" s="8">
        <v>97.560462655200013</v>
      </c>
      <c r="C2993" s="15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9" t="s">
        <v>3035</v>
      </c>
      <c r="B2994" s="8">
        <v>97.27543626180001</v>
      </c>
      <c r="C2994" s="15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9" t="s">
        <v>3036</v>
      </c>
      <c r="B2995" s="8">
        <v>97.132923065100002</v>
      </c>
      <c r="C2995" s="15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9" t="s">
        <v>3037</v>
      </c>
      <c r="B2996" s="8">
        <v>96.807178615499993</v>
      </c>
      <c r="C2996" s="15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9" t="s">
        <v>3038</v>
      </c>
      <c r="B2997" s="8">
        <v>96.746101531200011</v>
      </c>
      <c r="C2997" s="15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9" t="s">
        <v>3039</v>
      </c>
      <c r="B2998" s="8">
        <v>97.051486952700003</v>
      </c>
      <c r="C2998" s="15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9" t="s">
        <v>3040</v>
      </c>
      <c r="B2999" s="8">
        <v>96.888614727900006</v>
      </c>
      <c r="C2999" s="15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9" t="s">
        <v>3041</v>
      </c>
      <c r="B3000" s="8">
        <v>96.37963902540001</v>
      </c>
      <c r="C3000" s="15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9" t="s">
        <v>3042</v>
      </c>
      <c r="B3001" s="8">
        <v>95.3350061525</v>
      </c>
      <c r="C3001" s="15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9" t="s">
        <v>3043</v>
      </c>
      <c r="B3002" s="8">
        <v>95.597859828000011</v>
      </c>
      <c r="C3002" s="15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9" t="s">
        <v>3044</v>
      </c>
      <c r="B3003" s="8">
        <v>96.123567179000005</v>
      </c>
      <c r="C3003" s="15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9" t="s">
        <v>3045</v>
      </c>
      <c r="B3004" s="8">
        <v>96.143786692500001</v>
      </c>
      <c r="C3004" s="15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9" t="s">
        <v>3046</v>
      </c>
      <c r="B3005" s="8">
        <v>96.73015258400001</v>
      </c>
      <c r="C3005" s="15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9" t="s">
        <v>3047</v>
      </c>
      <c r="B3006" s="8">
        <v>96.73015258400001</v>
      </c>
      <c r="C3006" s="15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9" t="s">
        <v>3048</v>
      </c>
      <c r="B3007" s="8">
        <v>97.316518475500018</v>
      </c>
      <c r="C3007" s="15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9" t="s">
        <v>3049</v>
      </c>
      <c r="B3008" s="8">
        <v>98.044420961500009</v>
      </c>
      <c r="C3008" s="15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9" t="s">
        <v>3050</v>
      </c>
      <c r="B3009" s="8">
        <v>98.105079502000009</v>
      </c>
      <c r="C3009" s="15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9" t="s">
        <v>3051</v>
      </c>
      <c r="B3010" s="8">
        <v>98.024201447999999</v>
      </c>
      <c r="C3010" s="15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9" t="s">
        <v>3052</v>
      </c>
      <c r="B3011" s="8">
        <v>97.902884367000013</v>
      </c>
      <c r="C3011" s="15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9" t="s">
        <v>3053</v>
      </c>
      <c r="B3012" s="8">
        <v>97.983762421000009</v>
      </c>
      <c r="C3012" s="15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9" t="s">
        <v>3054</v>
      </c>
      <c r="B3013" s="8">
        <v>98.0848599885</v>
      </c>
      <c r="C3013" s="15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9" t="s">
        <v>3055</v>
      </c>
      <c r="B3014" s="8">
        <v>97.781567286000012</v>
      </c>
      <c r="C3014" s="15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9" t="s">
        <v>3056</v>
      </c>
      <c r="B3015" s="8">
        <v>96.85146966500001</v>
      </c>
      <c r="C3015" s="15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9" t="s">
        <v>3057</v>
      </c>
      <c r="B3016" s="8">
        <v>96.426859881500008</v>
      </c>
      <c r="C3016" s="15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9" t="s">
        <v>3058</v>
      </c>
      <c r="B3017" s="8">
        <v>96.265103773500002</v>
      </c>
      <c r="C3017" s="15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9" t="s">
        <v>3059</v>
      </c>
      <c r="B3018" s="8">
        <v>96.022469611500014</v>
      </c>
      <c r="C3018" s="15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9" t="s">
        <v>3060</v>
      </c>
      <c r="B3019" s="8">
        <v>95.941591557500018</v>
      </c>
      <c r="C3019" s="15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9" t="s">
        <v>3061</v>
      </c>
      <c r="B3020" s="8">
        <v>95.43610372000002</v>
      </c>
      <c r="C3020" s="15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9" t="s">
        <v>3062</v>
      </c>
      <c r="B3021" s="8">
        <v>95.779835449499998</v>
      </c>
      <c r="C3021" s="15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9" t="s">
        <v>3063</v>
      </c>
      <c r="B3022" s="8">
        <v>95.739396422500008</v>
      </c>
      <c r="C3022" s="15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9" t="s">
        <v>3064</v>
      </c>
      <c r="B3023" s="8">
        <v>95.0284871697</v>
      </c>
      <c r="C3023" s="15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9" t="s">
        <v>3065</v>
      </c>
      <c r="B3024" s="8">
        <v>94.826856600699998</v>
      </c>
      <c r="C3024" s="15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9" t="s">
        <v>3066</v>
      </c>
      <c r="B3025" s="8">
        <v>95.008324112799983</v>
      </c>
      <c r="C3025" s="15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9" t="s">
        <v>3067</v>
      </c>
      <c r="B3026" s="8">
        <v>94.302617121300003</v>
      </c>
      <c r="C3026" s="15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9" t="s">
        <v>3068</v>
      </c>
      <c r="B3027" s="8">
        <v>94.1009865523</v>
      </c>
      <c r="C3027" s="15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9" t="s">
        <v>3069</v>
      </c>
      <c r="B3028" s="8">
        <v>93.738051528100002</v>
      </c>
      <c r="C3028" s="15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9" t="s">
        <v>3070</v>
      </c>
      <c r="B3029" s="8">
        <v>93.274301219399987</v>
      </c>
      <c r="C3029" s="15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9" t="s">
        <v>3071</v>
      </c>
      <c r="B3030" s="8">
        <v>93.859029869499992</v>
      </c>
      <c r="C3030" s="15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9" t="s">
        <v>3072</v>
      </c>
      <c r="B3031" s="8">
        <v>94.322780178199991</v>
      </c>
      <c r="C3031" s="15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9" t="s">
        <v>3073</v>
      </c>
      <c r="B3032" s="8">
        <v>94.665552145500001</v>
      </c>
      <c r="C3032" s="15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9" t="s">
        <v>3074</v>
      </c>
      <c r="B3033" s="8">
        <v>94.564736860999986</v>
      </c>
      <c r="C3033" s="15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9" t="s">
        <v>3075</v>
      </c>
      <c r="B3034" s="8">
        <v>94.463921576499999</v>
      </c>
      <c r="C3034" s="15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9" t="s">
        <v>3076</v>
      </c>
      <c r="B3035" s="8">
        <v>94.584899917899989</v>
      </c>
      <c r="C3035" s="15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9" t="s">
        <v>3077</v>
      </c>
      <c r="B3036" s="8">
        <v>94.988161055899994</v>
      </c>
      <c r="C3036" s="15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9" t="s">
        <v>3078</v>
      </c>
      <c r="B3037" s="8">
        <v>94.746204373099999</v>
      </c>
      <c r="C3037" s="15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9" t="s">
        <v>3079</v>
      </c>
      <c r="B3038" s="8">
        <v>94.887345771399993</v>
      </c>
      <c r="C3038" s="15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9" t="s">
        <v>3080</v>
      </c>
      <c r="B3039" s="8">
        <v>94.463921576499999</v>
      </c>
      <c r="C3039" s="15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9" t="s">
        <v>3081</v>
      </c>
      <c r="B3040" s="8">
        <v>94.746204373099999</v>
      </c>
      <c r="C3040" s="15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9" t="s">
        <v>3082</v>
      </c>
      <c r="B3041" s="8">
        <v>95.209954681799985</v>
      </c>
      <c r="C3041" s="15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9" t="s">
        <v>3083</v>
      </c>
      <c r="B3042" s="8">
        <v>95.270443852499994</v>
      </c>
      <c r="C3042" s="15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9" t="s">
        <v>3084</v>
      </c>
      <c r="B3043" s="8">
        <v>95.008324112799983</v>
      </c>
      <c r="C3043" s="15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9" t="s">
        <v>3085</v>
      </c>
      <c r="B3044" s="8">
        <v>94.673491769999998</v>
      </c>
      <c r="C3044" s="15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9" t="s">
        <v>3086</v>
      </c>
      <c r="B3045" s="8">
        <v>95.352584327000002</v>
      </c>
      <c r="C3045" s="15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9" t="s">
        <v>3087</v>
      </c>
      <c r="B3046" s="8">
        <v>96.071623505000005</v>
      </c>
      <c r="C3046" s="15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9" t="s">
        <v>3088</v>
      </c>
      <c r="B3047" s="8">
        <v>96.690796130500004</v>
      </c>
      <c r="C3047" s="15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9" t="s">
        <v>3089</v>
      </c>
      <c r="B3048" s="8">
        <v>97.529675171500003</v>
      </c>
      <c r="C3048" s="15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9" t="s">
        <v>3090</v>
      </c>
      <c r="B3049" s="8">
        <v>98.768020422500015</v>
      </c>
      <c r="C3049" s="15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9" t="s">
        <v>3091</v>
      </c>
      <c r="B3050" s="8">
        <v>99.746712637000002</v>
      </c>
      <c r="C3050" s="15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9" t="s">
        <v>3092</v>
      </c>
      <c r="B3051" s="8">
        <v>100.705431541</v>
      </c>
      <c r="C3051" s="15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9" t="s">
        <v>3093</v>
      </c>
      <c r="B3052" s="8">
        <v>101.1648176825</v>
      </c>
      <c r="C3052" s="15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9" t="s">
        <v>3094</v>
      </c>
      <c r="B3053" s="8">
        <v>101.36455078749999</v>
      </c>
      <c r="C3053" s="15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9" t="s">
        <v>3095</v>
      </c>
      <c r="B3054" s="8">
        <v>102.0436433445</v>
      </c>
      <c r="C3054" s="15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9" t="s">
        <v>3096</v>
      </c>
      <c r="B3055" s="8">
        <v>102.6428426595</v>
      </c>
      <c r="C3055" s="15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9" t="s">
        <v>3097</v>
      </c>
      <c r="B3056" s="8">
        <v>103.5616149425</v>
      </c>
      <c r="C3056" s="15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9" t="s">
        <v>3098</v>
      </c>
      <c r="B3057" s="8">
        <v>104.42046729400001</v>
      </c>
      <c r="C3057" s="15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9" t="s">
        <v>3099</v>
      </c>
      <c r="B3058" s="8">
        <v>104.77998688300001</v>
      </c>
      <c r="C3058" s="15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9" t="s">
        <v>3100</v>
      </c>
      <c r="B3059" s="8">
        <v>105.4790527505</v>
      </c>
      <c r="C3059" s="15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9" t="s">
        <v>3101</v>
      </c>
      <c r="B3060" s="8">
        <v>105.6787858555</v>
      </c>
      <c r="C3060" s="15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9" t="s">
        <v>3102</v>
      </c>
      <c r="B3061" s="8">
        <v>106.417798344</v>
      </c>
      <c r="C3061" s="15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9" t="s">
        <v>3103</v>
      </c>
      <c r="B3062" s="8">
        <v>107.45641049</v>
      </c>
      <c r="C3062" s="15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9" t="s">
        <v>3104</v>
      </c>
      <c r="B3063" s="8">
        <v>108.59488918850001</v>
      </c>
      <c r="C3063" s="15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9" t="s">
        <v>3105</v>
      </c>
      <c r="B3064" s="8">
        <v>108.69475574099999</v>
      </c>
      <c r="C3064" s="15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9" t="s">
        <v>3106</v>
      </c>
      <c r="B3065" s="8">
        <v>109.4229256104</v>
      </c>
      <c r="C3065" s="15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9" t="s">
        <v>3107</v>
      </c>
      <c r="B3066" s="8">
        <v>110.1874354812</v>
      </c>
      <c r="C3066" s="15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9" t="s">
        <v>3108</v>
      </c>
      <c r="B3067" s="8">
        <v>112.0104974808</v>
      </c>
      <c r="C3067" s="15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9" t="s">
        <v>3109</v>
      </c>
      <c r="B3068" s="8">
        <v>114.5392608996</v>
      </c>
      <c r="C3068" s="15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9" t="s">
        <v>3110</v>
      </c>
      <c r="B3069" s="8">
        <v>117.24444967319999</v>
      </c>
      <c r="C3069" s="15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9" t="s">
        <v>3111</v>
      </c>
      <c r="B3070" s="8">
        <v>119.08711449</v>
      </c>
      <c r="C3070" s="15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9" t="s">
        <v>3112</v>
      </c>
      <c r="B3071" s="8">
        <v>120.40050324240001</v>
      </c>
      <c r="C3071" s="15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9" t="s">
        <v>3113</v>
      </c>
      <c r="B3072" s="8">
        <v>122.65482722039999</v>
      </c>
      <c r="C3072" s="15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9" t="s">
        <v>3114</v>
      </c>
      <c r="B3073" s="8">
        <v>125.24239909080001</v>
      </c>
      <c r="C3073" s="15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9" t="s">
        <v>3115</v>
      </c>
      <c r="B3074" s="8">
        <v>126.4185681228</v>
      </c>
      <c r="C3074" s="15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9" t="s">
        <v>3116</v>
      </c>
      <c r="B3075" s="8">
        <v>128.06520476759999</v>
      </c>
      <c r="C3075" s="15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9" t="s">
        <v>3117</v>
      </c>
      <c r="B3076" s="8">
        <v>128.2808357568</v>
      </c>
      <c r="C3076" s="15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9" t="s">
        <v>3118</v>
      </c>
      <c r="B3077" s="8">
        <v>131.45649214319999</v>
      </c>
      <c r="C3077" s="15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9" t="s">
        <v>3119</v>
      </c>
      <c r="B3078" s="8">
        <v>133.39717104600001</v>
      </c>
      <c r="C3078" s="15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9" t="s">
        <v>3120</v>
      </c>
      <c r="B3079" s="8">
        <v>134.00485837919999</v>
      </c>
      <c r="C3079" s="15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9" t="s">
        <v>3121</v>
      </c>
      <c r="B3080" s="8">
        <v>136.39640207759999</v>
      </c>
      <c r="C3080" s="15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9" t="s">
        <v>3122</v>
      </c>
      <c r="B3081" s="8">
        <v>138.8663570448</v>
      </c>
      <c r="C3081" s="15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9" t="s">
        <v>3123</v>
      </c>
      <c r="B3082" s="8">
        <v>139.65046973279999</v>
      </c>
      <c r="C3082" s="15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9" t="s">
        <v>3124</v>
      </c>
      <c r="B3083" s="8">
        <v>141.39512046359999</v>
      </c>
      <c r="C3083" s="15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9" t="s">
        <v>3125</v>
      </c>
      <c r="B3084" s="8">
        <v>142.2576444204</v>
      </c>
      <c r="C3084" s="15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9" t="s">
        <v>3126</v>
      </c>
      <c r="B3085" s="8">
        <v>144.0022951512</v>
      </c>
      <c r="C3085" s="15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9" t="s">
        <v>3127</v>
      </c>
      <c r="B3086" s="8">
        <v>142.38689323439999</v>
      </c>
      <c r="C3086" s="15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9" t="s">
        <v>3128</v>
      </c>
      <c r="B3087" s="8">
        <v>142.7537702308</v>
      </c>
      <c r="C3087" s="15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9" t="s">
        <v>3129</v>
      </c>
      <c r="B3088" s="8">
        <v>143.91232916679999</v>
      </c>
      <c r="C3088" s="15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9" t="s">
        <v>3130</v>
      </c>
      <c r="B3089" s="8">
        <v>144.66539247520001</v>
      </c>
      <c r="C3089" s="15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9" t="s">
        <v>3131</v>
      </c>
      <c r="B3090" s="8">
        <v>144.85848563120001</v>
      </c>
      <c r="C3090" s="15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9" t="s">
        <v>3132</v>
      </c>
      <c r="B3091" s="8">
        <v>145.86257004239999</v>
      </c>
      <c r="C3091" s="15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9" t="s">
        <v>3133</v>
      </c>
      <c r="B3092" s="8">
        <v>146.6928706132</v>
      </c>
      <c r="C3092" s="15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9" t="s">
        <v>3134</v>
      </c>
      <c r="B3093" s="8">
        <v>146.7314892444</v>
      </c>
      <c r="C3093" s="15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9" t="s">
        <v>3135</v>
      </c>
      <c r="B3094" s="8">
        <v>147.85142954919999</v>
      </c>
      <c r="C3094" s="15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9" t="s">
        <v>3136</v>
      </c>
      <c r="B3095" s="8">
        <v>148.6431114888</v>
      </c>
      <c r="C3095" s="15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9" t="s">
        <v>3137</v>
      </c>
      <c r="B3096" s="8">
        <v>148.97136985399999</v>
      </c>
      <c r="C3096" s="15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9" t="s">
        <v>3138</v>
      </c>
      <c r="B3097" s="8">
        <v>148.73965806679999</v>
      </c>
      <c r="C3097" s="15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9" t="s">
        <v>3139</v>
      </c>
      <c r="B3098" s="8">
        <v>149.41548411279999</v>
      </c>
      <c r="C3098" s="15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9" t="s">
        <v>3140</v>
      </c>
      <c r="B3099" s="8">
        <v>149.68581453120001</v>
      </c>
      <c r="C3099" s="15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9" t="s">
        <v>3141</v>
      </c>
      <c r="B3100" s="8">
        <v>149.9754542652</v>
      </c>
      <c r="C3100" s="15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9" t="s">
        <v>3142</v>
      </c>
      <c r="B3101" s="8">
        <v>150.36164057720001</v>
      </c>
      <c r="C3101" s="15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9" t="s">
        <v>3143</v>
      </c>
      <c r="B3102" s="8">
        <v>150.4388778396</v>
      </c>
      <c r="C3102" s="15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9" t="s">
        <v>3144</v>
      </c>
      <c r="B3103" s="8">
        <v>151.21125046360001</v>
      </c>
      <c r="C3103" s="15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9" t="s">
        <v>3145</v>
      </c>
      <c r="B3104" s="8">
        <v>151.40434361960001</v>
      </c>
      <c r="C3104" s="15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9" t="s">
        <v>3146</v>
      </c>
      <c r="B3105" s="8">
        <v>150.81980104370001</v>
      </c>
      <c r="C3105" s="15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9" t="s">
        <v>3147</v>
      </c>
      <c r="B3106" s="8">
        <v>150.83901620500001</v>
      </c>
      <c r="C3106" s="15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9" t="s">
        <v>3148</v>
      </c>
      <c r="B3107" s="8">
        <v>151.1656739471</v>
      </c>
      <c r="C3107" s="15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9" t="s">
        <v>3149</v>
      </c>
      <c r="B3108" s="8">
        <v>152.14564717339999</v>
      </c>
      <c r="C3108" s="15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9" t="s">
        <v>3150</v>
      </c>
      <c r="B3109" s="8">
        <v>152.79896265759999</v>
      </c>
      <c r="C3109" s="15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9" t="s">
        <v>3151</v>
      </c>
      <c r="B3110" s="8">
        <v>152.97189910930001</v>
      </c>
      <c r="C3110" s="15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9" t="s">
        <v>3152</v>
      </c>
      <c r="B3111" s="8">
        <v>153.22169620619999</v>
      </c>
      <c r="C3111" s="15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9" t="s">
        <v>3153</v>
      </c>
      <c r="B3112" s="8">
        <v>153.43306298050001</v>
      </c>
      <c r="C3112" s="15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9" t="s">
        <v>3154</v>
      </c>
      <c r="B3113" s="8">
        <v>154.0863784647</v>
      </c>
      <c r="C3113" s="15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9" t="s">
        <v>3155</v>
      </c>
      <c r="B3114" s="8">
        <v>155.1624274975</v>
      </c>
      <c r="C3114" s="15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9" t="s">
        <v>3156</v>
      </c>
      <c r="B3115" s="8">
        <v>155.71966717519999</v>
      </c>
      <c r="C3115" s="15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9" t="s">
        <v>3157</v>
      </c>
      <c r="B3116" s="8">
        <v>156.37298265940001</v>
      </c>
      <c r="C3116" s="15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9" t="s">
        <v>3158</v>
      </c>
      <c r="B3117" s="8">
        <v>156.2769068529</v>
      </c>
      <c r="C3117" s="15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9" t="s">
        <v>3159</v>
      </c>
      <c r="B3118" s="8">
        <v>156.96865265970001</v>
      </c>
      <c r="C3118" s="15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9" t="s">
        <v>3160</v>
      </c>
      <c r="B3119" s="8">
        <v>156.75728588539999</v>
      </c>
      <c r="C3119" s="15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9" t="s">
        <v>3161</v>
      </c>
      <c r="B3120" s="8">
        <v>156.8725768532</v>
      </c>
      <c r="C3120" s="15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9" t="s">
        <v>3162</v>
      </c>
      <c r="B3121" s="8">
        <v>157.12237395010001</v>
      </c>
      <c r="C3121" s="15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9" t="s">
        <v>3163</v>
      </c>
      <c r="B3122" s="8">
        <v>157.44903169220001</v>
      </c>
      <c r="C3122" s="15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9" t="s">
        <v>3164</v>
      </c>
      <c r="B3123" s="8">
        <v>158.08313201510001</v>
      </c>
      <c r="C3123" s="15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9" t="s">
        <v>3165</v>
      </c>
      <c r="B3124" s="8">
        <v>157.87176524079999</v>
      </c>
      <c r="C3124" s="15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9" t="s">
        <v>3166</v>
      </c>
      <c r="B3125" s="8">
        <v>157.00424446</v>
      </c>
      <c r="C3125" s="15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9" t="s">
        <v>3167</v>
      </c>
      <c r="B3126" s="8">
        <v>157.8211832925</v>
      </c>
      <c r="C3126" s="15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9" t="s">
        <v>3168</v>
      </c>
      <c r="B3127" s="8">
        <v>157.23222738999999</v>
      </c>
      <c r="C3127" s="15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9" t="s">
        <v>3169</v>
      </c>
      <c r="B3128" s="8">
        <v>157.5932003625</v>
      </c>
      <c r="C3128" s="15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9" t="s">
        <v>3170</v>
      </c>
      <c r="B3129" s="8">
        <v>157.53620462999999</v>
      </c>
      <c r="C3129" s="15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9" t="s">
        <v>3171</v>
      </c>
      <c r="B3130" s="8">
        <v>158.61912354750001</v>
      </c>
      <c r="C3130" s="15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9" t="s">
        <v>3172</v>
      </c>
      <c r="B3131" s="8">
        <v>159.64504673249999</v>
      </c>
      <c r="C3131" s="15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9" t="s">
        <v>3173</v>
      </c>
      <c r="B3132" s="8">
        <v>160.40498983250001</v>
      </c>
      <c r="C3132" s="15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9" t="s">
        <v>3174</v>
      </c>
      <c r="B3133" s="8">
        <v>159.56905242249999</v>
      </c>
      <c r="C3133" s="15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9" t="s">
        <v>3175</v>
      </c>
      <c r="B3134" s="8">
        <v>160.49998271999999</v>
      </c>
      <c r="C3134" s="15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9" t="s">
        <v>3176</v>
      </c>
      <c r="B3135" s="8">
        <v>160.68996849499999</v>
      </c>
      <c r="C3135" s="15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9" t="s">
        <v>3177</v>
      </c>
      <c r="B3136" s="8">
        <v>160.51898129750001</v>
      </c>
      <c r="C3136" s="15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9" t="s">
        <v>3178</v>
      </c>
      <c r="B3137" s="8">
        <v>160.72796564999999</v>
      </c>
      <c r="C3137" s="15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9" t="s">
        <v>3179</v>
      </c>
      <c r="B3138" s="8">
        <v>160.99394573500001</v>
      </c>
      <c r="C3138" s="15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9" t="s">
        <v>3180</v>
      </c>
      <c r="B3139" s="8">
        <v>160.48098414250001</v>
      </c>
      <c r="C3139" s="15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9" t="s">
        <v>3181</v>
      </c>
      <c r="B3140" s="8">
        <v>159.87302966249999</v>
      </c>
      <c r="C3140" s="15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9" t="s">
        <v>3182</v>
      </c>
      <c r="B3141" s="8">
        <v>158.31514630749999</v>
      </c>
      <c r="C3141" s="15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9" t="s">
        <v>3183</v>
      </c>
      <c r="B3142" s="8">
        <v>157.6691946725</v>
      </c>
      <c r="C3142" s="15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9" t="s">
        <v>3184</v>
      </c>
      <c r="B3143" s="8">
        <v>158.52413066</v>
      </c>
      <c r="C3143" s="15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9" t="s">
        <v>3185</v>
      </c>
      <c r="B3144" s="8">
        <v>158.35314346249999</v>
      </c>
      <c r="C3144" s="15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9" t="s">
        <v>3186</v>
      </c>
      <c r="B3145" s="8">
        <v>155.69867937719999</v>
      </c>
      <c r="C3145" s="15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9" t="s">
        <v>3187</v>
      </c>
      <c r="B3146" s="8">
        <v>154.74209189999999</v>
      </c>
      <c r="C3146" s="15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9" t="s">
        <v>3188</v>
      </c>
      <c r="B3147" s="8">
        <v>154.51701249359999</v>
      </c>
      <c r="C3147" s="15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9" t="s">
        <v>3189</v>
      </c>
      <c r="B3148" s="8">
        <v>154.19815000119999</v>
      </c>
      <c r="C3148" s="15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9" t="s">
        <v>3190</v>
      </c>
      <c r="B3149" s="8">
        <v>154.36695955600001</v>
      </c>
      <c r="C3149" s="15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9" t="s">
        <v>3191</v>
      </c>
      <c r="B3150" s="8">
        <v>153.8417742744</v>
      </c>
      <c r="C3150" s="15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9" t="s">
        <v>3192</v>
      </c>
      <c r="B3151" s="8">
        <v>153.4478853132</v>
      </c>
      <c r="C3151" s="15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9" t="s">
        <v>3193</v>
      </c>
      <c r="B3152" s="8">
        <v>153.0352397348</v>
      </c>
      <c r="C3152" s="15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9" t="s">
        <v>3194</v>
      </c>
      <c r="B3153" s="8">
        <v>152.64135077360001</v>
      </c>
      <c r="C3153" s="15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9" t="s">
        <v>3195</v>
      </c>
      <c r="B3154" s="8">
        <v>152.6225941564</v>
      </c>
      <c r="C3154" s="15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9" t="s">
        <v>3196</v>
      </c>
      <c r="B3155" s="8">
        <v>151.4034140384</v>
      </c>
      <c r="C3155" s="15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9" t="s">
        <v>3197</v>
      </c>
      <c r="B3156" s="8">
        <v>151.51595374159999</v>
      </c>
      <c r="C3156" s="15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9" t="s">
        <v>3198</v>
      </c>
      <c r="B3157" s="8">
        <v>151.4971971244</v>
      </c>
      <c r="C3157" s="15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9" t="s">
        <v>3199</v>
      </c>
      <c r="B3158" s="8">
        <v>151.96611255440001</v>
      </c>
      <c r="C3158" s="15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9" t="s">
        <v>3200</v>
      </c>
      <c r="B3159" s="8">
        <v>151.55346697600001</v>
      </c>
      <c r="C3159" s="15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9" t="s">
        <v>3201</v>
      </c>
      <c r="B3160" s="8">
        <v>150.29677362359999</v>
      </c>
      <c r="C3160" s="15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9" t="s">
        <v>3202</v>
      </c>
      <c r="B3161" s="8">
        <v>149.52775231839999</v>
      </c>
      <c r="C3161" s="15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9" t="s">
        <v>3203</v>
      </c>
      <c r="B3162" s="8">
        <v>149.79034495920001</v>
      </c>
      <c r="C3162" s="15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9" t="s">
        <v>3204</v>
      </c>
      <c r="B3163" s="8">
        <v>148.98381041959999</v>
      </c>
      <c r="C3163" s="15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9" t="s">
        <v>3205</v>
      </c>
      <c r="B3164" s="8">
        <v>147.4067445762</v>
      </c>
      <c r="C3164" s="15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9" t="s">
        <v>3206</v>
      </c>
      <c r="B3165" s="8">
        <v>147.22013013820001</v>
      </c>
      <c r="C3165" s="15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9" t="s">
        <v>3207</v>
      </c>
      <c r="B3166" s="8">
        <v>146.6976097118</v>
      </c>
      <c r="C3166" s="15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9" t="s">
        <v>3208</v>
      </c>
      <c r="B3167" s="8">
        <v>146.39902661100001</v>
      </c>
      <c r="C3167" s="15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9" t="s">
        <v>3209</v>
      </c>
      <c r="B3168" s="8">
        <v>146.0631206226</v>
      </c>
      <c r="C3168" s="15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9" t="s">
        <v>3210</v>
      </c>
      <c r="B3169" s="8">
        <v>145.9511519598</v>
      </c>
      <c r="C3169" s="15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9" t="s">
        <v>3211</v>
      </c>
      <c r="B3170" s="8">
        <v>145.68989174660001</v>
      </c>
      <c r="C3170" s="15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9" t="s">
        <v>3212</v>
      </c>
      <c r="B3171" s="8">
        <v>146.10044351019999</v>
      </c>
      <c r="C3171" s="15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9" t="s">
        <v>3213</v>
      </c>
      <c r="B3172" s="8">
        <v>145.14870987640001</v>
      </c>
      <c r="C3172" s="15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9" t="s">
        <v>3214</v>
      </c>
      <c r="B3173" s="8">
        <v>145.3913086458</v>
      </c>
      <c r="C3173" s="15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9" t="s">
        <v>3215</v>
      </c>
      <c r="B3174" s="8">
        <v>144.81280388799999</v>
      </c>
      <c r="C3174" s="15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9" t="s">
        <v>3216</v>
      </c>
      <c r="B3175" s="8">
        <v>143.59981004100001</v>
      </c>
      <c r="C3175" s="15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9" t="s">
        <v>3217</v>
      </c>
      <c r="B3176" s="8">
        <v>142.89067517660001</v>
      </c>
      <c r="C3176" s="15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9" t="s">
        <v>3218</v>
      </c>
      <c r="B3177" s="8">
        <v>142.36815475020001</v>
      </c>
      <c r="C3177" s="15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9" t="s">
        <v>3219</v>
      </c>
      <c r="B3178" s="8">
        <v>143.05862817080001</v>
      </c>
      <c r="C3178" s="15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9" t="s">
        <v>3220</v>
      </c>
      <c r="B3179" s="8">
        <v>142.79736795759999</v>
      </c>
      <c r="C3179" s="15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9" t="s">
        <v>3221</v>
      </c>
      <c r="B3180" s="8">
        <v>142.4614619692</v>
      </c>
      <c r="C3180" s="15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9" t="s">
        <v>3222</v>
      </c>
      <c r="B3181" s="8">
        <v>143.35721127159999</v>
      </c>
      <c r="C3181" s="15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9" t="s">
        <v>3223</v>
      </c>
      <c r="B3182" s="8">
        <v>143.39453415919999</v>
      </c>
      <c r="C3182" s="15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9" t="s">
        <v>3224</v>
      </c>
      <c r="B3183" s="8">
        <v>143.133273946</v>
      </c>
      <c r="C3183" s="15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9" t="s">
        <v>3225</v>
      </c>
      <c r="B3184" s="8">
        <v>143.0959510584</v>
      </c>
      <c r="C3184" s="15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9" t="s">
        <v>3226</v>
      </c>
      <c r="B3185" s="8">
        <v>143.02130528320001</v>
      </c>
      <c r="C3185" s="15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9" t="s">
        <v>3227</v>
      </c>
      <c r="B3186" s="8">
        <v>142.5508874304</v>
      </c>
      <c r="C3186" s="15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9" t="s">
        <v>3228</v>
      </c>
      <c r="B3187" s="8">
        <v>142.14168603120001</v>
      </c>
      <c r="C3187" s="15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9" t="s">
        <v>3229</v>
      </c>
      <c r="B3188" s="8">
        <v>142.34628673079999</v>
      </c>
      <c r="C3188" s="15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9" t="s">
        <v>3230</v>
      </c>
      <c r="B3189" s="8">
        <v>141.6766844412</v>
      </c>
      <c r="C3189" s="15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9" t="s">
        <v>3231</v>
      </c>
      <c r="B3190" s="8">
        <v>141.8812851408</v>
      </c>
      <c r="C3190" s="15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9" t="s">
        <v>3232</v>
      </c>
      <c r="B3191" s="8">
        <v>141.5092838688</v>
      </c>
      <c r="C3191" s="15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9" t="s">
        <v>3233</v>
      </c>
      <c r="B3192" s="8">
        <v>140.72808119760001</v>
      </c>
      <c r="C3192" s="15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9" t="s">
        <v>3234</v>
      </c>
      <c r="B3193" s="8">
        <v>141.174482724</v>
      </c>
      <c r="C3193" s="15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9" t="s">
        <v>3235</v>
      </c>
      <c r="B3194" s="8">
        <v>141.13728259679999</v>
      </c>
      <c r="C3194" s="15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9" t="s">
        <v>3236</v>
      </c>
      <c r="B3195" s="8">
        <v>140.61648081600001</v>
      </c>
      <c r="C3195" s="15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9" t="s">
        <v>3237</v>
      </c>
      <c r="B3196" s="8">
        <v>141.13728259679999</v>
      </c>
      <c r="C3196" s="15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9" t="s">
        <v>3238</v>
      </c>
      <c r="B3197" s="8">
        <v>142.2160862856</v>
      </c>
      <c r="C3197" s="15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9" t="s">
        <v>3239</v>
      </c>
      <c r="B3198" s="8">
        <v>141.36048335999999</v>
      </c>
      <c r="C3198" s="15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9" t="s">
        <v>3240</v>
      </c>
      <c r="B3199" s="8">
        <v>140.6350808796</v>
      </c>
      <c r="C3199" s="15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9" t="s">
        <v>3241</v>
      </c>
      <c r="B3200" s="8">
        <v>141.08148240599999</v>
      </c>
      <c r="C3200" s="15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9" t="s">
        <v>3242</v>
      </c>
      <c r="B3201" s="8">
        <v>141.82548495</v>
      </c>
      <c r="C3201" s="15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9" t="s">
        <v>3243</v>
      </c>
      <c r="B3202" s="8">
        <v>141.75108469560001</v>
      </c>
      <c r="C3202" s="15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9" t="s">
        <v>3244</v>
      </c>
      <c r="B3203" s="8">
        <v>141.1186825332</v>
      </c>
      <c r="C3203" s="15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9" t="s">
        <v>3245</v>
      </c>
      <c r="B3204" s="8">
        <v>140.3002797348</v>
      </c>
      <c r="C3204" s="15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9" t="s">
        <v>3246</v>
      </c>
      <c r="B3205" s="8">
        <v>139.83527814479999</v>
      </c>
      <c r="C3205" s="15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9" t="s">
        <v>3247</v>
      </c>
      <c r="B3206" s="8">
        <v>139.21452104560001</v>
      </c>
      <c r="C3206" s="15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9" t="s">
        <v>3248</v>
      </c>
      <c r="B3207" s="8">
        <v>138.10759402959999</v>
      </c>
      <c r="C3207" s="15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9" t="s">
        <v>3249</v>
      </c>
      <c r="B3208" s="8">
        <v>138.64260875400001</v>
      </c>
      <c r="C3208" s="15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9" t="s">
        <v>3250</v>
      </c>
      <c r="B3209" s="8">
        <v>138.60571118679999</v>
      </c>
      <c r="C3209" s="15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9" t="s">
        <v>3251</v>
      </c>
      <c r="B3210" s="8">
        <v>138.95623807519999</v>
      </c>
      <c r="C3210" s="15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9" t="s">
        <v>3252</v>
      </c>
      <c r="B3211" s="8">
        <v>139.28831618000001</v>
      </c>
      <c r="C3211" s="15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9" t="s">
        <v>3253</v>
      </c>
      <c r="B3212" s="8">
        <v>138.7717502392</v>
      </c>
      <c r="C3212" s="15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9" t="s">
        <v>3254</v>
      </c>
      <c r="B3213" s="8">
        <v>138.79019902280001</v>
      </c>
      <c r="C3213" s="15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9" t="s">
        <v>3255</v>
      </c>
      <c r="B3214" s="8">
        <v>138.60571118679999</v>
      </c>
      <c r="C3214" s="15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9" t="s">
        <v>3256</v>
      </c>
      <c r="B3215" s="8">
        <v>138.14449159680001</v>
      </c>
      <c r="C3215" s="15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9" t="s">
        <v>3257</v>
      </c>
      <c r="B3216" s="8">
        <v>139.15917469479999</v>
      </c>
      <c r="C3216" s="15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9" t="s">
        <v>3258</v>
      </c>
      <c r="B3217" s="8">
        <v>139.17762347839999</v>
      </c>
      <c r="C3217" s="15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9" t="s">
        <v>3259</v>
      </c>
      <c r="B3218" s="8">
        <v>139.6941894192</v>
      </c>
      <c r="C3218" s="15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9" t="s">
        <v>3260</v>
      </c>
      <c r="B3219" s="8">
        <v>139.71263820280001</v>
      </c>
      <c r="C3219" s="15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9" t="s">
        <v>3261</v>
      </c>
      <c r="B3220" s="8">
        <v>140.24765292719999</v>
      </c>
      <c r="C3220" s="15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9" t="s">
        <v>3262</v>
      </c>
      <c r="B3221" s="8">
        <v>140.78266765160001</v>
      </c>
      <c r="C3221" s="15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9" t="s">
        <v>3263</v>
      </c>
      <c r="B3222" s="8">
        <v>140.21075536000001</v>
      </c>
      <c r="C3222" s="15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9" t="s">
        <v>3264</v>
      </c>
      <c r="B3223" s="8">
        <v>140.59817981559999</v>
      </c>
      <c r="C3223" s="15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9" t="s">
        <v>3265</v>
      </c>
      <c r="B3224" s="8">
        <v>140.89336035319999</v>
      </c>
      <c r="C3224" s="15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9" t="s">
        <v>3266</v>
      </c>
      <c r="B3225" s="8">
        <v>141.96338980199999</v>
      </c>
      <c r="C3225" s="15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9" t="s">
        <v>3267</v>
      </c>
      <c r="B3226" s="8">
        <v>142.5537508772</v>
      </c>
      <c r="C3226" s="15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9" t="s">
        <v>3268</v>
      </c>
      <c r="B3227" s="8">
        <v>140.54747388289999</v>
      </c>
      <c r="C3227" s="15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9" t="s">
        <v>3269</v>
      </c>
      <c r="B3228" s="8">
        <v>142.0169905196</v>
      </c>
      <c r="C3228" s="15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9" t="s">
        <v>3270</v>
      </c>
      <c r="B3229" s="8">
        <v>143.32322753</v>
      </c>
      <c r="C3229" s="15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9" t="s">
        <v>3271</v>
      </c>
      <c r="B3230" s="8">
        <v>144.86531288949999</v>
      </c>
      <c r="C3230" s="15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9" t="s">
        <v>3272</v>
      </c>
      <c r="B3231" s="8">
        <v>145.5184313947</v>
      </c>
      <c r="C3231" s="15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9" t="s">
        <v>3273</v>
      </c>
      <c r="B3232" s="8">
        <v>146.80652622439999</v>
      </c>
      <c r="C3232" s="15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9" t="s">
        <v>3274</v>
      </c>
      <c r="B3233" s="8">
        <v>149.36457370310001</v>
      </c>
      <c r="C3233" s="15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9" t="s">
        <v>3275</v>
      </c>
      <c r="B3234" s="8">
        <v>149.8362704013</v>
      </c>
      <c r="C3234" s="15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9" t="s">
        <v>3276</v>
      </c>
      <c r="B3235" s="8">
        <v>150.77966379770001</v>
      </c>
      <c r="C3235" s="15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9" t="s">
        <v>3277</v>
      </c>
      <c r="B3236" s="8">
        <v>152.57573968700001</v>
      </c>
      <c r="C3236" s="15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9" t="s">
        <v>3278</v>
      </c>
      <c r="B3237" s="8">
        <v>152.9022989396</v>
      </c>
      <c r="C3237" s="15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9" t="s">
        <v>3279</v>
      </c>
      <c r="B3238" s="8">
        <v>153.99082978160001</v>
      </c>
      <c r="C3238" s="15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9" t="s">
        <v>3280</v>
      </c>
      <c r="B3239" s="8">
        <v>154.73465919029999</v>
      </c>
      <c r="C3239" s="15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9" t="s">
        <v>3281</v>
      </c>
      <c r="B3240" s="8">
        <v>156.1134649235</v>
      </c>
      <c r="C3240" s="15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9" t="s">
        <v>3282</v>
      </c>
      <c r="B3241" s="8">
        <v>157.05685831989999</v>
      </c>
      <c r="C3241" s="15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9" t="s">
        <v>3283</v>
      </c>
      <c r="B3242" s="8">
        <v>157.0750005006</v>
      </c>
      <c r="C3242" s="15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9" t="s">
        <v>3284</v>
      </c>
      <c r="B3243" s="8">
        <v>157.60112374089999</v>
      </c>
      <c r="C3243" s="15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9" t="s">
        <v>3285</v>
      </c>
      <c r="B3244" s="8">
        <v>158.56265931799999</v>
      </c>
      <c r="C3244" s="15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9" t="s">
        <v>3286</v>
      </c>
      <c r="B3245" s="8">
        <v>158.36309533030001</v>
      </c>
      <c r="C3245" s="15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9" t="s">
        <v>3287</v>
      </c>
      <c r="B3246" s="8">
        <v>158.96178729339999</v>
      </c>
      <c r="C3246" s="15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9" t="s">
        <v>3288</v>
      </c>
      <c r="B3247" s="8">
        <v>159.88703850909999</v>
      </c>
      <c r="C3247" s="15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9" t="s">
        <v>3289</v>
      </c>
      <c r="B3248" s="8">
        <v>159.39719963019999</v>
      </c>
      <c r="C3248" s="15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9" t="s">
        <v>3290</v>
      </c>
      <c r="B3249" s="8">
        <v>159.18323896499999</v>
      </c>
      <c r="C3249" s="15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9" t="s">
        <v>3291</v>
      </c>
      <c r="B3250" s="8">
        <v>159.36433479999999</v>
      </c>
      <c r="C3250" s="15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9" t="s">
        <v>3292</v>
      </c>
      <c r="B3251" s="8">
        <v>159.8532935545</v>
      </c>
      <c r="C3251" s="15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9" t="s">
        <v>3293</v>
      </c>
      <c r="B3252" s="8">
        <v>158.748608961</v>
      </c>
      <c r="C3252" s="15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9" t="s">
        <v>3294</v>
      </c>
      <c r="B3253" s="8">
        <v>158.69428021050001</v>
      </c>
      <c r="C3253" s="15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9" t="s">
        <v>3295</v>
      </c>
      <c r="B3254" s="8">
        <v>157.51715728299999</v>
      </c>
      <c r="C3254" s="15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9" t="s">
        <v>3296</v>
      </c>
      <c r="B3255" s="8">
        <v>157.35417103149999</v>
      </c>
      <c r="C3255" s="15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9" t="s">
        <v>3297</v>
      </c>
      <c r="B3256" s="8">
        <v>156.1951576875</v>
      </c>
      <c r="C3256" s="15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9" t="s">
        <v>3298</v>
      </c>
      <c r="B3257" s="8">
        <v>155.99595226899999</v>
      </c>
      <c r="C3257" s="15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9" t="s">
        <v>3299</v>
      </c>
      <c r="B3258" s="8">
        <v>155.97784268550001</v>
      </c>
      <c r="C3258" s="15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9" t="s">
        <v>3300</v>
      </c>
      <c r="B3259" s="8">
        <v>156.44869185650001</v>
      </c>
      <c r="C3259" s="15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9" t="s">
        <v>3301</v>
      </c>
      <c r="B3260" s="8">
        <v>155.52510309799999</v>
      </c>
      <c r="C3260" s="15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9" t="s">
        <v>3302</v>
      </c>
      <c r="B3261" s="8">
        <v>155.959733102</v>
      </c>
      <c r="C3261" s="15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9" t="s">
        <v>3303</v>
      </c>
      <c r="B3262" s="8">
        <v>155.94162351849999</v>
      </c>
      <c r="C3262" s="15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9" t="s">
        <v>3304</v>
      </c>
      <c r="B3263" s="8">
        <v>156.82899311</v>
      </c>
      <c r="C3263" s="15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9" t="s">
        <v>3305</v>
      </c>
      <c r="B3264" s="8">
        <v>157.154965613</v>
      </c>
      <c r="C3264" s="15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9" t="s">
        <v>3306</v>
      </c>
      <c r="B3265" s="8">
        <v>156.30381518850001</v>
      </c>
      <c r="C3265" s="15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9" t="s">
        <v>3307</v>
      </c>
      <c r="B3266" s="8">
        <v>155.7243085165</v>
      </c>
      <c r="C3266" s="15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9" t="s">
        <v>3308</v>
      </c>
      <c r="B3267" s="8">
        <v>155.27156892900001</v>
      </c>
      <c r="C3267" s="15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9" t="s">
        <v>3309</v>
      </c>
      <c r="B3268" s="8">
        <v>155.92351393499999</v>
      </c>
      <c r="C3268" s="15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9" t="s">
        <v>3310</v>
      </c>
      <c r="B3269" s="8">
        <v>155.50699351450001</v>
      </c>
      <c r="C3269" s="15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9" t="s">
        <v>3311</v>
      </c>
      <c r="B3270" s="8">
        <v>154.22529963420001</v>
      </c>
      <c r="C3270" s="15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9" t="s">
        <v>3312</v>
      </c>
      <c r="B3271" s="8">
        <v>154.29762947340001</v>
      </c>
      <c r="C3271" s="15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9" t="s">
        <v>3313</v>
      </c>
      <c r="B3272" s="8">
        <v>154.27954701359999</v>
      </c>
      <c r="C3272" s="15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9" t="s">
        <v>3314</v>
      </c>
      <c r="B3273" s="8">
        <v>154.98476294579999</v>
      </c>
      <c r="C3273" s="15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9" t="s">
        <v>3315</v>
      </c>
      <c r="B3274" s="8">
        <v>154.91243310659999</v>
      </c>
      <c r="C3274" s="15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9" t="s">
        <v>3316</v>
      </c>
      <c r="B3275" s="8">
        <v>154.78585588799999</v>
      </c>
      <c r="C3275" s="15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9" t="s">
        <v>3317</v>
      </c>
      <c r="B3276" s="8">
        <v>155.0028454056</v>
      </c>
      <c r="C3276" s="15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9" t="s">
        <v>3318</v>
      </c>
      <c r="B3277" s="8">
        <v>155.3644946016</v>
      </c>
      <c r="C3277" s="15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9" t="s">
        <v>3319</v>
      </c>
      <c r="B3278" s="8">
        <v>154.98476294579999</v>
      </c>
      <c r="C3278" s="15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9" t="s">
        <v>3320</v>
      </c>
      <c r="B3279" s="8">
        <v>155.34641214179999</v>
      </c>
      <c r="C3279" s="15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9" t="s">
        <v>3321</v>
      </c>
      <c r="B3280" s="8">
        <v>155.74422625739999</v>
      </c>
      <c r="C3280" s="15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9" t="s">
        <v>3322</v>
      </c>
      <c r="B3281" s="8">
        <v>156.43135972979999</v>
      </c>
      <c r="C3281" s="15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9" t="s">
        <v>3323</v>
      </c>
      <c r="B3282" s="8">
        <v>155.58148411920001</v>
      </c>
      <c r="C3282" s="15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9" t="s">
        <v>3324</v>
      </c>
      <c r="B3283" s="8">
        <v>154.85818572720001</v>
      </c>
      <c r="C3283" s="15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9" t="s">
        <v>3325</v>
      </c>
      <c r="B3284" s="8">
        <v>154.7677734282</v>
      </c>
      <c r="C3284" s="15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9" t="s">
        <v>3326</v>
      </c>
      <c r="B3285" s="8">
        <v>155.0390103252</v>
      </c>
      <c r="C3285" s="15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9" t="s">
        <v>3327</v>
      </c>
      <c r="B3286" s="8">
        <v>155.61764903880001</v>
      </c>
      <c r="C3286" s="15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9" t="s">
        <v>3328</v>
      </c>
      <c r="B3287" s="8">
        <v>155.9250508554</v>
      </c>
      <c r="C3287" s="15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9" t="s">
        <v>3329</v>
      </c>
      <c r="B3288" s="8">
        <v>155.34641214179999</v>
      </c>
      <c r="C3288" s="15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9" t="s">
        <v>3330</v>
      </c>
      <c r="B3289" s="8">
        <v>156.84725630520001</v>
      </c>
      <c r="C3289" s="15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9" t="s">
        <v>3331</v>
      </c>
      <c r="B3290" s="8">
        <v>155.83463855639999</v>
      </c>
      <c r="C3290" s="15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9" t="s">
        <v>3332</v>
      </c>
      <c r="B3291" s="8">
        <v>156.2867000514</v>
      </c>
      <c r="C3291" s="15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9" t="s">
        <v>3333</v>
      </c>
      <c r="B3292" s="8">
        <v>155.54531919959999</v>
      </c>
      <c r="C3292" s="15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9" t="s">
        <v>3334</v>
      </c>
      <c r="B3293" s="8">
        <v>155.99279634800001</v>
      </c>
      <c r="C3293" s="15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9" t="s">
        <v>3335</v>
      </c>
      <c r="B3294" s="8">
        <v>154.747597025</v>
      </c>
      <c r="C3294" s="15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9" t="s">
        <v>3336</v>
      </c>
      <c r="B3295" s="8">
        <v>155.48749807199999</v>
      </c>
      <c r="C3295" s="15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9" t="s">
        <v>3337</v>
      </c>
      <c r="B3296" s="8">
        <v>154.80173612600001</v>
      </c>
      <c r="C3296" s="15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9" t="s">
        <v>3338</v>
      </c>
      <c r="B3297" s="8">
        <v>156.17326001800001</v>
      </c>
      <c r="C3297" s="15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9" t="s">
        <v>3339</v>
      </c>
      <c r="B3298" s="8">
        <v>155.81233267799999</v>
      </c>
      <c r="C3298" s="15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9" t="s">
        <v>3340</v>
      </c>
      <c r="B3299" s="8">
        <v>156.33567732099999</v>
      </c>
      <c r="C3299" s="15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9" t="s">
        <v>3341</v>
      </c>
      <c r="B3300" s="8">
        <v>156.40786278900001</v>
      </c>
      <c r="C3300" s="15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9" t="s">
        <v>3342</v>
      </c>
      <c r="B3301" s="8">
        <v>154.89196796100001</v>
      </c>
      <c r="C3301" s="15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9" t="s">
        <v>3343</v>
      </c>
      <c r="B3302" s="8">
        <v>155.52359080599999</v>
      </c>
      <c r="C3302" s="15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9" t="s">
        <v>3344</v>
      </c>
      <c r="B3303" s="8">
        <v>154.89196796100001</v>
      </c>
      <c r="C3303" s="15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9" t="s">
        <v>3345</v>
      </c>
      <c r="B3304" s="8">
        <v>156.08302818300001</v>
      </c>
      <c r="C3304" s="15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9" t="s">
        <v>3346</v>
      </c>
      <c r="B3305" s="8">
        <v>156.010842715</v>
      </c>
      <c r="C3305" s="15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9" t="s">
        <v>3347</v>
      </c>
      <c r="B3306" s="8">
        <v>156.64246556000001</v>
      </c>
      <c r="C3306" s="15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9" t="s">
        <v>3348</v>
      </c>
      <c r="B3307" s="8">
        <v>159.07872510499999</v>
      </c>
      <c r="C3307" s="15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9" t="s">
        <v>3349</v>
      </c>
      <c r="B3308" s="8">
        <v>159.98104345499999</v>
      </c>
      <c r="C3308" s="15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9" t="s">
        <v>3350</v>
      </c>
      <c r="B3309" s="8">
        <v>160.72094450200001</v>
      </c>
      <c r="C3309" s="15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9" t="s">
        <v>3351</v>
      </c>
      <c r="B3310" s="8">
        <v>162.417303</v>
      </c>
      <c r="C3310" s="15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9" t="s">
        <v>3352</v>
      </c>
      <c r="B3311" s="8">
        <v>165.160350784</v>
      </c>
      <c r="C3311" s="15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9" t="s">
        <v>3353</v>
      </c>
      <c r="B3312" s="8">
        <v>170.646446352</v>
      </c>
      <c r="C3312" s="15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9" t="s">
        <v>3354</v>
      </c>
      <c r="B3313" s="8">
        <v>170.89909549000001</v>
      </c>
      <c r="C3313" s="15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9" t="s">
        <v>3355</v>
      </c>
      <c r="B3314" s="8">
        <v>169.72521738</v>
      </c>
      <c r="C3314" s="15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9" t="s">
        <v>3356</v>
      </c>
      <c r="B3315" s="8">
        <v>170.04953308200001</v>
      </c>
      <c r="C3315" s="15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9" t="s">
        <v>3357</v>
      </c>
      <c r="B3316" s="8">
        <v>171.32877835100001</v>
      </c>
      <c r="C3316" s="15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9" t="s">
        <v>3358</v>
      </c>
      <c r="B3317" s="8">
        <v>172.06749744999999</v>
      </c>
      <c r="C3317" s="15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9" t="s">
        <v>3359</v>
      </c>
      <c r="B3318" s="8">
        <v>173.85123381099999</v>
      </c>
      <c r="C3318" s="15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9" t="s">
        <v>3360</v>
      </c>
      <c r="B3319" s="8">
        <v>173.74312857699999</v>
      </c>
      <c r="C3319" s="15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9" t="s">
        <v>3361</v>
      </c>
      <c r="B3320" s="8">
        <v>174.84219845600001</v>
      </c>
      <c r="C3320" s="15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9" t="s">
        <v>3362</v>
      </c>
      <c r="B3321" s="8">
        <v>174.73409322200001</v>
      </c>
      <c r="C3321" s="15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9" t="s">
        <v>3363</v>
      </c>
      <c r="B3322" s="8">
        <v>175.833163101</v>
      </c>
      <c r="C3322" s="15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9" t="s">
        <v>3364</v>
      </c>
      <c r="B3323" s="8">
        <v>177.076373292</v>
      </c>
      <c r="C3323" s="15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9" t="s">
        <v>3365</v>
      </c>
      <c r="B3324" s="8">
        <v>177.130425909</v>
      </c>
      <c r="C3324" s="15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9" t="s">
        <v>3366</v>
      </c>
      <c r="B3325" s="8">
        <v>177.76103977400001</v>
      </c>
      <c r="C3325" s="15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9" t="s">
        <v>3367</v>
      </c>
      <c r="B3326" s="8">
        <v>177.59888192299999</v>
      </c>
      <c r="C3326" s="15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9" t="s">
        <v>3368</v>
      </c>
      <c r="B3327" s="8">
        <v>176.93223298000001</v>
      </c>
      <c r="C3327" s="15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9" t="s">
        <v>3369</v>
      </c>
      <c r="B3328" s="8">
        <v>178.98623242599999</v>
      </c>
      <c r="C3328" s="15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9" t="s">
        <v>3370</v>
      </c>
      <c r="B3329" s="8">
        <v>180.84203894300001</v>
      </c>
      <c r="C3329" s="15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9" t="s">
        <v>3371</v>
      </c>
      <c r="B3330" s="8">
        <v>181.400582652</v>
      </c>
      <c r="C3330" s="15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9" t="s">
        <v>3372</v>
      </c>
      <c r="B3331" s="8">
        <v>181.25644234000001</v>
      </c>
      <c r="C3331" s="15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9" t="s">
        <v>3373</v>
      </c>
      <c r="B3332" s="8">
        <v>181.833003588</v>
      </c>
      <c r="C3332" s="15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9" t="s">
        <v>3374</v>
      </c>
      <c r="B3333" s="8">
        <v>181.760933432</v>
      </c>
      <c r="C3333" s="15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9" t="s">
        <v>3375</v>
      </c>
      <c r="B3334" s="8">
        <v>181.49106521300001</v>
      </c>
      <c r="C3334" s="15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9" t="s">
        <v>3376</v>
      </c>
      <c r="B3335" s="8">
        <v>180.6259638098</v>
      </c>
      <c r="C3335" s="15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9" t="s">
        <v>3377</v>
      </c>
      <c r="B3336" s="8">
        <v>181.23874397040001</v>
      </c>
      <c r="C3336" s="15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9" t="s">
        <v>3378</v>
      </c>
      <c r="B3337" s="8">
        <v>181.56315699659999</v>
      </c>
      <c r="C3337" s="15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9" t="s">
        <v>3379</v>
      </c>
      <c r="B3338" s="8">
        <v>180.78817032289999</v>
      </c>
      <c r="C3338" s="15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9" t="s">
        <v>3380</v>
      </c>
      <c r="B3339" s="8">
        <v>180.22945899999999</v>
      </c>
      <c r="C3339" s="15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9" t="s">
        <v>3381</v>
      </c>
      <c r="B3340" s="8">
        <v>179.90504597379999</v>
      </c>
      <c r="C3340" s="15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9" t="s">
        <v>3382</v>
      </c>
      <c r="B3341" s="8">
        <v>180.35561962130001</v>
      </c>
      <c r="C3341" s="15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9" t="s">
        <v>3383</v>
      </c>
      <c r="B3342" s="8">
        <v>178.84169216570001</v>
      </c>
      <c r="C3342" s="15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9" t="s">
        <v>3384</v>
      </c>
      <c r="B3343" s="8">
        <v>178.3370496805</v>
      </c>
      <c r="C3343" s="15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9" t="s">
        <v>3385</v>
      </c>
      <c r="B3344" s="8">
        <v>177.2016040888</v>
      </c>
      <c r="C3344" s="15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9" t="s">
        <v>3386</v>
      </c>
      <c r="B3345" s="8">
        <v>176.3905715233</v>
      </c>
      <c r="C3345" s="15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9" t="s">
        <v>3387</v>
      </c>
      <c r="B3346" s="8">
        <v>175.77779136269999</v>
      </c>
      <c r="C3346" s="15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9" t="s">
        <v>3388</v>
      </c>
      <c r="B3347" s="8">
        <v>173.57899196290001</v>
      </c>
      <c r="C3347" s="15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9" t="s">
        <v>3389</v>
      </c>
      <c r="B3348" s="8">
        <v>172.84005118100001</v>
      </c>
      <c r="C3348" s="15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9" t="s">
        <v>3390</v>
      </c>
      <c r="B3349" s="8">
        <v>171.79472031879999</v>
      </c>
      <c r="C3349" s="15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9" t="s">
        <v>3391</v>
      </c>
      <c r="B3350" s="8">
        <v>171.30810077949999</v>
      </c>
      <c r="C3350" s="15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9" t="s">
        <v>3392</v>
      </c>
      <c r="B3351" s="8">
        <v>171.90285799419999</v>
      </c>
      <c r="C3351" s="15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9" t="s">
        <v>3393</v>
      </c>
      <c r="B3352" s="8">
        <v>170.2267240255</v>
      </c>
      <c r="C3352" s="15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9" t="s">
        <v>3394</v>
      </c>
      <c r="B3353" s="8">
        <v>170.29881580910001</v>
      </c>
      <c r="C3353" s="15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9" t="s">
        <v>3395</v>
      </c>
      <c r="B3354" s="8">
        <v>168.38027716709999</v>
      </c>
      <c r="C3354" s="15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9" t="s">
        <v>3396</v>
      </c>
      <c r="B3355" s="8">
        <v>169.0973229551</v>
      </c>
      <c r="C3355" s="15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9" t="s">
        <v>3397</v>
      </c>
      <c r="B3356" s="8">
        <v>167.95004969429999</v>
      </c>
      <c r="C3356" s="15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9" t="s">
        <v>3398</v>
      </c>
      <c r="B3357" s="8">
        <v>168.02175427309999</v>
      </c>
      <c r="C3357" s="15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9" t="s">
        <v>3399</v>
      </c>
      <c r="B3358" s="8">
        <v>167.75286210260001</v>
      </c>
      <c r="C3358" s="15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9" t="s">
        <v>3400</v>
      </c>
      <c r="B3359" s="8">
        <v>166.76692414409999</v>
      </c>
      <c r="C3359" s="15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9" t="s">
        <v>3401</v>
      </c>
      <c r="B3360" s="8">
        <v>166.31877052659999</v>
      </c>
      <c r="C3360" s="15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9" t="s">
        <v>3402</v>
      </c>
      <c r="B3361" s="8">
        <v>166.1215829349</v>
      </c>
      <c r="C3361" s="15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9" t="s">
        <v>3403</v>
      </c>
      <c r="B3362" s="8">
        <v>164.83090051650001</v>
      </c>
      <c r="C3362" s="15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9" t="s">
        <v>3404</v>
      </c>
      <c r="B3363" s="8">
        <v>164.43652533310001</v>
      </c>
      <c r="C3363" s="15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9" t="s">
        <v>3405</v>
      </c>
      <c r="B3364" s="8">
        <v>165.3149064234</v>
      </c>
      <c r="C3364" s="15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9" t="s">
        <v>3406</v>
      </c>
      <c r="B3365" s="8">
        <v>164.86675280590001</v>
      </c>
      <c r="C3365" s="15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9" t="s">
        <v>3407</v>
      </c>
      <c r="B3366" s="8">
        <v>163.7194795451</v>
      </c>
      <c r="C3366" s="15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9" t="s">
        <v>3408</v>
      </c>
      <c r="B3367" s="8">
        <v>163.86288870269999</v>
      </c>
      <c r="C3367" s="15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9" t="s">
        <v>3409</v>
      </c>
      <c r="B3368" s="8">
        <v>162.66183700779999</v>
      </c>
      <c r="C3368" s="15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9" t="s">
        <v>3410</v>
      </c>
      <c r="B3369" s="8">
        <v>162.4467232714</v>
      </c>
      <c r="C3369" s="15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9" t="s">
        <v>3411</v>
      </c>
      <c r="B3370" s="8">
        <v>162.75146773130001</v>
      </c>
      <c r="C3370" s="15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9" t="s">
        <v>3412</v>
      </c>
      <c r="B3371" s="8">
        <v>162.28538796909999</v>
      </c>
      <c r="C3371" s="15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9" t="s">
        <v>3413</v>
      </c>
      <c r="B3372" s="8">
        <v>163.54021809810001</v>
      </c>
      <c r="C3372" s="15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9" t="s">
        <v>3414</v>
      </c>
      <c r="B3373" s="8">
        <v>162.37501869260001</v>
      </c>
      <c r="C3373" s="15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9" t="s">
        <v>3415</v>
      </c>
      <c r="B3374" s="8">
        <v>162.052348088</v>
      </c>
      <c r="C3374" s="15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9" t="s">
        <v>3416</v>
      </c>
      <c r="B3375" s="8">
        <v>160.13120063100001</v>
      </c>
      <c r="C3375" s="15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9" t="s">
        <v>3417</v>
      </c>
      <c r="B3376" s="8">
        <v>160.0777641903</v>
      </c>
      <c r="C3376" s="15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9" t="s">
        <v>3418</v>
      </c>
      <c r="B3377" s="8">
        <v>159.22278113909999</v>
      </c>
      <c r="C3377" s="15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9" t="s">
        <v>3419</v>
      </c>
      <c r="B3378" s="8">
        <v>158.51029526310001</v>
      </c>
      <c r="C3378" s="15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9" t="s">
        <v>3420</v>
      </c>
      <c r="B3379" s="8">
        <v>158.86653820110001</v>
      </c>
      <c r="C3379" s="15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9" t="s">
        <v>3421</v>
      </c>
      <c r="B3380" s="8">
        <v>158.99122322939999</v>
      </c>
      <c r="C3380" s="15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9" t="s">
        <v>3422</v>
      </c>
      <c r="B3381" s="8">
        <v>159.25840543289999</v>
      </c>
      <c r="C3381" s="15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9" t="s">
        <v>3423</v>
      </c>
      <c r="B3382" s="8">
        <v>158.4212345286</v>
      </c>
      <c r="C3382" s="15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9" t="s">
        <v>3424</v>
      </c>
      <c r="B3383" s="8">
        <v>158.72404102589999</v>
      </c>
      <c r="C3383" s="15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9" t="s">
        <v>3425</v>
      </c>
      <c r="B3384" s="8">
        <v>158.10061588440001</v>
      </c>
      <c r="C3384" s="15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9" t="s">
        <v>3426</v>
      </c>
      <c r="B3385" s="8">
        <v>157.69093650569999</v>
      </c>
      <c r="C3385" s="15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9" t="s">
        <v>3427</v>
      </c>
      <c r="B3386" s="8">
        <v>156.90720204210001</v>
      </c>
      <c r="C3386" s="15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9" t="s">
        <v>3428</v>
      </c>
      <c r="B3387" s="8">
        <v>157.10313565800001</v>
      </c>
      <c r="C3387" s="15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9" t="s">
        <v>3429</v>
      </c>
      <c r="B3388" s="8">
        <v>156.40846192890001</v>
      </c>
      <c r="C3388" s="15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9" t="s">
        <v>3430</v>
      </c>
      <c r="B3389" s="8">
        <v>155.6247274653</v>
      </c>
      <c r="C3389" s="15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9" t="s">
        <v>3431</v>
      </c>
      <c r="B3390" s="8">
        <v>154.8588051486</v>
      </c>
      <c r="C3390" s="15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9" t="s">
        <v>3432</v>
      </c>
      <c r="B3391" s="8">
        <v>155.00130232379999</v>
      </c>
      <c r="C3391" s="15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9" t="s">
        <v>3433</v>
      </c>
      <c r="B3392" s="8">
        <v>153.96819780359999</v>
      </c>
      <c r="C3392" s="15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9" t="s">
        <v>3434</v>
      </c>
      <c r="B3393" s="8">
        <v>153.0241540179</v>
      </c>
      <c r="C3393" s="15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9" t="s">
        <v>3435</v>
      </c>
      <c r="B3394" s="8">
        <v>152.72134752060001</v>
      </c>
      <c r="C3394" s="15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9" t="s">
        <v>3436</v>
      </c>
      <c r="B3395" s="8">
        <v>153.0954026055</v>
      </c>
      <c r="C3395" s="15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9" t="s">
        <v>3437</v>
      </c>
      <c r="B3396" s="8">
        <v>152.5610381985</v>
      </c>
      <c r="C3396" s="15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9" t="s">
        <v>3438</v>
      </c>
      <c r="B3397" s="8">
        <v>150.837275385</v>
      </c>
      <c r="C3397" s="15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9" t="s">
        <v>3439</v>
      </c>
      <c r="B3398" s="8">
        <v>150.97965865379999</v>
      </c>
      <c r="C3398" s="15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9" t="s">
        <v>3440</v>
      </c>
      <c r="B3399" s="8">
        <v>150.23214649260001</v>
      </c>
      <c r="C3399" s="15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9" t="s">
        <v>3441</v>
      </c>
      <c r="B3400" s="8">
        <v>150.69489211620001</v>
      </c>
      <c r="C3400" s="15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9" t="s">
        <v>3442</v>
      </c>
      <c r="B3401" s="8">
        <v>149.7338050518</v>
      </c>
      <c r="C3401" s="15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9" t="s">
        <v>3443</v>
      </c>
      <c r="B3402" s="8">
        <v>149.235463611</v>
      </c>
      <c r="C3402" s="15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9" t="s">
        <v>3444</v>
      </c>
      <c r="B3403" s="8">
        <v>147.98961000899999</v>
      </c>
      <c r="C3403" s="15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9" t="s">
        <v>3445</v>
      </c>
      <c r="B3404" s="8">
        <v>148.6837284444</v>
      </c>
      <c r="C3404" s="15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9" t="s">
        <v>3446</v>
      </c>
      <c r="B3405" s="8">
        <v>148.36336608959999</v>
      </c>
      <c r="C3405" s="15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9" t="s">
        <v>3447</v>
      </c>
      <c r="B3406" s="8">
        <v>148.11419536919999</v>
      </c>
      <c r="C3406" s="15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9" t="s">
        <v>3448</v>
      </c>
      <c r="B3407" s="8">
        <v>148.3099723638</v>
      </c>
      <c r="C3407" s="15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9" t="s">
        <v>3449</v>
      </c>
      <c r="B3408" s="8">
        <v>147.18870412199999</v>
      </c>
      <c r="C3408" s="15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9" t="s">
        <v>3450</v>
      </c>
      <c r="B3409" s="8">
        <v>147.18870412199999</v>
      </c>
      <c r="C3409" s="15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9" t="s">
        <v>3451</v>
      </c>
      <c r="B3410" s="8">
        <v>146.15642542320001</v>
      </c>
      <c r="C3410" s="15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9" t="s">
        <v>3452</v>
      </c>
      <c r="B3411" s="8">
        <v>145.69367979960001</v>
      </c>
      <c r="C3411" s="15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9" t="s">
        <v>3453</v>
      </c>
      <c r="B3412" s="8">
        <v>145.8716588856</v>
      </c>
      <c r="C3412" s="15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9" t="s">
        <v>3454</v>
      </c>
      <c r="B3413" s="8">
        <v>145.97844633720001</v>
      </c>
      <c r="C3413" s="15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9" t="s">
        <v>3455</v>
      </c>
      <c r="B3414" s="8">
        <v>144.76818855240001</v>
      </c>
      <c r="C3414" s="15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9" t="s">
        <v>3456</v>
      </c>
      <c r="B3415" s="8">
        <v>143.72153780400001</v>
      </c>
      <c r="C3415" s="15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9" t="s">
        <v>3457</v>
      </c>
      <c r="B3416" s="8">
        <v>143.89949909399999</v>
      </c>
      <c r="C3416" s="15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9" t="s">
        <v>3458</v>
      </c>
      <c r="B3417" s="8">
        <v>143.02748877299999</v>
      </c>
      <c r="C3417" s="15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9" t="s">
        <v>3459</v>
      </c>
      <c r="B3418" s="8">
        <v>143.15206167599999</v>
      </c>
      <c r="C3418" s="15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9" t="s">
        <v>3460</v>
      </c>
      <c r="B3419" s="8">
        <v>142.04870167799999</v>
      </c>
      <c r="C3419" s="15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9" t="s">
        <v>3461</v>
      </c>
      <c r="B3420" s="8">
        <v>140.73178813199999</v>
      </c>
      <c r="C3420" s="15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9" t="s">
        <v>3462</v>
      </c>
      <c r="B3421" s="8">
        <v>140.162312004</v>
      </c>
      <c r="C3421" s="15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9" t="s">
        <v>3463</v>
      </c>
      <c r="B3422" s="8">
        <v>139.450466844</v>
      </c>
      <c r="C3422" s="15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9" t="s">
        <v>3464</v>
      </c>
      <c r="B3423" s="8">
        <v>138.43608749099999</v>
      </c>
      <c r="C3423" s="15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9" t="s">
        <v>3465</v>
      </c>
      <c r="B3424" s="8">
        <v>138.77421394199999</v>
      </c>
      <c r="C3424" s="15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9" t="s">
        <v>3466</v>
      </c>
      <c r="B3425" s="8">
        <v>138.685233297</v>
      </c>
      <c r="C3425" s="15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9" t="s">
        <v>3467</v>
      </c>
      <c r="B3426" s="8">
        <v>138.24033007200001</v>
      </c>
      <c r="C3426" s="15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9" t="s">
        <v>3468</v>
      </c>
      <c r="B3427" s="8">
        <v>137.06578555799999</v>
      </c>
      <c r="C3427" s="15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9" t="s">
        <v>3469</v>
      </c>
      <c r="B3428" s="8">
        <v>135.766668141</v>
      </c>
      <c r="C3428" s="15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9" t="s">
        <v>3470</v>
      </c>
      <c r="B3429" s="8">
        <v>135.85564878599999</v>
      </c>
      <c r="C3429" s="15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9" t="s">
        <v>3471</v>
      </c>
      <c r="B3430" s="8">
        <v>136.887824268</v>
      </c>
      <c r="C3430" s="15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9" t="s">
        <v>3472</v>
      </c>
      <c r="B3431" s="8">
        <v>136.870028139</v>
      </c>
      <c r="C3431" s="15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9" t="s">
        <v>3473</v>
      </c>
      <c r="B3432" s="8">
        <v>135.80226039900001</v>
      </c>
      <c r="C3432" s="15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9" t="s">
        <v>3474</v>
      </c>
      <c r="B3433" s="8">
        <v>134.431958466</v>
      </c>
      <c r="C3433" s="15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9" t="s">
        <v>3475</v>
      </c>
      <c r="B3434" s="8">
        <v>132.385403631</v>
      </c>
      <c r="C3434" s="15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9" t="s">
        <v>3476</v>
      </c>
      <c r="B3435" s="8">
        <v>133.02606427500001</v>
      </c>
      <c r="C3435" s="15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9" t="s">
        <v>3477</v>
      </c>
      <c r="B3436" s="8">
        <v>131.31763589100001</v>
      </c>
      <c r="C3436" s="15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9" t="s">
        <v>3478</v>
      </c>
      <c r="B3437" s="8">
        <v>131.69135460000001</v>
      </c>
      <c r="C3437" s="15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9" t="s">
        <v>3479</v>
      </c>
      <c r="B3438" s="8">
        <v>133.55194078139999</v>
      </c>
      <c r="C3438" s="15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9" t="s">
        <v>3480</v>
      </c>
      <c r="B3439" s="8">
        <v>134.0197864376</v>
      </c>
      <c r="C3439" s="15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9" t="s">
        <v>3481</v>
      </c>
      <c r="B3440" s="8">
        <v>133.85783986429999</v>
      </c>
      <c r="C3440" s="15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9" t="s">
        <v>3482</v>
      </c>
      <c r="B3441" s="8">
        <v>132.40032070460001</v>
      </c>
      <c r="C3441" s="15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9" t="s">
        <v>3483</v>
      </c>
      <c r="B3442" s="8">
        <v>132.3643325772</v>
      </c>
      <c r="C3442" s="15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9" t="s">
        <v>3484</v>
      </c>
      <c r="B3443" s="8">
        <v>132.616249469</v>
      </c>
      <c r="C3443" s="15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9" t="s">
        <v>3485</v>
      </c>
      <c r="B3444" s="8">
        <v>132.86816636079999</v>
      </c>
      <c r="C3444" s="15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9" t="s">
        <v>3486</v>
      </c>
      <c r="B3445" s="8">
        <v>133.0121188704</v>
      </c>
      <c r="C3445" s="15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9" t="s">
        <v>3487</v>
      </c>
      <c r="B3446" s="8">
        <v>132.77819604230001</v>
      </c>
      <c r="C3446" s="15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9" t="s">
        <v>3488</v>
      </c>
      <c r="B3447" s="8">
        <v>132.41831476830001</v>
      </c>
      <c r="C3447" s="15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9" t="s">
        <v>3489</v>
      </c>
      <c r="B3448" s="8">
        <v>131.93247504839999</v>
      </c>
      <c r="C3448" s="15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9" t="s">
        <v>3490</v>
      </c>
      <c r="B3449" s="8">
        <v>132.40032070460001</v>
      </c>
      <c r="C3449" s="15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9" t="s">
        <v>3491</v>
      </c>
      <c r="B3450" s="8">
        <v>132.9401426156</v>
      </c>
      <c r="C3450" s="15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9" t="s">
        <v>3492</v>
      </c>
      <c r="B3451" s="8">
        <v>134.2537092657</v>
      </c>
      <c r="C3451" s="15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9" t="s">
        <v>3493</v>
      </c>
      <c r="B3452" s="8">
        <v>134.595596476</v>
      </c>
      <c r="C3452" s="15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9" t="s">
        <v>3494</v>
      </c>
      <c r="B3453" s="8">
        <v>135.6572462343</v>
      </c>
      <c r="C3453" s="15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9" t="s">
        <v>3495</v>
      </c>
      <c r="B3454" s="8">
        <v>136.50296722819999</v>
      </c>
      <c r="C3454" s="15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9" t="s">
        <v>3496</v>
      </c>
      <c r="B3455" s="8">
        <v>137.69057543240001</v>
      </c>
      <c r="C3455" s="15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9" t="s">
        <v>3497</v>
      </c>
      <c r="B3456" s="8">
        <v>139.9275932976</v>
      </c>
      <c r="C3456" s="15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9" t="s">
        <v>3498</v>
      </c>
      <c r="B3457" s="8">
        <v>140.3816677826</v>
      </c>
      <c r="C3457" s="15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9" t="s">
        <v>3499</v>
      </c>
      <c r="B3458" s="8">
        <v>139.11025922459999</v>
      </c>
      <c r="C3458" s="15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9" t="s">
        <v>3500</v>
      </c>
      <c r="B3459" s="8">
        <v>139.01944432760001</v>
      </c>
      <c r="C3459" s="15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9" t="s">
        <v>3501</v>
      </c>
      <c r="B3460" s="8">
        <v>139.61882264779999</v>
      </c>
      <c r="C3460" s="15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9" t="s">
        <v>3502</v>
      </c>
      <c r="B3461" s="8">
        <v>139.49168179200001</v>
      </c>
      <c r="C3461" s="15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9" t="s">
        <v>3503</v>
      </c>
      <c r="B3462" s="8">
        <v>139.4190298744</v>
      </c>
      <c r="C3462" s="15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9" t="s">
        <v>3504</v>
      </c>
      <c r="B3463" s="8">
        <v>138.56536984260001</v>
      </c>
      <c r="C3463" s="15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9" t="s">
        <v>3505</v>
      </c>
      <c r="B3464" s="8">
        <v>138.63802176019999</v>
      </c>
      <c r="C3464" s="15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9" t="s">
        <v>3506</v>
      </c>
      <c r="B3465" s="8">
        <v>138.27476217220001</v>
      </c>
      <c r="C3465" s="15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9" t="s">
        <v>3507</v>
      </c>
      <c r="B3466" s="8">
        <v>138.42006600740001</v>
      </c>
      <c r="C3466" s="15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9" t="s">
        <v>3508</v>
      </c>
      <c r="B3467" s="8">
        <v>138.87414049239999</v>
      </c>
      <c r="C3467" s="15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9" t="s">
        <v>3509</v>
      </c>
      <c r="B3468" s="8">
        <v>138.83781453360001</v>
      </c>
      <c r="C3468" s="15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9" t="s">
        <v>3510</v>
      </c>
      <c r="B3469" s="8">
        <v>138.98311836880001</v>
      </c>
      <c r="C3469" s="15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9" t="s">
        <v>3511</v>
      </c>
      <c r="B3470" s="8">
        <v>139.65514860659999</v>
      </c>
      <c r="C3470" s="15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9" t="s">
        <v>3512</v>
      </c>
      <c r="B3471" s="8">
        <v>140.7086014118</v>
      </c>
      <c r="C3471" s="15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9" t="s">
        <v>3513</v>
      </c>
      <c r="B3472" s="8">
        <v>141.81654315520001</v>
      </c>
      <c r="C3472" s="15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9" t="s">
        <v>3514</v>
      </c>
      <c r="B3473" s="8">
        <v>141.01737206160001</v>
      </c>
      <c r="C3473" s="15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9" t="s">
        <v>3515</v>
      </c>
      <c r="B3474" s="8">
        <v>140.79941630880001</v>
      </c>
      <c r="C3474" s="15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9" t="s">
        <v>3516</v>
      </c>
      <c r="B3475" s="8">
        <v>141.5077725054</v>
      </c>
      <c r="C3475" s="15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9" t="s">
        <v>3517</v>
      </c>
      <c r="B3476" s="8">
        <v>141.16267589680001</v>
      </c>
      <c r="C3476" s="15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9" t="s">
        <v>3518</v>
      </c>
      <c r="B3477" s="8">
        <v>141.14451291739999</v>
      </c>
      <c r="C3477" s="15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9" t="s">
        <v>3519</v>
      </c>
      <c r="B3478" s="8">
        <v>141.5479951202</v>
      </c>
      <c r="C3478" s="15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9" t="s">
        <v>3520</v>
      </c>
      <c r="B3479" s="8">
        <v>140.12172672860001</v>
      </c>
      <c r="C3479" s="15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9" t="s">
        <v>3521</v>
      </c>
      <c r="B3480" s="8">
        <v>139.2257376108</v>
      </c>
      <c r="C3480" s="15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9" t="s">
        <v>3522</v>
      </c>
      <c r="B3481" s="8">
        <v>139.02459719660001</v>
      </c>
      <c r="C3481" s="15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9" t="s">
        <v>3523</v>
      </c>
      <c r="B3482" s="8">
        <v>137.7263272504</v>
      </c>
      <c r="C3482" s="15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9" t="s">
        <v>3524</v>
      </c>
      <c r="B3483" s="8">
        <v>137.37890289859999</v>
      </c>
      <c r="C3483" s="15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9" t="s">
        <v>3525</v>
      </c>
      <c r="B3484" s="8">
        <v>136.51948476519999</v>
      </c>
      <c r="C3484" s="15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9" t="s">
        <v>3526</v>
      </c>
      <c r="B3485" s="8">
        <v>136.8120526404</v>
      </c>
      <c r="C3485" s="15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9" t="s">
        <v>3527</v>
      </c>
      <c r="B3486" s="8">
        <v>136.08063295240001</v>
      </c>
      <c r="C3486" s="15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9" t="s">
        <v>3528</v>
      </c>
      <c r="B3487" s="8">
        <v>134.27036922459999</v>
      </c>
      <c r="C3487" s="15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9" t="s">
        <v>3529</v>
      </c>
      <c r="B3488" s="8">
        <v>134.27036922459999</v>
      </c>
      <c r="C3488" s="15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9" t="s">
        <v>3530</v>
      </c>
      <c r="B3489" s="8">
        <v>133.72180445859999</v>
      </c>
      <c r="C3489" s="15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9" t="s">
        <v>3531</v>
      </c>
      <c r="B3490" s="8">
        <v>131.49097441020001</v>
      </c>
      <c r="C3490" s="15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9" t="s">
        <v>3532</v>
      </c>
      <c r="B3491" s="8">
        <v>129.644139698</v>
      </c>
      <c r="C3491" s="15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9" t="s">
        <v>3533</v>
      </c>
      <c r="B3492" s="8">
        <v>128.43729721279999</v>
      </c>
      <c r="C3492" s="15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9" t="s">
        <v>3534</v>
      </c>
      <c r="B3493" s="8">
        <v>127.68759203259999</v>
      </c>
      <c r="C3493" s="15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9" t="s">
        <v>3535</v>
      </c>
      <c r="B3494" s="8">
        <v>124.81676975720001</v>
      </c>
      <c r="C3494" s="15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9" t="s">
        <v>3536</v>
      </c>
      <c r="B3495" s="8">
        <v>123.6282127642</v>
      </c>
      <c r="C3495" s="15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9" t="s">
        <v>3537</v>
      </c>
      <c r="B3496" s="8">
        <v>123.0065060294</v>
      </c>
      <c r="C3496" s="15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9" t="s">
        <v>3538</v>
      </c>
      <c r="B3497" s="8">
        <v>120.8305324576</v>
      </c>
      <c r="C3497" s="15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9" t="s">
        <v>3539</v>
      </c>
      <c r="B3498" s="8">
        <v>118.2339925652</v>
      </c>
      <c r="C3498" s="15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9" t="s">
        <v>3540</v>
      </c>
      <c r="B3499" s="8">
        <v>116.6418437658</v>
      </c>
      <c r="C3499" s="15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9" t="s">
        <v>3541</v>
      </c>
      <c r="B3500" s="8">
        <v>116.18139120079999</v>
      </c>
      <c r="C3500" s="15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9" t="s">
        <v>3542</v>
      </c>
      <c r="B3501" s="8">
        <v>116.4576627398</v>
      </c>
      <c r="C3501" s="15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9" t="s">
        <v>3543</v>
      </c>
      <c r="B3502" s="8">
        <v>116.5681713554</v>
      </c>
      <c r="C3502" s="15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9" t="s">
        <v>3544</v>
      </c>
      <c r="B3503" s="8">
        <v>116.6234256632</v>
      </c>
      <c r="C3503" s="15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9" t="s">
        <v>3545</v>
      </c>
      <c r="B3504" s="8">
        <v>117.17596874119999</v>
      </c>
      <c r="C3504" s="15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9" t="s">
        <v>3546</v>
      </c>
      <c r="B3505" s="8">
        <v>116.9181153048</v>
      </c>
      <c r="C3505" s="15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9" t="s">
        <v>3547</v>
      </c>
      <c r="B3506" s="8">
        <v>116.9917877152</v>
      </c>
      <c r="C3506" s="15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9" t="s">
        <v>3548</v>
      </c>
      <c r="B3507" s="8">
        <v>115.13155935259999</v>
      </c>
      <c r="C3507" s="15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9" t="s">
        <v>3549</v>
      </c>
      <c r="B3508" s="8">
        <v>115.0394688396</v>
      </c>
      <c r="C3508" s="15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9" t="s">
        <v>3550</v>
      </c>
      <c r="B3509" s="8">
        <v>112.9213870406</v>
      </c>
      <c r="C3509" s="15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9" t="s">
        <v>3551</v>
      </c>
      <c r="B3510" s="8">
        <v>111.5584474482</v>
      </c>
      <c r="C3510" s="15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9" t="s">
        <v>3552</v>
      </c>
      <c r="B3511" s="8">
        <v>109.9192363168</v>
      </c>
      <c r="C3511" s="15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9" t="s">
        <v>3553</v>
      </c>
      <c r="B3512" s="8">
        <v>109.58771047</v>
      </c>
      <c r="C3512" s="15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9" t="s">
        <v>3554</v>
      </c>
      <c r="B3513" s="8">
        <v>109.2377665206</v>
      </c>
      <c r="C3513" s="15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9" t="s">
        <v>3555</v>
      </c>
      <c r="B3514" s="8">
        <v>108.9614949816</v>
      </c>
      <c r="C3514" s="15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9" t="s">
        <v>3556</v>
      </c>
      <c r="B3515" s="8">
        <v>108.97991308420001</v>
      </c>
      <c r="C3515" s="15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9" t="s">
        <v>3557</v>
      </c>
      <c r="B3516" s="8">
        <v>108.22477087759999</v>
      </c>
      <c r="C3516" s="15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9" t="s">
        <v>3558</v>
      </c>
      <c r="B3517" s="8">
        <v>107.93008123600001</v>
      </c>
      <c r="C3517" s="15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9" t="s">
        <v>3559</v>
      </c>
      <c r="B3518" s="8">
        <v>107.6169734918</v>
      </c>
      <c r="C3518" s="15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9" t="s">
        <v>3560</v>
      </c>
      <c r="B3519" s="8">
        <v>107.7090640048</v>
      </c>
      <c r="C3519" s="15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9" t="s">
        <v>3561</v>
      </c>
      <c r="B3520" s="8">
        <v>106.71827682</v>
      </c>
      <c r="C3520" s="15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9" t="s">
        <v>3562</v>
      </c>
      <c r="B3521" s="8">
        <v>105.9454892982</v>
      </c>
      <c r="C3521" s="15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9" t="s">
        <v>3563</v>
      </c>
      <c r="B3522" s="8">
        <v>105.2279008851</v>
      </c>
      <c r="C3522" s="15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9" t="s">
        <v>3564</v>
      </c>
      <c r="B3523" s="8">
        <v>105.72469286339999</v>
      </c>
      <c r="C3523" s="15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9" t="s">
        <v>3565</v>
      </c>
      <c r="B3524" s="8">
        <v>105.1911014793</v>
      </c>
      <c r="C3524" s="15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9" t="s">
        <v>3566</v>
      </c>
      <c r="B3525" s="8">
        <v>102.7071415878</v>
      </c>
      <c r="C3525" s="15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9" t="s">
        <v>3567</v>
      </c>
      <c r="B3526" s="8">
        <v>101.2719647616</v>
      </c>
      <c r="C3526" s="15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9" t="s">
        <v>3568</v>
      </c>
      <c r="B3527" s="8">
        <v>100.5359766456</v>
      </c>
      <c r="C3527" s="15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9" t="s">
        <v>3569</v>
      </c>
      <c r="B3528" s="8">
        <v>100.94077010940001</v>
      </c>
      <c r="C3528" s="15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9" t="s">
        <v>3570</v>
      </c>
      <c r="B3529" s="8">
        <v>99.91038674699999</v>
      </c>
      <c r="C3529" s="15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9" t="s">
        <v>3571</v>
      </c>
      <c r="B3530" s="8">
        <v>99.339995957100001</v>
      </c>
      <c r="C3530" s="15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9" t="s">
        <v>3572</v>
      </c>
      <c r="B3531" s="8">
        <v>99.008801304900004</v>
      </c>
      <c r="C3531" s="15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9" t="s">
        <v>3573</v>
      </c>
      <c r="B3532" s="8">
        <v>98.25441348599999</v>
      </c>
      <c r="C3532" s="15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9" t="s">
        <v>3574</v>
      </c>
      <c r="B3533" s="8">
        <v>98.10721586279999</v>
      </c>
      <c r="C3533" s="15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9" t="s">
        <v>3575</v>
      </c>
      <c r="B3534" s="8">
        <v>98.052016754099995</v>
      </c>
      <c r="C3534" s="15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9" t="s">
        <v>3576</v>
      </c>
      <c r="B3535" s="8">
        <v>97.132031609099997</v>
      </c>
      <c r="C3535" s="15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9" t="s">
        <v>3577</v>
      </c>
      <c r="B3536" s="8">
        <v>97.20563042069999</v>
      </c>
      <c r="C3536" s="15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9" t="s">
        <v>3578</v>
      </c>
      <c r="B3537" s="8">
        <v>96.892835471399991</v>
      </c>
      <c r="C3537" s="15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9" t="s">
        <v>3579</v>
      </c>
      <c r="B3538" s="8">
        <v>96.8008369569</v>
      </c>
      <c r="C3538" s="15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9" t="s">
        <v>3580</v>
      </c>
      <c r="B3539" s="8">
        <v>97.371227746800002</v>
      </c>
      <c r="C3539" s="15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9" t="s">
        <v>3581</v>
      </c>
      <c r="B3540" s="8">
        <v>97.518425369999989</v>
      </c>
      <c r="C3540" s="15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9" t="s">
        <v>3582</v>
      </c>
      <c r="B3541" s="8">
        <v>97.076832500399988</v>
      </c>
      <c r="C3541" s="15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9" t="s">
        <v>3583</v>
      </c>
      <c r="B3542" s="8">
        <v>96.285645275699991</v>
      </c>
      <c r="C3542" s="15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9" t="s">
        <v>3584</v>
      </c>
      <c r="B3543" s="8">
        <v>95.652083222399995</v>
      </c>
      <c r="C3543" s="15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9" t="s">
        <v>3585</v>
      </c>
      <c r="B3544" s="8">
        <v>95.707024108799999</v>
      </c>
      <c r="C3544" s="15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9" t="s">
        <v>3586</v>
      </c>
      <c r="B3545" s="8">
        <v>95.157615244799999</v>
      </c>
      <c r="C3545" s="15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9" t="s">
        <v>3587</v>
      </c>
      <c r="B3546" s="8">
        <v>95.304124275199996</v>
      </c>
      <c r="C3546" s="15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9" t="s">
        <v>3588</v>
      </c>
      <c r="B3547" s="8">
        <v>95.340751532799999</v>
      </c>
      <c r="C3547" s="15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9" t="s">
        <v>3589</v>
      </c>
      <c r="B3548" s="8">
        <v>95.597142336000005</v>
      </c>
      <c r="C3548" s="15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9" t="s">
        <v>3590</v>
      </c>
      <c r="B3549" s="8">
        <v>95.688710479999997</v>
      </c>
      <c r="C3549" s="15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9" t="s">
        <v>3591</v>
      </c>
      <c r="B3550" s="8">
        <v>96.622705548799985</v>
      </c>
      <c r="C3550" s="15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9" t="s">
        <v>3592</v>
      </c>
      <c r="B3551" s="8">
        <v>96.787528207999998</v>
      </c>
      <c r="C3551" s="15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9" t="s">
        <v>3593</v>
      </c>
      <c r="B3552" s="8">
        <v>96.329687488000005</v>
      </c>
      <c r="C3552" s="15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9" t="s">
        <v>3594</v>
      </c>
      <c r="B3553" s="8">
        <v>96.201492086399995</v>
      </c>
      <c r="C3553" s="15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9" t="s">
        <v>3595</v>
      </c>
      <c r="B3554" s="8">
        <v>96.000042169599993</v>
      </c>
      <c r="C3554" s="15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9" t="s">
        <v>3596</v>
      </c>
      <c r="B3555" s="8">
        <v>96.421255631999998</v>
      </c>
      <c r="C3555" s="15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9" t="s">
        <v>3597</v>
      </c>
      <c r="B3556" s="8">
        <v>96.219805715199996</v>
      </c>
      <c r="C3556" s="15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9" t="s">
        <v>3598</v>
      </c>
      <c r="B3557" s="8">
        <v>96.512823776000005</v>
      </c>
      <c r="C3557" s="15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9" t="s">
        <v>3599</v>
      </c>
      <c r="B3558" s="8">
        <v>96.183178457600008</v>
      </c>
      <c r="C3558" s="15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9" t="s">
        <v>3600</v>
      </c>
      <c r="B3559" s="8">
        <v>95.340751532799999</v>
      </c>
      <c r="C3559" s="15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9" t="s">
        <v>3601</v>
      </c>
      <c r="B3560" s="8">
        <v>95.908474025599986</v>
      </c>
      <c r="C3560" s="15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9" t="s">
        <v>3602</v>
      </c>
      <c r="B3561" s="8">
        <v>95.96341491199999</v>
      </c>
      <c r="C3561" s="15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9" t="s">
        <v>3603</v>
      </c>
      <c r="B3562" s="8">
        <v>96.659332806400002</v>
      </c>
      <c r="C3562" s="15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9" t="s">
        <v>3604</v>
      </c>
      <c r="B3563" s="8">
        <v>96.247074843600004</v>
      </c>
      <c r="C3563" s="15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9" t="s">
        <v>3605</v>
      </c>
      <c r="B3564" s="8">
        <v>96.740555857800004</v>
      </c>
      <c r="C3564" s="15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9" t="s">
        <v>3606</v>
      </c>
      <c r="B3565" s="8">
        <v>97.215759797399997</v>
      </c>
      <c r="C3565" s="15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9" t="s">
        <v>3607</v>
      </c>
      <c r="B3566" s="8">
        <v>97.489915916400008</v>
      </c>
      <c r="C3566" s="15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9" t="s">
        <v>3608</v>
      </c>
      <c r="B3567" s="8">
        <v>97.10609734980001</v>
      </c>
      <c r="C3567" s="15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9" t="s">
        <v>3609</v>
      </c>
      <c r="B3568" s="8">
        <v>97.032989051400008</v>
      </c>
      <c r="C3568" s="15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9" t="s">
        <v>3610</v>
      </c>
      <c r="B3569" s="8">
        <v>97.252313946600012</v>
      </c>
      <c r="C3569" s="15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9" t="s">
        <v>3611</v>
      </c>
      <c r="B3570" s="8">
        <v>97.489915916400008</v>
      </c>
      <c r="C3570" s="15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9" t="s">
        <v>3612</v>
      </c>
      <c r="B3571" s="8">
        <v>97.745794960799998</v>
      </c>
      <c r="C3571" s="15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9" t="s">
        <v>3613</v>
      </c>
      <c r="B3572" s="8">
        <v>98.604817467000004</v>
      </c>
      <c r="C3572" s="15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9" t="s">
        <v>3614</v>
      </c>
      <c r="B3573" s="8">
        <v>99.080021406600011</v>
      </c>
      <c r="C3573" s="15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9" t="s">
        <v>3615</v>
      </c>
      <c r="B3574" s="8">
        <v>99.975598062000003</v>
      </c>
      <c r="C3574" s="15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9" t="s">
        <v>3616</v>
      </c>
      <c r="B3575" s="8">
        <v>100.15836880800001</v>
      </c>
      <c r="C3575" s="15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9" t="s">
        <v>3617</v>
      </c>
      <c r="B3576" s="8">
        <v>100.65184982220001</v>
      </c>
      <c r="C3576" s="15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9" t="s">
        <v>3618</v>
      </c>
      <c r="B3577" s="8">
        <v>101.8398596712</v>
      </c>
      <c r="C3577" s="15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9" t="s">
        <v>3619</v>
      </c>
      <c r="B3578" s="8">
        <v>102.16884701399999</v>
      </c>
      <c r="C3578" s="15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9" t="s">
        <v>3620</v>
      </c>
      <c r="B3579" s="8">
        <v>102.4612802076</v>
      </c>
      <c r="C3579" s="15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9" t="s">
        <v>3621</v>
      </c>
      <c r="B3580" s="8">
        <v>103.2837485646</v>
      </c>
      <c r="C3580" s="15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9" t="s">
        <v>3622</v>
      </c>
      <c r="B3581" s="8">
        <v>104.34381889140001</v>
      </c>
      <c r="C3581" s="15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9" t="s">
        <v>3623</v>
      </c>
      <c r="B3582" s="8">
        <v>104.4352042644</v>
      </c>
      <c r="C3582" s="15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9" t="s">
        <v>3624</v>
      </c>
      <c r="B3583" s="8">
        <v>105.78770778480001</v>
      </c>
      <c r="C3583" s="15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9" t="s">
        <v>3625</v>
      </c>
      <c r="B3584" s="8">
        <v>106.1314013435</v>
      </c>
      <c r="C3584" s="15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9" t="s">
        <v>3626</v>
      </c>
      <c r="B3585" s="8">
        <v>106.8223373125</v>
      </c>
      <c r="C3585" s="15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9" t="s">
        <v>3627</v>
      </c>
      <c r="B3586" s="8">
        <v>109.5497161375</v>
      </c>
      <c r="C3586" s="15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9" t="s">
        <v>3628</v>
      </c>
      <c r="B3587" s="8">
        <v>111.0043181775</v>
      </c>
      <c r="C3587" s="15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9" t="s">
        <v>3629</v>
      </c>
      <c r="B3588" s="8">
        <v>111.9134444525</v>
      </c>
      <c r="C3588" s="15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9" t="s">
        <v>3630</v>
      </c>
      <c r="B3589" s="8">
        <v>113.44077659449999</v>
      </c>
      <c r="C3589" s="15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9" t="s">
        <v>3631</v>
      </c>
      <c r="B3590" s="8">
        <v>115.6954097565</v>
      </c>
      <c r="C3590" s="15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9" t="s">
        <v>3632</v>
      </c>
      <c r="B3591" s="8">
        <v>116.4227107765</v>
      </c>
      <c r="C3591" s="15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9" t="s">
        <v>3633</v>
      </c>
      <c r="B3592" s="8">
        <v>118.259145852</v>
      </c>
      <c r="C3592" s="15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9" t="s">
        <v>3634</v>
      </c>
      <c r="B3593" s="8">
        <v>117.240924424</v>
      </c>
      <c r="C3593" s="15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9" t="s">
        <v>3635</v>
      </c>
      <c r="B3594" s="8">
        <v>118.91371676999999</v>
      </c>
      <c r="C3594" s="15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9" t="s">
        <v>3636</v>
      </c>
      <c r="B3595" s="8">
        <v>120.0955809275</v>
      </c>
      <c r="C3595" s="15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9" t="s">
        <v>3637</v>
      </c>
      <c r="B3596" s="8">
        <v>120.20467608049999</v>
      </c>
      <c r="C3596" s="15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9" t="s">
        <v>3638</v>
      </c>
      <c r="B3597" s="8">
        <v>120.98652467700001</v>
      </c>
      <c r="C3597" s="15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9" t="s">
        <v>3639</v>
      </c>
      <c r="B3598" s="8">
        <v>121.4774528655</v>
      </c>
      <c r="C3598" s="15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9" t="s">
        <v>3640</v>
      </c>
      <c r="B3599" s="8">
        <v>122.659317023</v>
      </c>
      <c r="C3599" s="15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9" t="s">
        <v>3641</v>
      </c>
      <c r="B3600" s="8">
        <v>123.3320704665</v>
      </c>
      <c r="C3600" s="15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9" t="s">
        <v>3642</v>
      </c>
      <c r="B3601" s="8">
        <v>124.85940260850001</v>
      </c>
      <c r="C3601" s="15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9" t="s">
        <v>3643</v>
      </c>
      <c r="B3602" s="8">
        <v>125.67761625599999</v>
      </c>
      <c r="C3602" s="15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9" t="s">
        <v>3644</v>
      </c>
      <c r="B3603" s="8">
        <v>124.9654397124</v>
      </c>
      <c r="C3603" s="15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9" t="s">
        <v>3645</v>
      </c>
      <c r="B3604" s="8">
        <v>125.6502805992</v>
      </c>
      <c r="C3604" s="15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9" t="s">
        <v>3646</v>
      </c>
      <c r="B3605" s="8">
        <v>124.6951077834</v>
      </c>
      <c r="C3605" s="15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9" t="s">
        <v>3647</v>
      </c>
      <c r="B3606" s="8">
        <v>124.6770856548</v>
      </c>
      <c r="C3606" s="15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9" t="s">
        <v>3648</v>
      </c>
      <c r="B3607" s="8">
        <v>125.343904413</v>
      </c>
      <c r="C3607" s="15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9" t="s">
        <v>3649</v>
      </c>
      <c r="B3608" s="8">
        <v>125.9566567854</v>
      </c>
      <c r="C3608" s="15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9" t="s">
        <v>3650</v>
      </c>
      <c r="B3609" s="8">
        <v>124.803240555</v>
      </c>
      <c r="C3609" s="15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9" t="s">
        <v>3651</v>
      </c>
      <c r="B3610" s="8">
        <v>123.7759792248</v>
      </c>
      <c r="C3610" s="15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9" t="s">
        <v>3652</v>
      </c>
      <c r="B3611" s="8">
        <v>123.902134125</v>
      </c>
      <c r="C3611" s="15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9" t="s">
        <v>3653</v>
      </c>
      <c r="B3612" s="8">
        <v>123.9562005108</v>
      </c>
      <c r="C3612" s="15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9" t="s">
        <v>3654</v>
      </c>
      <c r="B3613" s="8">
        <v>124.6590635262</v>
      </c>
      <c r="C3613" s="15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9" t="s">
        <v>3655</v>
      </c>
      <c r="B3614" s="8">
        <v>124.98346184099999</v>
      </c>
      <c r="C3614" s="15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9" t="s">
        <v>3656</v>
      </c>
      <c r="B3615" s="8">
        <v>124.24455456840001</v>
      </c>
      <c r="C3615" s="15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9" t="s">
        <v>3657</v>
      </c>
      <c r="B3616" s="8">
        <v>122.009810622</v>
      </c>
      <c r="C3616" s="15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9" t="s">
        <v>3658</v>
      </c>
      <c r="B3617" s="8">
        <v>122.5144302228</v>
      </c>
      <c r="C3617" s="15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9" t="s">
        <v>3659</v>
      </c>
      <c r="B3618" s="8">
        <v>120.928482906</v>
      </c>
      <c r="C3618" s="15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9" t="s">
        <v>3660</v>
      </c>
      <c r="B3619" s="8">
        <v>120.7843058772</v>
      </c>
      <c r="C3619" s="15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9" t="s">
        <v>3661</v>
      </c>
      <c r="B3620" s="8">
        <v>121.79354507879999</v>
      </c>
      <c r="C3620" s="15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9" t="s">
        <v>3662</v>
      </c>
      <c r="B3621" s="8">
        <v>120.65815097700001</v>
      </c>
      <c r="C3621" s="15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9" t="s">
        <v>3663</v>
      </c>
      <c r="B3622" s="8">
        <v>120.26676509399999</v>
      </c>
      <c r="C3622" s="15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9" t="s">
        <v>3664</v>
      </c>
      <c r="B3623" s="8">
        <v>119.85538264349999</v>
      </c>
      <c r="C3623" s="15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9" t="s">
        <v>3665</v>
      </c>
      <c r="B3624" s="8">
        <v>120.016358385</v>
      </c>
      <c r="C3624" s="15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9" t="s">
        <v>3666</v>
      </c>
      <c r="B3625" s="8">
        <v>118.0667632935</v>
      </c>
      <c r="C3625" s="15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9" t="s">
        <v>3667</v>
      </c>
      <c r="B3626" s="8">
        <v>117.02936407049999</v>
      </c>
      <c r="C3626" s="15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9" t="s">
        <v>3668</v>
      </c>
      <c r="B3627" s="8">
        <v>116.296030137</v>
      </c>
      <c r="C3627" s="15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9" t="s">
        <v>3669</v>
      </c>
      <c r="B3628" s="8">
        <v>115.0976551725</v>
      </c>
      <c r="C3628" s="15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9" t="s">
        <v>3670</v>
      </c>
      <c r="B3629" s="8">
        <v>113.59521491850001</v>
      </c>
      <c r="C3629" s="15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9" t="s">
        <v>3671</v>
      </c>
      <c r="B3630" s="8">
        <v>112.1643194385</v>
      </c>
      <c r="C3630" s="15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9" t="s">
        <v>3672</v>
      </c>
      <c r="B3631" s="8">
        <v>110.5187896365</v>
      </c>
      <c r="C3631" s="15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9" t="s">
        <v>3673</v>
      </c>
      <c r="B3632" s="8">
        <v>107.99683635300001</v>
      </c>
      <c r="C3632" s="15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9" t="s">
        <v>3674</v>
      </c>
      <c r="B3633" s="8">
        <v>105.4391106825</v>
      </c>
      <c r="C3633" s="15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9" t="s">
        <v>3675</v>
      </c>
      <c r="B3634" s="8">
        <v>104.562687201</v>
      </c>
      <c r="C3634" s="15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9" t="s">
        <v>3676</v>
      </c>
      <c r="B3635" s="8">
        <v>104.312280492</v>
      </c>
      <c r="C3635" s="15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9" t="s">
        <v>3677</v>
      </c>
      <c r="B3636" s="8">
        <v>104.40171145950001</v>
      </c>
      <c r="C3636" s="15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9" t="s">
        <v>3678</v>
      </c>
      <c r="B3637" s="8">
        <v>102.881385012</v>
      </c>
      <c r="C3637" s="15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9" t="s">
        <v>3679</v>
      </c>
      <c r="B3638" s="8">
        <v>101.1821966295</v>
      </c>
      <c r="C3638" s="15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9" t="s">
        <v>3680</v>
      </c>
      <c r="B3639" s="8">
        <v>101.772441015</v>
      </c>
      <c r="C3639" s="15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9" t="s">
        <v>3681</v>
      </c>
      <c r="B3640" s="8">
        <v>100.80658656599999</v>
      </c>
      <c r="C3640" s="15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9" t="s">
        <v>3682</v>
      </c>
      <c r="B3641" s="8">
        <v>99.7155287625</v>
      </c>
      <c r="C3641" s="15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9" t="s">
        <v>3683</v>
      </c>
      <c r="B3642" s="8">
        <v>100.484635083</v>
      </c>
      <c r="C3642" s="15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9" t="s">
        <v>3684</v>
      </c>
      <c r="B3643" s="8">
        <v>99.143170570500004</v>
      </c>
      <c r="C3643" s="15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9" t="s">
        <v>3685</v>
      </c>
      <c r="B3644" s="8">
        <v>98.752092497500001</v>
      </c>
      <c r="C3644" s="15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9" t="s">
        <v>3686</v>
      </c>
      <c r="B3645" s="8">
        <v>98.09076626720001</v>
      </c>
      <c r="C3645" s="15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9" t="s">
        <v>3687</v>
      </c>
      <c r="B3646" s="8">
        <v>97.786913674900006</v>
      </c>
      <c r="C3646" s="15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9" t="s">
        <v>3688</v>
      </c>
      <c r="B3647" s="8">
        <v>96.535755941899993</v>
      </c>
      <c r="C3647" s="15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9" t="s">
        <v>3689</v>
      </c>
      <c r="B3648" s="8">
        <v>96.571503305700006</v>
      </c>
      <c r="C3648" s="15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9" t="s">
        <v>3690</v>
      </c>
      <c r="B3649" s="8">
        <v>96.821734852300011</v>
      </c>
      <c r="C3649" s="15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9" t="s">
        <v>3691</v>
      </c>
      <c r="B3650" s="8">
        <v>97.214955854099998</v>
      </c>
      <c r="C3650" s="15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9" t="s">
        <v>3692</v>
      </c>
      <c r="B3651" s="8">
        <v>97.465187400700003</v>
      </c>
      <c r="C3651" s="15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9" t="s">
        <v>3693</v>
      </c>
      <c r="B3652" s="8">
        <v>94.891377207100007</v>
      </c>
      <c r="C3652" s="15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9" t="s">
        <v>3694</v>
      </c>
      <c r="B3653" s="8">
        <v>95.248850845099994</v>
      </c>
      <c r="C3653" s="15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9" t="s">
        <v>3695</v>
      </c>
      <c r="B3654" s="8">
        <v>94.748387751899998</v>
      </c>
      <c r="C3654" s="15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9" t="s">
        <v>3696</v>
      </c>
      <c r="B3655" s="8">
        <v>94.694766706199999</v>
      </c>
      <c r="C3655" s="15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9" t="s">
        <v>3697</v>
      </c>
      <c r="B3656" s="8">
        <v>93.425735291300001</v>
      </c>
      <c r="C3656" s="15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9" t="s">
        <v>3698</v>
      </c>
      <c r="B3657" s="8">
        <v>93.175503744700009</v>
      </c>
      <c r="C3657" s="15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9" t="s">
        <v>3699</v>
      </c>
      <c r="B3658" s="8">
        <v>92.442682786800006</v>
      </c>
      <c r="C3658" s="15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9" t="s">
        <v>3700</v>
      </c>
      <c r="B3659" s="8">
        <v>92.210324922100014</v>
      </c>
      <c r="C3659" s="15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9" t="s">
        <v>3701</v>
      </c>
      <c r="B3660" s="8">
        <v>90.726809324399994</v>
      </c>
      <c r="C3660" s="15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9" t="s">
        <v>3702</v>
      </c>
      <c r="B3661" s="8">
        <v>91.7813565565</v>
      </c>
      <c r="C3661" s="15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9" t="s">
        <v>3703</v>
      </c>
      <c r="B3662" s="8">
        <v>90.9668111716</v>
      </c>
      <c r="C3662" s="15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9" t="s">
        <v>3704</v>
      </c>
      <c r="B3663" s="8">
        <v>90.220890424000004</v>
      </c>
      <c r="C3663" s="15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9" t="s">
        <v>3705</v>
      </c>
      <c r="B3664" s="8">
        <v>91.357531563199998</v>
      </c>
      <c r="C3664" s="15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9" t="s">
        <v>3706</v>
      </c>
      <c r="B3665" s="8">
        <v>90.593850797800002</v>
      </c>
      <c r="C3665" s="15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9" t="s">
        <v>3707</v>
      </c>
      <c r="B3666" s="8">
        <v>91.339771545399998</v>
      </c>
      <c r="C3666" s="15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9" t="s">
        <v>3708</v>
      </c>
      <c r="B3667" s="8">
        <v>91.428571634400001</v>
      </c>
      <c r="C3667" s="15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9" t="s">
        <v>3709</v>
      </c>
      <c r="B3668" s="8">
        <v>90.895771100399998</v>
      </c>
      <c r="C3668" s="15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9" t="s">
        <v>3710</v>
      </c>
      <c r="B3669" s="8">
        <v>90.0965702994</v>
      </c>
      <c r="C3669" s="15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9" t="s">
        <v>3711</v>
      </c>
      <c r="B3670" s="8">
        <v>90.878011082600011</v>
      </c>
      <c r="C3670" s="15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9" t="s">
        <v>3712</v>
      </c>
      <c r="B3671" s="8">
        <v>90.505050708799999</v>
      </c>
      <c r="C3671" s="15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9" t="s">
        <v>3713</v>
      </c>
      <c r="B3672" s="8">
        <v>89.403929605200005</v>
      </c>
      <c r="C3672" s="15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9" t="s">
        <v>3714</v>
      </c>
      <c r="B3673" s="8">
        <v>88.8178490178</v>
      </c>
      <c r="C3673" s="15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9" t="s">
        <v>3715</v>
      </c>
      <c r="B3674" s="8">
        <v>90.061050263800013</v>
      </c>
      <c r="C3674" s="15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9" t="s">
        <v>3716</v>
      </c>
      <c r="B3675" s="8">
        <v>89.599289801000012</v>
      </c>
      <c r="C3675" s="15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9" t="s">
        <v>3717</v>
      </c>
      <c r="B3676" s="8">
        <v>89.776889979000003</v>
      </c>
      <c r="C3676" s="15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9" t="s">
        <v>3718</v>
      </c>
      <c r="B3677" s="8">
        <v>91.197691403000007</v>
      </c>
      <c r="C3677" s="15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9" t="s">
        <v>3719</v>
      </c>
      <c r="B3678" s="8">
        <v>91.8370520438</v>
      </c>
      <c r="C3678" s="15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9" t="s">
        <v>3720</v>
      </c>
      <c r="B3679" s="8">
        <v>92.884893094000006</v>
      </c>
      <c r="C3679" s="15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9" t="s">
        <v>3721</v>
      </c>
      <c r="B3680" s="8">
        <v>92.938173147400008</v>
      </c>
      <c r="C3680" s="15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9" t="s">
        <v>3722</v>
      </c>
      <c r="B3681" s="8">
        <v>94.341214553599997</v>
      </c>
      <c r="C3681" s="15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9" t="s">
        <v>3723</v>
      </c>
      <c r="B3682" s="8">
        <v>94.838495051999999</v>
      </c>
      <c r="C3682" s="15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9" t="s">
        <v>3724</v>
      </c>
      <c r="B3683" s="8">
        <v>94.442254605999992</v>
      </c>
      <c r="C3683" s="15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9" t="s">
        <v>3725</v>
      </c>
      <c r="B3684" s="8">
        <v>94.512892044000012</v>
      </c>
      <c r="C3684" s="15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9" t="s">
        <v>3726</v>
      </c>
      <c r="B3685" s="8">
        <v>95.166288345500007</v>
      </c>
      <c r="C3685" s="15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9" t="s">
        <v>3727</v>
      </c>
      <c r="B3686" s="8">
        <v>95.501816176000005</v>
      </c>
      <c r="C3686" s="15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9" t="s">
        <v>3728</v>
      </c>
      <c r="B3687" s="8">
        <v>95.643091052000003</v>
      </c>
      <c r="C3687" s="15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9" t="s">
        <v>3729</v>
      </c>
      <c r="B3688" s="8">
        <v>96.155212477500001</v>
      </c>
      <c r="C3688" s="15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9" t="s">
        <v>3730</v>
      </c>
      <c r="B3689" s="8">
        <v>97.073499171500004</v>
      </c>
      <c r="C3689" s="15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9" t="s">
        <v>3731</v>
      </c>
      <c r="B3690" s="8">
        <v>97.232433407000002</v>
      </c>
      <c r="C3690" s="15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9" t="s">
        <v>3732</v>
      </c>
      <c r="B3691" s="8">
        <v>97.603279956500003</v>
      </c>
      <c r="C3691" s="15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9" t="s">
        <v>3733</v>
      </c>
      <c r="B3692" s="8">
        <v>96.790949419500009</v>
      </c>
      <c r="C3692" s="15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9" t="s">
        <v>3734</v>
      </c>
      <c r="B3693" s="8">
        <v>97.250092766500003</v>
      </c>
      <c r="C3693" s="15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9" t="s">
        <v>3735</v>
      </c>
      <c r="B3694" s="8">
        <v>97.603279956500003</v>
      </c>
      <c r="C3694" s="15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9" t="s">
        <v>3736</v>
      </c>
      <c r="B3695" s="8">
        <v>97.426686361500003</v>
      </c>
      <c r="C3695" s="15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9" t="s">
        <v>3737</v>
      </c>
      <c r="B3696" s="8">
        <v>97.885829708499998</v>
      </c>
      <c r="C3696" s="15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9" t="s">
        <v>3738</v>
      </c>
      <c r="B3697" s="8">
        <v>98.609863448000013</v>
      </c>
      <c r="C3697" s="15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9" t="s">
        <v>3739</v>
      </c>
      <c r="B3698" s="8">
        <v>98.85709448099999</v>
      </c>
      <c r="C3698" s="15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9" t="s">
        <v>3740</v>
      </c>
      <c r="B3699" s="8">
        <v>98.539226009999993</v>
      </c>
      <c r="C3699" s="15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9" t="s">
        <v>3741</v>
      </c>
      <c r="B3700" s="8">
        <v>97.938807787000002</v>
      </c>
      <c r="C3700" s="15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9" t="s">
        <v>3742</v>
      </c>
      <c r="B3701" s="8">
        <v>97.038180452500001</v>
      </c>
      <c r="C3701" s="15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9" t="s">
        <v>3743</v>
      </c>
      <c r="B3702" s="8">
        <v>96.896905576500004</v>
      </c>
      <c r="C3702" s="15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9" t="s">
        <v>3744</v>
      </c>
      <c r="B3703" s="8">
        <v>97.320730204499995</v>
      </c>
      <c r="C3703" s="15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9" t="s">
        <v>3745</v>
      </c>
      <c r="B3704" s="8">
        <v>96.553392836800001</v>
      </c>
      <c r="C3704" s="15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9" t="s">
        <v>3746</v>
      </c>
      <c r="B3705" s="8">
        <v>96.396622038400011</v>
      </c>
      <c r="C3705" s="15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9" t="s">
        <v>3747</v>
      </c>
      <c r="B3706" s="8">
        <v>96.692744657600002</v>
      </c>
      <c r="C3706" s="15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9" t="s">
        <v>3748</v>
      </c>
      <c r="B3707" s="8">
        <v>97.006286254399996</v>
      </c>
      <c r="C3707" s="15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9" t="s">
        <v>3749</v>
      </c>
      <c r="B3708" s="8">
        <v>96.187594307200001</v>
      </c>
      <c r="C3708" s="15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9" t="s">
        <v>3750</v>
      </c>
      <c r="B3709" s="8">
        <v>95.734700889600006</v>
      </c>
      <c r="C3709" s="15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9" t="s">
        <v>3751</v>
      </c>
      <c r="B3710" s="8">
        <v>93.6966805104</v>
      </c>
      <c r="C3710" s="15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9" t="s">
        <v>3752</v>
      </c>
      <c r="B3711" s="8">
        <v>93.296044025600011</v>
      </c>
      <c r="C3711" s="15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9" t="s">
        <v>3753</v>
      </c>
      <c r="B3712" s="8">
        <v>91.763173996800006</v>
      </c>
      <c r="C3712" s="15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9" t="s">
        <v>3754</v>
      </c>
      <c r="B3713" s="8">
        <v>92.581865944</v>
      </c>
      <c r="C3713" s="15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9" t="s">
        <v>3755</v>
      </c>
      <c r="B3714" s="8">
        <v>92.442514123199999</v>
      </c>
      <c r="C3714" s="15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9" t="s">
        <v>3756</v>
      </c>
      <c r="B3715" s="8">
        <v>93.66184255520001</v>
      </c>
      <c r="C3715" s="15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9" t="s">
        <v>3757</v>
      </c>
      <c r="B3716" s="8">
        <v>93.383138913600007</v>
      </c>
      <c r="C3716" s="15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9" t="s">
        <v>3758</v>
      </c>
      <c r="B3717" s="8">
        <v>92.338000257600001</v>
      </c>
      <c r="C3717" s="15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9" t="s">
        <v>3759</v>
      </c>
      <c r="B3718" s="8">
        <v>92.059296616000012</v>
      </c>
      <c r="C3718" s="15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9" t="s">
        <v>3760</v>
      </c>
      <c r="B3719" s="8">
        <v>93.539909712000011</v>
      </c>
      <c r="C3719" s="15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9" t="s">
        <v>3761</v>
      </c>
      <c r="B3720" s="8">
        <v>94.759238144000008</v>
      </c>
      <c r="C3720" s="15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9" t="s">
        <v>3762</v>
      </c>
      <c r="B3721" s="8">
        <v>94.8114950768</v>
      </c>
      <c r="C3721" s="15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9" t="s">
        <v>3763</v>
      </c>
      <c r="B3722" s="8">
        <v>94.8114950768</v>
      </c>
      <c r="C3722" s="15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9" t="s">
        <v>3764</v>
      </c>
      <c r="B3723" s="8">
        <v>96.553392836800001</v>
      </c>
      <c r="C3723" s="15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9" t="s">
        <v>3765</v>
      </c>
      <c r="B3724" s="8">
        <v>97.075962164800004</v>
      </c>
      <c r="C3724" s="15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9" t="s">
        <v>3766</v>
      </c>
      <c r="B3725" s="8">
        <v>96.09762820200001</v>
      </c>
      <c r="C3725" s="15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9" t="s">
        <v>3767</v>
      </c>
      <c r="B3726" s="8">
        <v>98.029840299299991</v>
      </c>
      <c r="C3726" s="15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9" t="s">
        <v>3768</v>
      </c>
      <c r="B3727" s="8">
        <v>97.482665192100001</v>
      </c>
      <c r="C3727" s="15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9" t="s">
        <v>3769</v>
      </c>
      <c r="B3728" s="8">
        <v>96.576406420799998</v>
      </c>
      <c r="C3728" s="15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9" t="s">
        <v>3770</v>
      </c>
      <c r="B3729" s="8">
        <v>97.533962858400002</v>
      </c>
      <c r="C3729" s="15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9" t="s">
        <v>3771</v>
      </c>
      <c r="B3730" s="8">
        <v>98.2863286308</v>
      </c>
      <c r="C3730" s="15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9" t="s">
        <v>3772</v>
      </c>
      <c r="B3731" s="8">
        <v>99.9278539524</v>
      </c>
      <c r="C3731" s="15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9" t="s">
        <v>3773</v>
      </c>
      <c r="B3732" s="8">
        <v>98.628313072799997</v>
      </c>
      <c r="C3732" s="15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9" t="s">
        <v>3774</v>
      </c>
      <c r="B3733" s="8">
        <v>99.175488180000002</v>
      </c>
      <c r="C3733" s="15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9" t="s">
        <v>3775</v>
      </c>
      <c r="B3734" s="8">
        <v>98.748007627500002</v>
      </c>
      <c r="C3734" s="15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9" t="s">
        <v>3776</v>
      </c>
      <c r="B3735" s="8">
        <v>99.175488180000002</v>
      </c>
      <c r="C3735" s="15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9" t="s">
        <v>3777</v>
      </c>
      <c r="B3736" s="8">
        <v>100.030449285</v>
      </c>
      <c r="C3736" s="15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9" t="s">
        <v>3778</v>
      </c>
      <c r="B3737" s="8">
        <v>99.705564065100006</v>
      </c>
      <c r="C3737" s="15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9" t="s">
        <v>3779</v>
      </c>
      <c r="B3738" s="8">
        <v>98.132435631899995</v>
      </c>
      <c r="C3738" s="15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9" t="s">
        <v>3780</v>
      </c>
      <c r="B3739" s="8">
        <v>97.995641855100004</v>
      </c>
      <c r="C3739" s="15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9" t="s">
        <v>3781</v>
      </c>
      <c r="B3740" s="8">
        <v>99.500373399899999</v>
      </c>
      <c r="C3740" s="15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9" t="s">
        <v>3782</v>
      </c>
      <c r="B3741" s="8">
        <v>100.7828150574</v>
      </c>
      <c r="C3741" s="15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9" t="s">
        <v>3783</v>
      </c>
      <c r="B3742" s="8">
        <v>99.739762509299993</v>
      </c>
      <c r="C3742" s="15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9" t="s">
        <v>3784</v>
      </c>
      <c r="B3743" s="8">
        <v>100.52632672590001</v>
      </c>
      <c r="C3743" s="15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9" t="s">
        <v>3785</v>
      </c>
      <c r="B3744" s="8">
        <v>99.620067954600003</v>
      </c>
      <c r="C3744" s="15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9" t="s">
        <v>3786</v>
      </c>
      <c r="B3745" s="8">
        <v>99.859457063999997</v>
      </c>
      <c r="C3745" s="15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9" t="s">
        <v>3787</v>
      </c>
      <c r="B3746" s="8">
        <v>99.590932644399999</v>
      </c>
      <c r="C3746" s="15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9" t="s">
        <v>3788</v>
      </c>
      <c r="B3747" s="8">
        <v>99.063546427799992</v>
      </c>
      <c r="C3747" s="15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9" t="s">
        <v>3789</v>
      </c>
      <c r="B3748" s="8">
        <v>98.417073001000006</v>
      </c>
      <c r="C3748" s="15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9" t="s">
        <v>3790</v>
      </c>
      <c r="B3749" s="8">
        <v>98.502135293999999</v>
      </c>
      <c r="C3749" s="15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9" t="s">
        <v>3791</v>
      </c>
      <c r="B3750" s="8">
        <v>97.107113688799998</v>
      </c>
      <c r="C3750" s="15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9" t="s">
        <v>3792</v>
      </c>
      <c r="B3751" s="8">
        <v>96.426615344799998</v>
      </c>
      <c r="C3751" s="15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9" t="s">
        <v>3793</v>
      </c>
      <c r="B3752" s="8">
        <v>95.558979956200005</v>
      </c>
      <c r="C3752" s="15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9" t="s">
        <v>3794</v>
      </c>
      <c r="B3753" s="8">
        <v>94.657319650399998</v>
      </c>
      <c r="C3753" s="15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9" t="s">
        <v>3795</v>
      </c>
      <c r="B3754" s="8">
        <v>94.129933433799991</v>
      </c>
      <c r="C3754" s="15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9" t="s">
        <v>3796</v>
      </c>
      <c r="B3755" s="8">
        <v>92.479724949599998</v>
      </c>
      <c r="C3755" s="15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9" t="s">
        <v>3797</v>
      </c>
      <c r="B3756" s="8">
        <v>92.632837077000005</v>
      </c>
      <c r="C3756" s="15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9" t="s">
        <v>3798</v>
      </c>
      <c r="B3757" s="8">
        <v>92.802961662999991</v>
      </c>
      <c r="C3757" s="15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9" t="s">
        <v>3799</v>
      </c>
      <c r="B3758" s="8">
        <v>91.561052185199998</v>
      </c>
      <c r="C3758" s="15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9" t="s">
        <v>3800</v>
      </c>
      <c r="B3759" s="8">
        <v>91.595077102400012</v>
      </c>
      <c r="C3759" s="15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9" t="s">
        <v>3801</v>
      </c>
      <c r="B3760" s="8">
        <v>90.897566299800005</v>
      </c>
      <c r="C3760" s="15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9" t="s">
        <v>3802</v>
      </c>
      <c r="B3761" s="8">
        <v>91.101715802999991</v>
      </c>
      <c r="C3761" s="15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9" t="s">
        <v>3803</v>
      </c>
      <c r="B3762" s="8">
        <v>91.680139395400005</v>
      </c>
      <c r="C3762" s="15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9" t="s">
        <v>3804</v>
      </c>
      <c r="B3763" s="8">
        <v>92.258562987799991</v>
      </c>
      <c r="C3763" s="15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9" t="s">
        <v>3805</v>
      </c>
      <c r="B3764" s="8">
        <v>89.655656822000012</v>
      </c>
      <c r="C3764" s="15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9" t="s">
        <v>3806</v>
      </c>
      <c r="B3765" s="8">
        <v>89.808768949400005</v>
      </c>
      <c r="C3765" s="15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9" t="s">
        <v>3807</v>
      </c>
      <c r="B3766" s="8">
        <v>88.992170936600004</v>
      </c>
      <c r="C3766" s="15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9" t="s">
        <v>3808</v>
      </c>
      <c r="B3767" s="8">
        <v>86.650347696799997</v>
      </c>
      <c r="C3767" s="15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9" t="s">
        <v>3809</v>
      </c>
      <c r="B3768" s="8">
        <v>85.400176955999996</v>
      </c>
      <c r="C3768" s="15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9" t="s">
        <v>3810</v>
      </c>
      <c r="B3769" s="8">
        <v>85.771849338400003</v>
      </c>
      <c r="C3769" s="15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9" t="s">
        <v>3811</v>
      </c>
      <c r="B3770" s="8">
        <v>87.089596875999987</v>
      </c>
      <c r="C3770" s="15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9" t="s">
        <v>3812</v>
      </c>
      <c r="B3771" s="8">
        <v>85.3832827568</v>
      </c>
      <c r="C3771" s="15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9" t="s">
        <v>3813</v>
      </c>
      <c r="B3772" s="8">
        <v>84.639937992</v>
      </c>
      <c r="C3772" s="15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9" t="s">
        <v>3814</v>
      </c>
      <c r="B3773" s="8">
        <v>85.771849338400003</v>
      </c>
      <c r="C3773" s="15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9" t="s">
        <v>3815</v>
      </c>
      <c r="B3774" s="8">
        <v>85.805637736799994</v>
      </c>
      <c r="C3774" s="15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9" t="s">
        <v>3816</v>
      </c>
      <c r="B3775" s="8">
        <v>85.417071155200006</v>
      </c>
      <c r="C3775" s="15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9" t="s">
        <v>3817</v>
      </c>
      <c r="B3776" s="8">
        <v>84.470996</v>
      </c>
      <c r="C3776" s="15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9" t="s">
        <v>3818</v>
      </c>
      <c r="B3777" s="8">
        <v>84.893350979999994</v>
      </c>
      <c r="C3777" s="15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9" t="s">
        <v>3819</v>
      </c>
      <c r="B3778" s="8">
        <v>84.20068881280001</v>
      </c>
      <c r="C3778" s="15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9" t="s">
        <v>3820</v>
      </c>
      <c r="B3779" s="8">
        <v>84.133112015999998</v>
      </c>
      <c r="C3779" s="15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9" t="s">
        <v>3821</v>
      </c>
      <c r="B3780" s="8">
        <v>85.3832827568</v>
      </c>
      <c r="C3780" s="15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9" t="s">
        <v>3822</v>
      </c>
      <c r="B3781" s="8">
        <v>84.758197386399999</v>
      </c>
      <c r="C3781" s="15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9" t="s">
        <v>3823</v>
      </c>
      <c r="B3782" s="8">
        <v>86.160415919999991</v>
      </c>
      <c r="C3782" s="15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9" t="s">
        <v>3824</v>
      </c>
      <c r="B3783" s="8">
        <v>87.461269258400009</v>
      </c>
      <c r="C3783" s="15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9" t="s">
        <v>3825</v>
      </c>
      <c r="B3784" s="8">
        <v>88.610074804000007</v>
      </c>
      <c r="C3784" s="15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9" t="s">
        <v>3826</v>
      </c>
      <c r="B3785" s="8">
        <v>89.657515154400002</v>
      </c>
      <c r="C3785" s="15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9" t="s">
        <v>3827</v>
      </c>
      <c r="B3786" s="8">
        <v>90.857003297600002</v>
      </c>
      <c r="C3786" s="15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9" t="s">
        <v>3828</v>
      </c>
      <c r="B3787" s="8">
        <v>92.326798627999992</v>
      </c>
      <c r="C3787" s="15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9" t="s">
        <v>3829</v>
      </c>
      <c r="B3788" s="8">
        <v>92.225433432800003</v>
      </c>
      <c r="C3788" s="15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9" t="s">
        <v>3830</v>
      </c>
      <c r="B3789" s="8">
        <v>93.712122962400002</v>
      </c>
      <c r="C3789" s="15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9" t="s">
        <v>3831</v>
      </c>
      <c r="B3790" s="8">
        <v>93.357424842</v>
      </c>
      <c r="C3790" s="15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9" t="s">
        <v>3832</v>
      </c>
      <c r="B3791" s="8">
        <v>94.172846199800006</v>
      </c>
      <c r="C3791" s="15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9" t="s">
        <v>3833</v>
      </c>
      <c r="B3792" s="8">
        <v>95.570711384600003</v>
      </c>
      <c r="C3792" s="15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9" t="s">
        <v>3834</v>
      </c>
      <c r="B3793" s="8">
        <v>95.936818932999998</v>
      </c>
      <c r="C3793" s="15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9" t="s">
        <v>3835</v>
      </c>
      <c r="B3794" s="8">
        <v>97.900486692599998</v>
      </c>
      <c r="C3794" s="15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9" t="s">
        <v>3836</v>
      </c>
      <c r="B3795" s="8">
        <v>98.898961824600008</v>
      </c>
      <c r="C3795" s="15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9" t="s">
        <v>3837</v>
      </c>
      <c r="B3796" s="8">
        <v>99.01545059</v>
      </c>
      <c r="C3796" s="15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9" t="s">
        <v>3838</v>
      </c>
      <c r="B3797" s="8">
        <v>101.0290421062</v>
      </c>
      <c r="C3797" s="15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9" t="s">
        <v>3839</v>
      </c>
      <c r="B3798" s="8">
        <v>102.5267548042</v>
      </c>
      <c r="C3798" s="15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9" t="s">
        <v>3840</v>
      </c>
      <c r="B3799" s="8">
        <v>105.1560726518</v>
      </c>
      <c r="C3799" s="15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9" t="s">
        <v>3841</v>
      </c>
      <c r="B3800" s="8">
        <v>104.9064538688</v>
      </c>
      <c r="C3800" s="15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9" t="s">
        <v>3842</v>
      </c>
      <c r="B3801" s="8">
        <v>105.02294263420001</v>
      </c>
      <c r="C3801" s="15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9" t="s">
        <v>3843</v>
      </c>
      <c r="B3802" s="8">
        <v>104.2907275374</v>
      </c>
      <c r="C3802" s="15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9" t="s">
        <v>3844</v>
      </c>
      <c r="B3803" s="8">
        <v>103.45866492739999</v>
      </c>
      <c r="C3803" s="15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9" t="s">
        <v>3845</v>
      </c>
      <c r="B3804" s="8">
        <v>102.9427861092</v>
      </c>
      <c r="C3804" s="15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9" t="s">
        <v>3846</v>
      </c>
      <c r="B3805" s="8">
        <v>103.0259923702</v>
      </c>
      <c r="C3805" s="15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9" t="s">
        <v>3847</v>
      </c>
      <c r="B3806" s="8">
        <v>103.675001206</v>
      </c>
      <c r="C3806" s="15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9" t="s">
        <v>3848</v>
      </c>
      <c r="B3807" s="8">
        <v>103.75820746700001</v>
      </c>
      <c r="C3807" s="15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9" t="s">
        <v>3849</v>
      </c>
      <c r="B3808" s="8">
        <v>104.2241625286</v>
      </c>
      <c r="C3808" s="15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9" t="s">
        <v>3850</v>
      </c>
      <c r="B3809" s="8">
        <v>101.91921581850001</v>
      </c>
      <c r="C3809" s="15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9" t="s">
        <v>3851</v>
      </c>
      <c r="B3810" s="8">
        <v>101.506854531</v>
      </c>
      <c r="C3810" s="15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9" t="s">
        <v>3852</v>
      </c>
      <c r="B3811" s="8">
        <v>101.7542713035</v>
      </c>
      <c r="C3811" s="15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9" t="s">
        <v>3853</v>
      </c>
      <c r="B3812" s="8">
        <v>102.7109494905</v>
      </c>
      <c r="C3812" s="15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9" t="s">
        <v>3854</v>
      </c>
      <c r="B3813" s="8">
        <v>104.09648341650001</v>
      </c>
      <c r="C3813" s="15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9" t="s">
        <v>3855</v>
      </c>
      <c r="B3814" s="8">
        <v>104.112977868</v>
      </c>
      <c r="C3814" s="15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9" t="s">
        <v>3856</v>
      </c>
      <c r="B3815" s="8">
        <v>104.3603946405</v>
      </c>
      <c r="C3815" s="15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9" t="s">
        <v>3857</v>
      </c>
      <c r="B3816" s="8">
        <v>104.90471153999999</v>
      </c>
      <c r="C3816" s="15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9" t="s">
        <v>3858</v>
      </c>
      <c r="B3817" s="8">
        <v>104.95419489450001</v>
      </c>
      <c r="C3817" s="15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9" t="s">
        <v>3859</v>
      </c>
      <c r="B3818" s="8">
        <v>106.3397288205</v>
      </c>
      <c r="C3818" s="15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9" t="s">
        <v>3860</v>
      </c>
      <c r="B3819" s="8">
        <v>105.9438619845</v>
      </c>
      <c r="C3819" s="15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9" t="s">
        <v>3861</v>
      </c>
      <c r="B3820" s="8">
        <v>105.67995076050001</v>
      </c>
      <c r="C3820" s="15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9" t="s">
        <v>3862</v>
      </c>
      <c r="B3821" s="8">
        <v>108.0551517765</v>
      </c>
      <c r="C3821" s="15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9" t="s">
        <v>3863</v>
      </c>
      <c r="B3822" s="8">
        <v>108.698435385</v>
      </c>
      <c r="C3822" s="15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9" t="s">
        <v>3864</v>
      </c>
      <c r="B3823" s="8">
        <v>108.3850408065</v>
      </c>
      <c r="C3823" s="15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9" t="s">
        <v>3865</v>
      </c>
      <c r="B3824" s="8">
        <v>106.5376622385</v>
      </c>
      <c r="C3824" s="15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9" t="s">
        <v>3866</v>
      </c>
      <c r="B3825" s="8">
        <v>108.31906300049999</v>
      </c>
      <c r="C3825" s="15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9" t="s">
        <v>3867</v>
      </c>
      <c r="B3826" s="8">
        <v>110.050980408</v>
      </c>
      <c r="C3826" s="15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9" t="s">
        <v>3868</v>
      </c>
      <c r="B3827" s="8">
        <v>110.0014970535</v>
      </c>
      <c r="C3827" s="15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9" t="s">
        <v>3869</v>
      </c>
      <c r="B3828" s="8">
        <v>109.95201369900001</v>
      </c>
      <c r="C3828" s="15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9" t="s">
        <v>3870</v>
      </c>
      <c r="B3829" s="8">
        <v>108.83039099699999</v>
      </c>
      <c r="C3829" s="15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9" t="s">
        <v>3871</v>
      </c>
      <c r="B3830" s="8">
        <v>108.6819409335</v>
      </c>
      <c r="C3830" s="15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9" t="s">
        <v>3872</v>
      </c>
      <c r="B3831" s="8">
        <v>109.9464343659</v>
      </c>
      <c r="C3831" s="15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9" t="s">
        <v>3873</v>
      </c>
      <c r="B3832" s="8">
        <v>109.9298586936</v>
      </c>
      <c r="C3832" s="15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9" t="s">
        <v>3874</v>
      </c>
      <c r="B3833" s="8">
        <v>110.34425050110001</v>
      </c>
      <c r="C3833" s="15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9" t="s">
        <v>3875</v>
      </c>
      <c r="B3834" s="8">
        <v>111.62057726819999</v>
      </c>
      <c r="C3834" s="15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9" t="s">
        <v>3876</v>
      </c>
      <c r="B3835" s="8">
        <v>112.2504528156</v>
      </c>
      <c r="C3835" s="15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9" t="s">
        <v>3877</v>
      </c>
      <c r="B3836" s="8">
        <v>112.6482689508</v>
      </c>
      <c r="C3836" s="15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9" t="s">
        <v>3878</v>
      </c>
      <c r="B3837" s="8">
        <v>111.05700441</v>
      </c>
      <c r="C3837" s="15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9" t="s">
        <v>3879</v>
      </c>
      <c r="B3838" s="8">
        <v>111.0901557546</v>
      </c>
      <c r="C3838" s="15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9" t="s">
        <v>3880</v>
      </c>
      <c r="B3839" s="8">
        <v>111.48797188979999</v>
      </c>
      <c r="C3839" s="15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9" t="s">
        <v>3881</v>
      </c>
      <c r="B3840" s="8">
        <v>111.2393368053</v>
      </c>
      <c r="C3840" s="15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9" t="s">
        <v>3882</v>
      </c>
      <c r="B3841" s="8">
        <v>112.30017983250001</v>
      </c>
      <c r="C3841" s="15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9" t="s">
        <v>3883</v>
      </c>
      <c r="B3842" s="8">
        <v>112.36648252169999</v>
      </c>
      <c r="C3842" s="15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9" t="s">
        <v>3884</v>
      </c>
      <c r="B3843" s="8">
        <v>113.07923643060001</v>
      </c>
      <c r="C3843" s="15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9" t="s">
        <v>3885</v>
      </c>
      <c r="B3844" s="8">
        <v>112.9134797076</v>
      </c>
      <c r="C3844" s="15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9" t="s">
        <v>3886</v>
      </c>
      <c r="B3845" s="8">
        <v>114.6207739545</v>
      </c>
      <c r="C3845" s="15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9" t="s">
        <v>3887</v>
      </c>
      <c r="B3846" s="8">
        <v>114.25610916390001</v>
      </c>
      <c r="C3846" s="15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9" t="s">
        <v>3888</v>
      </c>
      <c r="B3847" s="8">
        <v>114.37213887</v>
      </c>
      <c r="C3847" s="15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9" t="s">
        <v>3889</v>
      </c>
      <c r="B3848" s="8">
        <v>114.22295781930001</v>
      </c>
      <c r="C3848" s="15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9" t="s">
        <v>3890</v>
      </c>
      <c r="B3849" s="8">
        <v>113.5930822719</v>
      </c>
      <c r="C3849" s="15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9" t="s">
        <v>3891</v>
      </c>
      <c r="B3850" s="8">
        <v>116.20732683350001</v>
      </c>
      <c r="C3850" s="15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9" t="s">
        <v>3892</v>
      </c>
      <c r="B3851" s="8">
        <v>115.2689547639</v>
      </c>
      <c r="C3851" s="15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9" t="s">
        <v>3893</v>
      </c>
      <c r="B3852" s="8">
        <v>114.85003866140001</v>
      </c>
      <c r="C3852" s="15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9" t="s">
        <v>3894</v>
      </c>
      <c r="B3853" s="8">
        <v>114.5149057794</v>
      </c>
      <c r="C3853" s="15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9" t="s">
        <v>3895</v>
      </c>
      <c r="B3854" s="8">
        <v>114.7159855086</v>
      </c>
      <c r="C3854" s="15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9" t="s">
        <v>3896</v>
      </c>
      <c r="B3855" s="8">
        <v>114.615445644</v>
      </c>
      <c r="C3855" s="15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9" t="s">
        <v>3897</v>
      </c>
      <c r="B3856" s="8">
        <v>114.33058269430001</v>
      </c>
      <c r="C3856" s="15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9" t="s">
        <v>3898</v>
      </c>
      <c r="B3857" s="8">
        <v>115.2186848316</v>
      </c>
      <c r="C3857" s="15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9" t="s">
        <v>3899</v>
      </c>
      <c r="B3858" s="8">
        <v>114.79976872909999</v>
      </c>
      <c r="C3858" s="15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9" t="s">
        <v>3900</v>
      </c>
      <c r="B3859" s="8">
        <v>115.2019281875</v>
      </c>
      <c r="C3859" s="15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9" t="s">
        <v>3901</v>
      </c>
      <c r="B3860" s="8">
        <v>115.285711408</v>
      </c>
      <c r="C3860" s="15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9" t="s">
        <v>3902</v>
      </c>
      <c r="B3861" s="8">
        <v>114.3640959825</v>
      </c>
      <c r="C3861" s="15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9" t="s">
        <v>3903</v>
      </c>
      <c r="B3862" s="8">
        <v>114.9673351701</v>
      </c>
      <c r="C3862" s="15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9" t="s">
        <v>3904</v>
      </c>
      <c r="B3863" s="8">
        <v>115.3192246962</v>
      </c>
      <c r="C3863" s="15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9" t="s">
        <v>3905</v>
      </c>
      <c r="B3864" s="8">
        <v>114.9840918142</v>
      </c>
      <c r="C3864" s="15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9" t="s">
        <v>3906</v>
      </c>
      <c r="B3865" s="8">
        <v>114.9338218819</v>
      </c>
      <c r="C3865" s="15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9" t="s">
        <v>3907</v>
      </c>
      <c r="B3866" s="8">
        <v>114.29706940609999</v>
      </c>
      <c r="C3866" s="15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9" t="s">
        <v>3908</v>
      </c>
      <c r="B3867" s="8">
        <v>114.28031276199999</v>
      </c>
      <c r="C3867" s="15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9" t="s">
        <v>3909</v>
      </c>
      <c r="B3868" s="8">
        <v>114.2353759148</v>
      </c>
      <c r="C3868" s="15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9" t="s">
        <v>3910</v>
      </c>
      <c r="B3869" s="8">
        <v>114.77153491</v>
      </c>
      <c r="C3869" s="15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9" t="s">
        <v>3911</v>
      </c>
      <c r="B3870" s="8">
        <v>114.687760067</v>
      </c>
      <c r="C3870" s="15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9" t="s">
        <v>3912</v>
      </c>
      <c r="B3871" s="8">
        <v>115.34120384240001</v>
      </c>
      <c r="C3871" s="15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9" t="s">
        <v>3913</v>
      </c>
      <c r="B3872" s="8">
        <v>115.24067403079999</v>
      </c>
      <c r="C3872" s="15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9" t="s">
        <v>3914</v>
      </c>
      <c r="B3873" s="8">
        <v>115.1401442192</v>
      </c>
      <c r="C3873" s="15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9" t="s">
        <v>3915</v>
      </c>
      <c r="B3874" s="8">
        <v>114.77153491</v>
      </c>
      <c r="C3874" s="15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9" t="s">
        <v>3916</v>
      </c>
      <c r="B3875" s="8">
        <v>114.98934950180001</v>
      </c>
      <c r="C3875" s="15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9" t="s">
        <v>3917</v>
      </c>
      <c r="B3876" s="8">
        <v>114.9725945332</v>
      </c>
      <c r="C3876" s="15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9" t="s">
        <v>3918</v>
      </c>
      <c r="B3877" s="8">
        <v>115.3747137796</v>
      </c>
      <c r="C3877" s="15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9" t="s">
        <v>3919</v>
      </c>
      <c r="B3878" s="8">
        <v>115.69305818300001</v>
      </c>
      <c r="C3878" s="15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9" t="s">
        <v>3920</v>
      </c>
      <c r="B3879" s="8">
        <v>114.4867004438</v>
      </c>
      <c r="C3879" s="15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9" t="s">
        <v>3921</v>
      </c>
      <c r="B3880" s="8">
        <v>115.67630321439999</v>
      </c>
      <c r="C3880" s="15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9" t="s">
        <v>3922</v>
      </c>
      <c r="B3881" s="8">
        <v>115.5590184342</v>
      </c>
      <c r="C3881" s="15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9" t="s">
        <v>3923</v>
      </c>
      <c r="B3882" s="8">
        <v>115.59252837139999</v>
      </c>
      <c r="C3882" s="15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9" t="s">
        <v>3924</v>
      </c>
      <c r="B3883" s="8">
        <v>115.69305818300001</v>
      </c>
      <c r="C3883" s="15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9" t="s">
        <v>3925</v>
      </c>
      <c r="B3884" s="8">
        <v>115.0396144076</v>
      </c>
      <c r="C3884" s="15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9" t="s">
        <v>3926</v>
      </c>
      <c r="B3885" s="8">
        <v>116.29623705260001</v>
      </c>
      <c r="C3885" s="15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9" t="s">
        <v>3927</v>
      </c>
      <c r="B3886" s="8">
        <v>115.7265681202</v>
      </c>
      <c r="C3886" s="15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9" t="s">
        <v>3928</v>
      </c>
      <c r="B3887" s="8">
        <v>115.86060786900001</v>
      </c>
      <c r="C3887" s="15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9" t="s">
        <v>3929</v>
      </c>
      <c r="B3888" s="8">
        <v>116.1621973038</v>
      </c>
      <c r="C3888" s="15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9" t="s">
        <v>3930</v>
      </c>
      <c r="B3889" s="8">
        <v>115.9108727748</v>
      </c>
      <c r="C3889" s="15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9" t="s">
        <v>3931</v>
      </c>
      <c r="B3890" s="8">
        <v>115.813239103</v>
      </c>
      <c r="C3890" s="15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9" t="s">
        <v>3932</v>
      </c>
      <c r="B3891" s="8">
        <v>116.128806512</v>
      </c>
      <c r="C3891" s="15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9" t="s">
        <v>3933</v>
      </c>
      <c r="B3892" s="8">
        <v>116.710114897</v>
      </c>
      <c r="C3892" s="15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9" t="s">
        <v>3934</v>
      </c>
      <c r="B3893" s="8">
        <v>115.76341266999999</v>
      </c>
      <c r="C3893" s="15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9" t="s">
        <v>3935</v>
      </c>
      <c r="B3894" s="8">
        <v>116.195241756</v>
      </c>
      <c r="C3894" s="15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9" t="s">
        <v>3936</v>
      </c>
      <c r="B3895" s="8">
        <v>116.06237126800001</v>
      </c>
      <c r="C3895" s="15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9" t="s">
        <v>3937</v>
      </c>
      <c r="B3896" s="8">
        <v>115.87967434700001</v>
      </c>
      <c r="C3896" s="15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9" t="s">
        <v>3938</v>
      </c>
      <c r="B3897" s="8">
        <v>116.59385322</v>
      </c>
      <c r="C3897" s="15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9" t="s">
        <v>3939</v>
      </c>
      <c r="B3898" s="8">
        <v>116.06237126800001</v>
      </c>
      <c r="C3898" s="15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9" t="s">
        <v>3940</v>
      </c>
      <c r="B3899" s="8">
        <v>115.19871309600001</v>
      </c>
      <c r="C3899" s="15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9" t="s">
        <v>3941</v>
      </c>
      <c r="B3900" s="8">
        <v>113.620876051</v>
      </c>
      <c r="C3900" s="15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9" t="s">
        <v>3942</v>
      </c>
      <c r="B3901" s="8">
        <v>114.351663735</v>
      </c>
      <c r="C3901" s="15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9" t="s">
        <v>3943</v>
      </c>
      <c r="B3902" s="8">
        <v>112.026430195</v>
      </c>
      <c r="C3902" s="15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9" t="s">
        <v>3944</v>
      </c>
      <c r="B3903" s="8">
        <v>111.760689219</v>
      </c>
      <c r="C3903" s="15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9" t="s">
        <v>3945</v>
      </c>
      <c r="B3904" s="8">
        <v>111.063119157</v>
      </c>
      <c r="C3904" s="15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9" t="s">
        <v>3946</v>
      </c>
      <c r="B3905" s="8">
        <v>112.209127116</v>
      </c>
      <c r="C3905" s="15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9" t="s">
        <v>3947</v>
      </c>
      <c r="B3906" s="8">
        <v>111.12955440099999</v>
      </c>
      <c r="C3906" s="15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9" t="s">
        <v>3948</v>
      </c>
      <c r="B3907" s="8">
        <v>111.22920726700001</v>
      </c>
      <c r="C3907" s="15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9" t="s">
        <v>3949</v>
      </c>
      <c r="B3908" s="8">
        <v>107.409180737</v>
      </c>
      <c r="C3908" s="15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9" t="s">
        <v>3950</v>
      </c>
      <c r="B3909" s="8">
        <v>109.751023088</v>
      </c>
      <c r="C3909" s="15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9" t="s">
        <v>3951</v>
      </c>
      <c r="B3910" s="8">
        <v>109.025051168</v>
      </c>
      <c r="C3910" s="15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9" t="s">
        <v>3952</v>
      </c>
      <c r="B3911" s="8">
        <v>109.582724064</v>
      </c>
      <c r="C3911" s="15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9" t="s">
        <v>3953</v>
      </c>
      <c r="B3912" s="8">
        <v>110.43563555199999</v>
      </c>
      <c r="C3912" s="15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9" t="s">
        <v>3954</v>
      </c>
      <c r="B3913" s="8">
        <v>111.07531916799999</v>
      </c>
      <c r="C3913" s="15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9" t="s">
        <v>3955</v>
      </c>
      <c r="B3914" s="8">
        <v>111.5345792</v>
      </c>
      <c r="C3914" s="15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9" t="s">
        <v>3956</v>
      </c>
      <c r="B3915" s="8">
        <v>112.125056384</v>
      </c>
      <c r="C3915" s="15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9" t="s">
        <v>3957</v>
      </c>
      <c r="B3916" s="8">
        <v>110.87849344</v>
      </c>
      <c r="C3916" s="15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9" t="s">
        <v>3958</v>
      </c>
      <c r="B3917" s="8">
        <v>112.387490688</v>
      </c>
      <c r="C3917" s="15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9" t="s">
        <v>3959</v>
      </c>
      <c r="B3918" s="8">
        <v>113.33881504</v>
      </c>
      <c r="C3918" s="15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9" t="s">
        <v>3960</v>
      </c>
      <c r="B3919" s="8">
        <v>113.33881504</v>
      </c>
      <c r="C3919" s="15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9" t="s">
        <v>3961</v>
      </c>
      <c r="B3920" s="8">
        <v>111.69860064</v>
      </c>
      <c r="C3920" s="15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9" t="s">
        <v>3962</v>
      </c>
      <c r="B3921" s="8">
        <v>110.894895584</v>
      </c>
      <c r="C3921" s="15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9" t="s">
        <v>3963</v>
      </c>
      <c r="B3922" s="8">
        <v>110.452037696</v>
      </c>
      <c r="C3922" s="15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9" t="s">
        <v>3964</v>
      </c>
      <c r="B3923" s="8">
        <v>111.37055776</v>
      </c>
      <c r="C3923" s="15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9" t="s">
        <v>3965</v>
      </c>
      <c r="B3924" s="8">
        <v>110.402831264</v>
      </c>
      <c r="C3924" s="15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9" t="s">
        <v>3966</v>
      </c>
      <c r="B3925" s="8">
        <v>111.829817792</v>
      </c>
      <c r="C3925" s="15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9" t="s">
        <v>3967</v>
      </c>
      <c r="B3926" s="8">
        <v>111.61658992</v>
      </c>
      <c r="C3926" s="15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9" t="s">
        <v>3968</v>
      </c>
      <c r="B3927" s="8">
        <v>111.993839232</v>
      </c>
      <c r="C3927" s="15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9" t="s">
        <v>3969</v>
      </c>
      <c r="B3928" s="8">
        <v>112.91235929600001</v>
      </c>
      <c r="C3928" s="15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9" t="s">
        <v>3970</v>
      </c>
      <c r="B3929" s="8">
        <v>112.45187708810001</v>
      </c>
      <c r="C3929" s="15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9" t="s">
        <v>3971</v>
      </c>
      <c r="B3930" s="8">
        <v>111.37920417470001</v>
      </c>
      <c r="C3930" s="15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9" t="s">
        <v>3972</v>
      </c>
      <c r="B3931" s="8">
        <v>110.7128467588</v>
      </c>
      <c r="C3931" s="15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9" t="s">
        <v>3973</v>
      </c>
      <c r="B3932" s="8">
        <v>109.91646838370001</v>
      </c>
      <c r="C3932" s="15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9" t="s">
        <v>3974</v>
      </c>
      <c r="B3933" s="8">
        <v>107.104765141</v>
      </c>
      <c r="C3933" s="15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9" t="s">
        <v>3975</v>
      </c>
      <c r="B3934" s="8">
        <v>107.592343738</v>
      </c>
      <c r="C3934" s="15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9" t="s">
        <v>3976</v>
      </c>
      <c r="B3935" s="8">
        <v>108.5512483121</v>
      </c>
      <c r="C3935" s="15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9" t="s">
        <v>3977</v>
      </c>
      <c r="B3936" s="8">
        <v>108.6812692713</v>
      </c>
      <c r="C3936" s="15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9" t="s">
        <v>3978</v>
      </c>
      <c r="B3937" s="8">
        <v>109.55891074589999</v>
      </c>
      <c r="C3937" s="15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9" t="s">
        <v>3979</v>
      </c>
      <c r="B3938" s="8">
        <v>110.2252681618</v>
      </c>
      <c r="C3938" s="15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9" t="s">
        <v>3980</v>
      </c>
      <c r="B3939" s="8">
        <v>110.5503205598</v>
      </c>
      <c r="C3939" s="15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9" t="s">
        <v>3981</v>
      </c>
      <c r="B3940" s="8">
        <v>111.2979410752</v>
      </c>
      <c r="C3940" s="15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9" t="s">
        <v>3982</v>
      </c>
      <c r="B3941" s="8">
        <v>112.30560350899999</v>
      </c>
      <c r="C3941" s="15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9" t="s">
        <v>3983</v>
      </c>
      <c r="B3942" s="8">
        <v>113.4270342821</v>
      </c>
      <c r="C3942" s="15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9" t="s">
        <v>3984</v>
      </c>
      <c r="B3943" s="8">
        <v>113.0532240244</v>
      </c>
      <c r="C3943" s="15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9" t="s">
        <v>3985</v>
      </c>
      <c r="B3944" s="8">
        <v>112.7281716264</v>
      </c>
      <c r="C3944" s="15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9" t="s">
        <v>3986</v>
      </c>
      <c r="B3945" s="8">
        <v>112.64690852690001</v>
      </c>
      <c r="C3945" s="15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9" t="s">
        <v>3987</v>
      </c>
      <c r="B3946" s="8">
        <v>113.5408026214</v>
      </c>
      <c r="C3946" s="15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9" t="s">
        <v>3988</v>
      </c>
      <c r="B3947" s="8">
        <v>113.03697140449999</v>
      </c>
      <c r="C3947" s="15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9" t="s">
        <v>3989</v>
      </c>
      <c r="B3948" s="8">
        <v>114.1746547975</v>
      </c>
      <c r="C3948" s="15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9" t="s">
        <v>3990</v>
      </c>
      <c r="B3949" s="8">
        <v>113.5408026214</v>
      </c>
      <c r="C3949" s="15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9" t="s">
        <v>3991</v>
      </c>
      <c r="B3950" s="8">
        <v>112.99979862719999</v>
      </c>
      <c r="C3950" s="15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9" t="s">
        <v>3992</v>
      </c>
      <c r="B3951" s="8">
        <v>113.744069924</v>
      </c>
      <c r="C3951" s="15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9" t="s">
        <v>3993</v>
      </c>
      <c r="B3952" s="8">
        <v>114.34272292359999</v>
      </c>
      <c r="C3952" s="15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9" t="s">
        <v>3994</v>
      </c>
      <c r="B3953" s="8">
        <v>114.42362197760001</v>
      </c>
      <c r="C3953" s="15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9" t="s">
        <v>3995</v>
      </c>
      <c r="B3954" s="8">
        <v>114.2780036804</v>
      </c>
      <c r="C3954" s="15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9" t="s">
        <v>3996</v>
      </c>
      <c r="B3955" s="8">
        <v>113.6955304916</v>
      </c>
      <c r="C3955" s="15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9" t="s">
        <v>3997</v>
      </c>
      <c r="B3956" s="8">
        <v>114.0029468968</v>
      </c>
      <c r="C3956" s="15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9" t="s">
        <v>3998</v>
      </c>
      <c r="B3957" s="8">
        <v>115.4753096796</v>
      </c>
      <c r="C3957" s="15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9" t="s">
        <v>3999</v>
      </c>
      <c r="B3958" s="8">
        <v>115.0060951664</v>
      </c>
      <c r="C3958" s="15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9" t="s">
        <v>4000</v>
      </c>
      <c r="B3959" s="8">
        <v>114.47216141</v>
      </c>
      <c r="C3959" s="15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9" t="s">
        <v>4001</v>
      </c>
      <c r="B3960" s="8">
        <v>113.420473708</v>
      </c>
      <c r="C3960" s="15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9" t="s">
        <v>4002</v>
      </c>
      <c r="B3961" s="8">
        <v>112.5629437356</v>
      </c>
      <c r="C3961" s="15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9" t="s">
        <v>4003</v>
      </c>
      <c r="B3962" s="8">
        <v>112.8865399516</v>
      </c>
      <c r="C3962" s="15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9" t="s">
        <v>4004</v>
      </c>
      <c r="B3963" s="8">
        <v>113.2101361676</v>
      </c>
      <c r="C3963" s="15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9" t="s">
        <v>4005</v>
      </c>
      <c r="B3964" s="8">
        <v>110.6213664396</v>
      </c>
      <c r="C3964" s="15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9" t="s">
        <v>4006</v>
      </c>
      <c r="B3965" s="8">
        <v>110.4433885208</v>
      </c>
      <c r="C3965" s="15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9" t="s">
        <v>4007</v>
      </c>
      <c r="B3966" s="8">
        <v>109.3431613864</v>
      </c>
      <c r="C3966" s="15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9" t="s">
        <v>4008</v>
      </c>
      <c r="B3967" s="8">
        <v>111.155300196</v>
      </c>
      <c r="C3967" s="15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9" t="s">
        <v>4009</v>
      </c>
      <c r="B3968" s="8">
        <v>108.34001311679999</v>
      </c>
      <c r="C3968" s="15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9" t="s">
        <v>4010</v>
      </c>
      <c r="B3969" s="8">
        <v>105.411467362</v>
      </c>
      <c r="C3969" s="15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9" t="s">
        <v>4011</v>
      </c>
      <c r="B3970" s="8">
        <v>106.44697525319999</v>
      </c>
      <c r="C3970" s="15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9" t="s">
        <v>4012</v>
      </c>
      <c r="B3971" s="8">
        <v>103.3242717688</v>
      </c>
      <c r="C3971" s="15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9" t="s">
        <v>4013</v>
      </c>
      <c r="B3972" s="8">
        <v>101.9424388596</v>
      </c>
      <c r="C3972" s="15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9" t="s">
        <v>4014</v>
      </c>
      <c r="B3973" s="8">
        <v>101.4929996708</v>
      </c>
      <c r="C3973" s="15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9" t="s">
        <v>4015</v>
      </c>
      <c r="B3974" s="8">
        <v>101.0114576828</v>
      </c>
      <c r="C3974" s="15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9" t="s">
        <v>4016</v>
      </c>
      <c r="B3975" s="8">
        <v>101.7819248636</v>
      </c>
      <c r="C3975" s="15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9" t="s">
        <v>4017</v>
      </c>
      <c r="B3976" s="8">
        <v>101.86218186160001</v>
      </c>
      <c r="C3976" s="15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9" t="s">
        <v>4018</v>
      </c>
      <c r="B3977" s="8">
        <v>101.3164342752</v>
      </c>
      <c r="C3977" s="15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9" t="s">
        <v>4019</v>
      </c>
      <c r="B3978" s="8">
        <v>100.3212475</v>
      </c>
      <c r="C3978" s="15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9" t="s">
        <v>4020</v>
      </c>
      <c r="B3979" s="8">
        <v>99.342112124400003</v>
      </c>
      <c r="C3979" s="15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9" t="s">
        <v>4021</v>
      </c>
      <c r="B3980" s="8">
        <v>100.1928363032</v>
      </c>
      <c r="C3980" s="15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9" t="s">
        <v>4022</v>
      </c>
      <c r="B3981" s="8">
        <v>100.1928363032</v>
      </c>
      <c r="C3981" s="15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9" t="s">
        <v>4023</v>
      </c>
      <c r="B3982" s="8">
        <v>100.9954062832</v>
      </c>
      <c r="C3982" s="15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9" t="s">
        <v>4024</v>
      </c>
      <c r="B3983" s="8">
        <v>101.41274267279999</v>
      </c>
      <c r="C3983" s="15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9" t="s">
        <v>4025</v>
      </c>
      <c r="B3984" s="8">
        <v>101.2522286768</v>
      </c>
      <c r="C3984" s="15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9" t="s">
        <v>4026</v>
      </c>
      <c r="B3985" s="8">
        <v>99.406317722799997</v>
      </c>
      <c r="C3985" s="15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9" t="s">
        <v>4027</v>
      </c>
      <c r="B3986" s="8">
        <v>100.7064810904</v>
      </c>
      <c r="C3986" s="15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9" t="s">
        <v>4028</v>
      </c>
      <c r="B3987" s="8">
        <v>98.844518736799998</v>
      </c>
      <c r="C3987" s="15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9" t="s">
        <v>4029</v>
      </c>
      <c r="B3988" s="8">
        <v>98.266668351199996</v>
      </c>
      <c r="C3988" s="15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9" t="s">
        <v>4030</v>
      </c>
      <c r="B3989" s="8">
        <v>98.684004740799992</v>
      </c>
      <c r="C3989" s="15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9" t="s">
        <v>4031</v>
      </c>
      <c r="B3990" s="8">
        <v>98.635850542</v>
      </c>
      <c r="C3990" s="15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9" t="s">
        <v>4032</v>
      </c>
      <c r="B3991" s="8">
        <v>97.6513433784</v>
      </c>
      <c r="C3991" s="15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9" t="s">
        <v>4033</v>
      </c>
      <c r="B3992" s="8">
        <v>97.987079824199995</v>
      </c>
      <c r="C3992" s="15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9" t="s">
        <v>4034</v>
      </c>
      <c r="B3993" s="8">
        <v>97.475481430599999</v>
      </c>
      <c r="C3993" s="15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9" t="s">
        <v>4035</v>
      </c>
      <c r="B3994" s="8">
        <v>97.139744984799989</v>
      </c>
      <c r="C3994" s="15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9" t="s">
        <v>4036</v>
      </c>
      <c r="B3995" s="8">
        <v>96.228460346199995</v>
      </c>
      <c r="C3995" s="15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9" t="s">
        <v>4037</v>
      </c>
      <c r="B3996" s="8">
        <v>95.876736450599992</v>
      </c>
      <c r="C3996" s="15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9" t="s">
        <v>4038</v>
      </c>
      <c r="B3997" s="8">
        <v>96.292410145399998</v>
      </c>
      <c r="C3997" s="15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9" t="s">
        <v>4039</v>
      </c>
      <c r="B3998" s="8">
        <v>96.660121490799995</v>
      </c>
      <c r="C3998" s="15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9" t="s">
        <v>4040</v>
      </c>
      <c r="B3999" s="8">
        <v>96.740058739799991</v>
      </c>
      <c r="C3999" s="15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9" t="s">
        <v>4041</v>
      </c>
      <c r="B4000" s="8">
        <v>96.772033639400007</v>
      </c>
      <c r="C4000" s="15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9" t="s">
        <v>4042</v>
      </c>
      <c r="B4001" s="8">
        <v>96.356359944600001</v>
      </c>
      <c r="C4001" s="15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9" t="s">
        <v>4043</v>
      </c>
      <c r="B4002" s="8">
        <v>96.116548197599997</v>
      </c>
      <c r="C4002" s="15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9" t="s">
        <v>4044</v>
      </c>
      <c r="B4003" s="8">
        <v>95.940686249799995</v>
      </c>
      <c r="C4003" s="15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9" t="s">
        <v>4045</v>
      </c>
      <c r="B4004" s="8">
        <v>95.429087856199999</v>
      </c>
      <c r="C4004" s="15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9" t="s">
        <v>4046</v>
      </c>
      <c r="B4005" s="8">
        <v>94.373916169400005</v>
      </c>
      <c r="C4005" s="15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9" t="s">
        <v>4047</v>
      </c>
      <c r="B4006" s="8">
        <v>93.654480928399991</v>
      </c>
      <c r="C4006" s="15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9" t="s">
        <v>4048</v>
      </c>
      <c r="B4007" s="8">
        <v>92.695233940399987</v>
      </c>
      <c r="C4007" s="15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9" t="s">
        <v>4049</v>
      </c>
      <c r="B4008" s="8">
        <v>92.071723398200007</v>
      </c>
      <c r="C4008" s="15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9" t="s">
        <v>4050</v>
      </c>
      <c r="B4009" s="8">
        <v>93.286769582999995</v>
      </c>
      <c r="C4009" s="15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9" t="s">
        <v>4051</v>
      </c>
      <c r="B4010" s="8">
        <v>94.022192273800002</v>
      </c>
      <c r="C4010" s="15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9" t="s">
        <v>4052</v>
      </c>
      <c r="B4011" s="8">
        <v>93.238807233599999</v>
      </c>
      <c r="C4011" s="15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9" t="s">
        <v>4053</v>
      </c>
      <c r="B4012" s="8">
        <v>93.782380526799997</v>
      </c>
      <c r="C4012" s="15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9" t="s">
        <v>4054</v>
      </c>
      <c r="B4013" s="8">
        <v>93.738958476800008</v>
      </c>
      <c r="C4013" s="15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9" t="s">
        <v>4055</v>
      </c>
      <c r="B4014" s="8">
        <v>94.173531258200001</v>
      </c>
      <c r="C4014" s="15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9" t="s">
        <v>4056</v>
      </c>
      <c r="B4015" s="8">
        <v>95.606011907999999</v>
      </c>
      <c r="C4015" s="15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9" t="s">
        <v>4057</v>
      </c>
      <c r="B4016" s="8">
        <v>95.670393060799995</v>
      </c>
      <c r="C4016" s="15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9" t="s">
        <v>4058</v>
      </c>
      <c r="B4017" s="8">
        <v>96.169346994999998</v>
      </c>
      <c r="C4017" s="15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9" t="s">
        <v>4059</v>
      </c>
      <c r="B4018" s="8">
        <v>96.008394112999994</v>
      </c>
      <c r="C4018" s="15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9" t="s">
        <v>4060</v>
      </c>
      <c r="B4019" s="8">
        <v>95.766964790000003</v>
      </c>
      <c r="C4019" s="15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9" t="s">
        <v>4061</v>
      </c>
      <c r="B4020" s="8">
        <v>97.328207745399993</v>
      </c>
      <c r="C4020" s="15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9" t="s">
        <v>4062</v>
      </c>
      <c r="B4021" s="8">
        <v>96.523443335400003</v>
      </c>
      <c r="C4021" s="15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9" t="s">
        <v>4063</v>
      </c>
      <c r="B4022" s="8">
        <v>97.070683134199996</v>
      </c>
      <c r="C4022" s="15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9" t="s">
        <v>4064</v>
      </c>
      <c r="B4023" s="8">
        <v>96.507348047199997</v>
      </c>
      <c r="C4023" s="15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9" t="s">
        <v>4065</v>
      </c>
      <c r="B4024" s="8">
        <v>96.3624904534</v>
      </c>
      <c r="C4024" s="15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9" t="s">
        <v>4066</v>
      </c>
      <c r="B4025" s="8">
        <v>96.974111405000002</v>
      </c>
      <c r="C4025" s="15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9" t="s">
        <v>4067</v>
      </c>
      <c r="B4026" s="8">
        <v>97.038492557799998</v>
      </c>
      <c r="C4026" s="15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9" t="s">
        <v>4068</v>
      </c>
      <c r="B4027" s="8">
        <v>97.151159575199998</v>
      </c>
      <c r="C4027" s="15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9" t="s">
        <v>4069</v>
      </c>
      <c r="B4028" s="8">
        <v>96.330299877000002</v>
      </c>
      <c r="C4028" s="15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9" t="s">
        <v>4070</v>
      </c>
      <c r="B4029" s="8">
        <v>97.135064287000006</v>
      </c>
      <c r="C4029" s="15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9" t="s">
        <v>4071</v>
      </c>
      <c r="B4030" s="8">
        <v>97.939828696999996</v>
      </c>
      <c r="C4030" s="15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9" t="s">
        <v>4072</v>
      </c>
      <c r="B4031" s="8">
        <v>97.972019273399994</v>
      </c>
      <c r="C4031" s="15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9" t="s">
        <v>4073</v>
      </c>
      <c r="B4032" s="8">
        <v>98.100781579</v>
      </c>
      <c r="C4032" s="15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9" t="s">
        <v>4074</v>
      </c>
      <c r="B4033" s="8">
        <v>98.760688395199992</v>
      </c>
      <c r="C4033" s="15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9" t="s">
        <v>4075</v>
      </c>
      <c r="B4034" s="8">
        <v>98.599735513199988</v>
      </c>
      <c r="C4034" s="15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9" t="s">
        <v>4076</v>
      </c>
      <c r="B4035" s="8">
        <v>99.301763145099997</v>
      </c>
      <c r="C4035" s="15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9" t="s">
        <v>4077</v>
      </c>
      <c r="B4036" s="8">
        <v>98.754468616500006</v>
      </c>
      <c r="C4036" s="15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9" t="s">
        <v>4078</v>
      </c>
      <c r="B4037" s="8">
        <v>98.239367883699998</v>
      </c>
      <c r="C4037" s="15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9" t="s">
        <v>4079</v>
      </c>
      <c r="B4038" s="8">
        <v>96.581387399999997</v>
      </c>
      <c r="C4038" s="15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9" t="s">
        <v>4080</v>
      </c>
      <c r="B4039" s="8">
        <v>96.38822462520001</v>
      </c>
      <c r="C4039" s="15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9" t="s">
        <v>4081</v>
      </c>
      <c r="B4040" s="8">
        <v>97.257457111800008</v>
      </c>
      <c r="C4040" s="15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9" t="s">
        <v>4082</v>
      </c>
      <c r="B4041" s="8">
        <v>96.838937766399994</v>
      </c>
      <c r="C4041" s="15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9" t="s">
        <v>4083</v>
      </c>
      <c r="B4042" s="8">
        <v>96.774550174799998</v>
      </c>
      <c r="C4042" s="15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9" t="s">
        <v>4084</v>
      </c>
      <c r="B4043" s="8">
        <v>97.176972622299999</v>
      </c>
      <c r="C4043" s="15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9" t="s">
        <v>4085</v>
      </c>
      <c r="B4044" s="8">
        <v>96.565290502099998</v>
      </c>
      <c r="C4044" s="15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9" t="s">
        <v>4086</v>
      </c>
      <c r="B4045" s="8">
        <v>96.806743970599996</v>
      </c>
      <c r="C4045" s="15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9" t="s">
        <v>4087</v>
      </c>
      <c r="B4046" s="8">
        <v>97.901333027800007</v>
      </c>
      <c r="C4046" s="15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9" t="s">
        <v>4088</v>
      </c>
      <c r="B4047" s="8">
        <v>98.014011313099999</v>
      </c>
      <c r="C4047" s="15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9" t="s">
        <v>4089</v>
      </c>
      <c r="B4048" s="8">
        <v>97.354038499200001</v>
      </c>
      <c r="C4048" s="15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9" t="s">
        <v>4090</v>
      </c>
      <c r="B4049" s="8">
        <v>98.496918250099995</v>
      </c>
      <c r="C4049" s="15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9" t="s">
        <v>4091</v>
      </c>
      <c r="B4050" s="8">
        <v>98.529112045900007</v>
      </c>
      <c r="C4050" s="15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9" t="s">
        <v>4092</v>
      </c>
      <c r="B4051" s="8">
        <v>99.478829021999999</v>
      </c>
      <c r="C4051" s="15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9" t="s">
        <v>4093</v>
      </c>
      <c r="B4052" s="8">
        <v>100.01002665270001</v>
      </c>
      <c r="C4052" s="15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9" t="s">
        <v>4094</v>
      </c>
      <c r="B4053" s="8">
        <v>100.7021932624</v>
      </c>
      <c r="C4053" s="15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9" t="s">
        <v>4095</v>
      </c>
      <c r="B4054" s="8">
        <v>100.8953560372</v>
      </c>
      <c r="C4054" s="15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9" t="s">
        <v>4096</v>
      </c>
      <c r="B4055" s="8">
        <v>101.41045677</v>
      </c>
      <c r="C4055" s="15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9" t="s">
        <v>4097</v>
      </c>
      <c r="B4056" s="8">
        <v>101.9406248408</v>
      </c>
      <c r="C4056" s="15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9" t="s">
        <v>4098</v>
      </c>
      <c r="B4057" s="8">
        <v>102.7560219341</v>
      </c>
      <c r="C4057" s="15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9" t="s">
        <v>4099</v>
      </c>
      <c r="B4058" s="8">
        <v>103.123750035</v>
      </c>
      <c r="C4058" s="15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9" t="s">
        <v>4100</v>
      </c>
      <c r="B4059" s="8">
        <v>103.3475845312</v>
      </c>
      <c r="C4059" s="15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9" t="s">
        <v>4101</v>
      </c>
      <c r="B4060" s="8">
        <v>103.3955490661</v>
      </c>
      <c r="C4060" s="15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9" t="s">
        <v>4102</v>
      </c>
      <c r="B4061" s="8">
        <v>103.6193835623</v>
      </c>
      <c r="C4061" s="15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9" t="s">
        <v>4103</v>
      </c>
      <c r="B4062" s="8">
        <v>103.7313008104</v>
      </c>
      <c r="C4062" s="15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9" t="s">
        <v>4104</v>
      </c>
      <c r="B4063" s="8">
        <v>103.3475845312</v>
      </c>
      <c r="C4063" s="15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9" t="s">
        <v>4105</v>
      </c>
      <c r="B4064" s="8">
        <v>103.85920623680001</v>
      </c>
      <c r="C4064" s="15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9" t="s">
        <v>4106</v>
      </c>
      <c r="B4065" s="8">
        <v>103.9711234849</v>
      </c>
      <c r="C4065" s="15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9" t="s">
        <v>4107</v>
      </c>
      <c r="B4066" s="8">
        <v>104.32286340749999</v>
      </c>
      <c r="C4066" s="15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9" t="s">
        <v>4108</v>
      </c>
      <c r="B4067" s="8">
        <v>103.3795608878</v>
      </c>
      <c r="C4067" s="15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9" t="s">
        <v>4109</v>
      </c>
      <c r="B4068" s="8">
        <v>104.35483976410001</v>
      </c>
      <c r="C4068" s="15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9" t="s">
        <v>4110</v>
      </c>
      <c r="B4069" s="8">
        <v>104.3388515858</v>
      </c>
      <c r="C4069" s="15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9" t="s">
        <v>4111</v>
      </c>
      <c r="B4070" s="8">
        <v>105.1382605008</v>
      </c>
      <c r="C4070" s="15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9" t="s">
        <v>4112</v>
      </c>
      <c r="B4071" s="8">
        <v>105.4420358885</v>
      </c>
      <c r="C4071" s="15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9" t="s">
        <v>4113</v>
      </c>
      <c r="B4072" s="8">
        <v>104.77053239990001</v>
      </c>
      <c r="C4072" s="15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9" t="s">
        <v>4114</v>
      </c>
      <c r="B4073" s="8">
        <v>104.1789698028</v>
      </c>
      <c r="C4073" s="15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9" t="s">
        <v>4115</v>
      </c>
      <c r="B4074" s="8">
        <v>105.202213214</v>
      </c>
      <c r="C4074" s="15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9" t="s">
        <v>4116</v>
      </c>
      <c r="B4075" s="8">
        <v>104.9464023612</v>
      </c>
      <c r="C4075" s="15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9" t="s">
        <v>4117</v>
      </c>
      <c r="B4076" s="8">
        <v>103.9711234849</v>
      </c>
      <c r="C4076" s="15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9" t="s">
        <v>4118</v>
      </c>
      <c r="B4077" s="8">
        <v>104.24292251599999</v>
      </c>
      <c r="C4077" s="15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9" t="s">
        <v>4119</v>
      </c>
      <c r="B4078" s="8">
        <v>104.2589106943</v>
      </c>
      <c r="C4078" s="15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9" t="s">
        <v>4120</v>
      </c>
      <c r="B4079" s="8">
        <v>104.1064728732</v>
      </c>
      <c r="C4079" s="15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9" t="s">
        <v>4121</v>
      </c>
      <c r="B4080" s="8">
        <v>104.568743232</v>
      </c>
      <c r="C4080" s="15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9" t="s">
        <v>4122</v>
      </c>
      <c r="B4081" s="8">
        <v>104.170234302</v>
      </c>
      <c r="C4081" s="15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9" t="s">
        <v>4123</v>
      </c>
      <c r="B4082" s="8">
        <v>104.8397293044</v>
      </c>
      <c r="C4082" s="15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9" t="s">
        <v>4124</v>
      </c>
      <c r="B4083" s="8">
        <v>105.126655734</v>
      </c>
      <c r="C4083" s="15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9" t="s">
        <v>4125</v>
      </c>
      <c r="B4084" s="8">
        <v>105.38170144919999</v>
      </c>
      <c r="C4084" s="15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9" t="s">
        <v>4126</v>
      </c>
      <c r="B4085" s="8">
        <v>104.8397293044</v>
      </c>
      <c r="C4085" s="15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9" t="s">
        <v>4127</v>
      </c>
      <c r="B4086" s="8">
        <v>105.126655734</v>
      </c>
      <c r="C4086" s="15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9" t="s">
        <v>4128</v>
      </c>
      <c r="B4087" s="8">
        <v>104.4412203744</v>
      </c>
      <c r="C4087" s="15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9" t="s">
        <v>4129</v>
      </c>
      <c r="B4088" s="8">
        <v>104.68032573239999</v>
      </c>
      <c r="C4088" s="15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9" t="s">
        <v>4130</v>
      </c>
      <c r="B4089" s="8">
        <v>104.47310108879999</v>
      </c>
      <c r="C4089" s="15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9" t="s">
        <v>4131</v>
      </c>
      <c r="B4090" s="8">
        <v>104.8237889472</v>
      </c>
      <c r="C4090" s="15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9" t="s">
        <v>4132</v>
      </c>
      <c r="B4091" s="8">
        <v>104.05865180160001</v>
      </c>
      <c r="C4091" s="15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9" t="s">
        <v>4133</v>
      </c>
      <c r="B4092" s="8">
        <v>104.8397293044</v>
      </c>
      <c r="C4092" s="15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9" t="s">
        <v>4134</v>
      </c>
      <c r="B4093" s="8">
        <v>104.6962660896</v>
      </c>
      <c r="C4093" s="15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9" t="s">
        <v>4135</v>
      </c>
      <c r="B4094" s="8">
        <v>104.9194310904</v>
      </c>
      <c r="C4094" s="15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9" t="s">
        <v>4136</v>
      </c>
      <c r="B4095" s="8">
        <v>103.80360608639999</v>
      </c>
      <c r="C4095" s="15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9" t="s">
        <v>4137</v>
      </c>
      <c r="B4096" s="8">
        <v>105.0310135908</v>
      </c>
      <c r="C4096" s="15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9" t="s">
        <v>4138</v>
      </c>
      <c r="B4097" s="8">
        <v>104.5049818032</v>
      </c>
      <c r="C4097" s="15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9" t="s">
        <v>4139</v>
      </c>
      <c r="B4098" s="8">
        <v>103.11501515640001</v>
      </c>
      <c r="C4098" s="15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9" t="s">
        <v>4140</v>
      </c>
      <c r="B4099" s="8">
        <v>103.8488742891</v>
      </c>
      <c r="C4099" s="15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9" t="s">
        <v>4141</v>
      </c>
      <c r="B4100" s="8">
        <v>104.8481718315</v>
      </c>
      <c r="C4100" s="15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9" t="s">
        <v>4142</v>
      </c>
      <c r="B4101" s="8">
        <v>105.2229084099</v>
      </c>
      <c r="C4101" s="15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9" t="s">
        <v>4143</v>
      </c>
      <c r="B4102" s="8">
        <v>106.33150412099999</v>
      </c>
      <c r="C4102" s="15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9" t="s">
        <v>4144</v>
      </c>
      <c r="B4103" s="8">
        <v>107.3308016634</v>
      </c>
      <c r="C4103" s="15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9" t="s">
        <v>4145</v>
      </c>
      <c r="B4104" s="8">
        <v>106.4251882656</v>
      </c>
      <c r="C4104" s="15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9" t="s">
        <v>4146</v>
      </c>
      <c r="B4105" s="8">
        <v>107.7211522659</v>
      </c>
      <c r="C4105" s="15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9" t="s">
        <v>4147</v>
      </c>
      <c r="B4106" s="8">
        <v>109.93834368810001</v>
      </c>
      <c r="C4106" s="15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9" t="s">
        <v>4148</v>
      </c>
      <c r="B4107" s="8">
        <v>108.81413395289999</v>
      </c>
      <c r="C4107" s="15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9" t="s">
        <v>4149</v>
      </c>
      <c r="B4108" s="8">
        <v>110.2818522183</v>
      </c>
      <c r="C4108" s="15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9" t="s">
        <v>4150</v>
      </c>
      <c r="B4109" s="8">
        <v>111.0000973269</v>
      </c>
      <c r="C4109" s="15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9" t="s">
        <v>4151</v>
      </c>
      <c r="B4110" s="8">
        <v>112.6239558333</v>
      </c>
      <c r="C4110" s="15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9" t="s">
        <v>4152</v>
      </c>
      <c r="B4111" s="8">
        <v>111.8276406042</v>
      </c>
      <c r="C4111" s="15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9" t="s">
        <v>4153</v>
      </c>
      <c r="B4112" s="8">
        <v>112.8737802189</v>
      </c>
      <c r="C4112" s="15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9" t="s">
        <v>4154</v>
      </c>
      <c r="B4113" s="8">
        <v>113.826235689</v>
      </c>
      <c r="C4113" s="15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9" t="s">
        <v>4155</v>
      </c>
      <c r="B4114" s="8">
        <v>115.63746248459999</v>
      </c>
      <c r="C4114" s="15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9" t="s">
        <v>4156</v>
      </c>
      <c r="B4115" s="8">
        <v>115.98097101480001</v>
      </c>
      <c r="C4115" s="15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9" t="s">
        <v>4157</v>
      </c>
      <c r="B4116" s="8">
        <v>114.4039545807</v>
      </c>
      <c r="C4116" s="15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9" t="s">
        <v>4158</v>
      </c>
      <c r="B4117" s="8">
        <v>112.9872304308</v>
      </c>
      <c r="C4117" s="15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9" t="s">
        <v>4159</v>
      </c>
      <c r="B4118" s="8">
        <v>114.27700351919999</v>
      </c>
      <c r="C4118" s="15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9" t="s">
        <v>4160</v>
      </c>
      <c r="B4119" s="8">
        <v>114.5411739108</v>
      </c>
      <c r="C4119" s="15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9" t="s">
        <v>4161</v>
      </c>
      <c r="B4120" s="8">
        <v>114.77426543279999</v>
      </c>
      <c r="C4120" s="15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9" t="s">
        <v>4162</v>
      </c>
      <c r="B4121" s="8">
        <v>113.9662148232</v>
      </c>
      <c r="C4121" s="15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9" t="s">
        <v>4163</v>
      </c>
      <c r="B4122" s="8">
        <v>112.7075206044</v>
      </c>
      <c r="C4122" s="15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9" t="s">
        <v>4164</v>
      </c>
      <c r="B4123" s="8">
        <v>112.1481009516</v>
      </c>
      <c r="C4123" s="15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9" t="s">
        <v>4165</v>
      </c>
      <c r="B4124" s="8">
        <v>112.92507269159999</v>
      </c>
      <c r="C4124" s="15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9" t="s">
        <v>4166</v>
      </c>
      <c r="B4125" s="8">
        <v>113.46895290960001</v>
      </c>
      <c r="C4125" s="15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9" t="s">
        <v>4167</v>
      </c>
      <c r="B4126" s="8">
        <v>114.12160917120001</v>
      </c>
      <c r="C4126" s="15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9" t="s">
        <v>4168</v>
      </c>
      <c r="B4127" s="8">
        <v>113.748662736</v>
      </c>
      <c r="C4127" s="15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9" t="s">
        <v>4169</v>
      </c>
      <c r="B4128" s="8">
        <v>114.1837669104</v>
      </c>
      <c r="C4128" s="15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9" t="s">
        <v>4170</v>
      </c>
      <c r="B4129" s="8">
        <v>116.17281456480001</v>
      </c>
      <c r="C4129" s="15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9" t="s">
        <v>4171</v>
      </c>
      <c r="B4130" s="8">
        <v>116.12619626039999</v>
      </c>
      <c r="C4130" s="15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9" t="s">
        <v>4172</v>
      </c>
      <c r="B4131" s="8">
        <v>116.9497863048</v>
      </c>
      <c r="C4131" s="15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9" t="s">
        <v>4173</v>
      </c>
      <c r="B4132" s="8">
        <v>117.81999465360001</v>
      </c>
      <c r="C4132" s="15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9" t="s">
        <v>4174</v>
      </c>
      <c r="B4133" s="8">
        <v>118.27063826280001</v>
      </c>
      <c r="C4133" s="15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9" t="s">
        <v>4175</v>
      </c>
      <c r="B4134" s="8">
        <v>118.7834396112</v>
      </c>
      <c r="C4134" s="15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9" t="s">
        <v>4176</v>
      </c>
      <c r="B4135" s="8">
        <v>118.48819035</v>
      </c>
      <c r="C4135" s="15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9" t="s">
        <v>4177</v>
      </c>
      <c r="B4136" s="8">
        <v>118.42603261079999</v>
      </c>
      <c r="C4136" s="15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9" t="s">
        <v>4178</v>
      </c>
      <c r="B4137" s="8">
        <v>118.565887524</v>
      </c>
      <c r="C4137" s="15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9" t="s">
        <v>4179</v>
      </c>
      <c r="B4138" s="8">
        <v>117.7422974796</v>
      </c>
      <c r="C4138" s="15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9" t="s">
        <v>4180</v>
      </c>
      <c r="B4139" s="8">
        <v>117.4163178643</v>
      </c>
      <c r="C4139" s="15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9" t="s">
        <v>4181</v>
      </c>
      <c r="B4140" s="8">
        <v>118.31796574409999</v>
      </c>
      <c r="C4140" s="15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9" t="s">
        <v>4182</v>
      </c>
      <c r="B4141" s="8">
        <v>119.2507049301</v>
      </c>
      <c r="C4141" s="15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9" t="s">
        <v>4183</v>
      </c>
      <c r="B4142" s="8">
        <v>119.8103484417</v>
      </c>
      <c r="C4142" s="15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9" t="s">
        <v>4184</v>
      </c>
      <c r="B4143" s="8">
        <v>119.9813506258</v>
      </c>
      <c r="C4143" s="15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9" t="s">
        <v>4185</v>
      </c>
      <c r="B4144" s="8">
        <v>120.1989897692</v>
      </c>
      <c r="C4144" s="15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9" t="s">
        <v>4186</v>
      </c>
      <c r="B4145" s="8">
        <v>119.79480278859999</v>
      </c>
      <c r="C4145" s="15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9" t="s">
        <v>4187</v>
      </c>
      <c r="B4146" s="8">
        <v>119.2973418894</v>
      </c>
      <c r="C4146" s="15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9" t="s">
        <v>4188</v>
      </c>
      <c r="B4147" s="8">
        <v>119.6393462576</v>
      </c>
      <c r="C4147" s="15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9" t="s">
        <v>4189</v>
      </c>
      <c r="B4148" s="8">
        <v>121.78464638539999</v>
      </c>
      <c r="C4148" s="15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9" t="s">
        <v>4190</v>
      </c>
      <c r="B4149" s="8">
        <v>121.9245572633</v>
      </c>
      <c r="C4149" s="15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9" t="s">
        <v>4191</v>
      </c>
      <c r="B4150" s="8">
        <v>123.01275298029999</v>
      </c>
      <c r="C4150" s="15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9" t="s">
        <v>4192</v>
      </c>
      <c r="B4151" s="8">
        <v>124.2564052283</v>
      </c>
      <c r="C4151" s="15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9" t="s">
        <v>4193</v>
      </c>
      <c r="B4152" s="8">
        <v>125.0336878833</v>
      </c>
      <c r="C4152" s="15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9" t="s">
        <v>4194</v>
      </c>
      <c r="B4153" s="8">
        <v>125.3756922515</v>
      </c>
      <c r="C4153" s="15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9" t="s">
        <v>4195</v>
      </c>
      <c r="B4154" s="8">
        <v>126.0597009879</v>
      </c>
      <c r="C4154" s="15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9" t="s">
        <v>4196</v>
      </c>
      <c r="B4155" s="8">
        <v>125.56224008869999</v>
      </c>
      <c r="C4155" s="15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9" t="s">
        <v>4197</v>
      </c>
      <c r="B4156" s="8">
        <v>125.764333579</v>
      </c>
      <c r="C4156" s="15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9" t="s">
        <v>4198</v>
      </c>
      <c r="B4157" s="8">
        <v>123.87078561600001</v>
      </c>
      <c r="C4157" s="15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9" t="s">
        <v>4199</v>
      </c>
      <c r="B4158" s="8">
        <v>124.853521488</v>
      </c>
      <c r="C4158" s="15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9" t="s">
        <v>4200</v>
      </c>
      <c r="B4159" s="8">
        <v>124.162535328</v>
      </c>
      <c r="C4159" s="15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9" t="s">
        <v>4201</v>
      </c>
      <c r="B4160" s="8">
        <v>123.34870718400001</v>
      </c>
      <c r="C4160" s="15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9" t="s">
        <v>4202</v>
      </c>
      <c r="B4161" s="8">
        <v>124.23931156800001</v>
      </c>
      <c r="C4161" s="15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9" t="s">
        <v>4203</v>
      </c>
      <c r="B4162" s="8">
        <v>123.041602224</v>
      </c>
      <c r="C4162" s="15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9" t="s">
        <v>4204</v>
      </c>
      <c r="B4163" s="8">
        <v>121.183617216</v>
      </c>
      <c r="C4163" s="15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9" t="s">
        <v>4205</v>
      </c>
      <c r="B4164" s="8">
        <v>121.84389288</v>
      </c>
      <c r="C4164" s="15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9" t="s">
        <v>4206</v>
      </c>
      <c r="B4165" s="8">
        <v>122.519523792</v>
      </c>
      <c r="C4165" s="15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9" t="s">
        <v>4207</v>
      </c>
      <c r="B4166" s="8">
        <v>123.14908896</v>
      </c>
      <c r="C4166" s="15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9" t="s">
        <v>4208</v>
      </c>
      <c r="B4167" s="8">
        <v>120.369789072</v>
      </c>
      <c r="C4167" s="15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9" t="s">
        <v>4209</v>
      </c>
      <c r="B4168" s="8">
        <v>119.00317200000001</v>
      </c>
      <c r="C4168" s="15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9" t="s">
        <v>4210</v>
      </c>
      <c r="B4169" s="8">
        <v>117.62119968</v>
      </c>
      <c r="C4169" s="15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9" t="s">
        <v>4211</v>
      </c>
      <c r="B4170" s="8">
        <v>118.358251584</v>
      </c>
      <c r="C4170" s="15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9" t="s">
        <v>4212</v>
      </c>
      <c r="B4171" s="8">
        <v>118.92639576000001</v>
      </c>
      <c r="C4171" s="15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9" t="s">
        <v>4213</v>
      </c>
      <c r="B4172" s="8">
        <v>119.34098745599999</v>
      </c>
      <c r="C4172" s="15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9" t="s">
        <v>4214</v>
      </c>
      <c r="B4173" s="8">
        <v>119.248855968</v>
      </c>
      <c r="C4173" s="15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9" t="s">
        <v>4215</v>
      </c>
      <c r="B4174" s="8">
        <v>117.912949392</v>
      </c>
      <c r="C4174" s="15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9" t="s">
        <v>4216</v>
      </c>
      <c r="B4175" s="8">
        <v>118.45038307199999</v>
      </c>
      <c r="C4175" s="15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9" t="s">
        <v>4217</v>
      </c>
      <c r="B4176" s="8">
        <v>117.23731848</v>
      </c>
      <c r="C4176" s="15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9" t="s">
        <v>4218</v>
      </c>
      <c r="B4177" s="8">
        <v>115.36397822399999</v>
      </c>
      <c r="C4177" s="15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9" t="s">
        <v>4219</v>
      </c>
      <c r="B4178" s="8">
        <v>116.14709587199999</v>
      </c>
      <c r="C4178" s="15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9" t="s">
        <v>4220</v>
      </c>
      <c r="B4179" s="8">
        <v>116.352564078</v>
      </c>
      <c r="C4179" s="15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9" t="s">
        <v>4221</v>
      </c>
      <c r="B4180" s="8">
        <v>117.007599461</v>
      </c>
      <c r="C4180" s="15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9" t="s">
        <v>4222</v>
      </c>
      <c r="B4181" s="8">
        <v>118.43953727500001</v>
      </c>
      <c r="C4181" s="15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9" t="s">
        <v>4223</v>
      </c>
      <c r="B4182" s="8">
        <v>120.03904228</v>
      </c>
      <c r="C4182" s="15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9" t="s">
        <v>4224</v>
      </c>
      <c r="B4183" s="8">
        <v>118.622337847</v>
      </c>
      <c r="C4183" s="15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9" t="s">
        <v>4225</v>
      </c>
      <c r="B4184" s="8">
        <v>119.94764199399999</v>
      </c>
      <c r="C4184" s="15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9" t="s">
        <v>4226</v>
      </c>
      <c r="B4185" s="8">
        <v>119.978108756</v>
      </c>
      <c r="C4185" s="15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9" t="s">
        <v>4227</v>
      </c>
      <c r="B4186" s="8">
        <v>120.61791075799999</v>
      </c>
      <c r="C4186" s="15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9" t="s">
        <v>4228</v>
      </c>
      <c r="B4187" s="8">
        <v>120.663610901</v>
      </c>
      <c r="C4187" s="15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9" t="s">
        <v>4229</v>
      </c>
      <c r="B4188" s="8">
        <v>119.12503941999999</v>
      </c>
      <c r="C4188" s="15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9" t="s">
        <v>4230</v>
      </c>
      <c r="B4189" s="8">
        <v>118.744204895</v>
      </c>
      <c r="C4189" s="15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9" t="s">
        <v>4231</v>
      </c>
      <c r="B4190" s="8">
        <v>118.744204895</v>
      </c>
      <c r="C4190" s="15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9" t="s">
        <v>4232</v>
      </c>
      <c r="B4191" s="8">
        <v>117.75403513000001</v>
      </c>
      <c r="C4191" s="15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9" t="s">
        <v>4233</v>
      </c>
      <c r="B4192" s="8">
        <v>117.586467939</v>
      </c>
      <c r="C4192" s="15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9" t="s">
        <v>4234</v>
      </c>
      <c r="B4193" s="8">
        <v>117.2970337</v>
      </c>
      <c r="C4193" s="15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9" t="s">
        <v>4235</v>
      </c>
      <c r="B4194" s="8">
        <v>116.657231698</v>
      </c>
      <c r="C4194" s="15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9" t="s">
        <v>4236</v>
      </c>
      <c r="B4195" s="8">
        <v>114.70735893</v>
      </c>
      <c r="C4195" s="15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9" t="s">
        <v>4237</v>
      </c>
      <c r="B4196" s="8">
        <v>114.64642540600001</v>
      </c>
      <c r="C4196" s="15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9" t="s">
        <v>4238</v>
      </c>
      <c r="B4197" s="8">
        <v>115.01202655</v>
      </c>
      <c r="C4197" s="15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9" t="s">
        <v>4239</v>
      </c>
      <c r="B4198" s="8">
        <v>115.682295314</v>
      </c>
      <c r="C4198" s="15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9" t="s">
        <v>4240</v>
      </c>
      <c r="B4199" s="8">
        <v>114.7820369096</v>
      </c>
      <c r="C4199" s="15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9" t="s">
        <v>4241</v>
      </c>
      <c r="B4200" s="8">
        <v>113.5060057952</v>
      </c>
      <c r="C4200" s="15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9" t="s">
        <v>4242</v>
      </c>
      <c r="B4201" s="8">
        <v>113.79463188059999</v>
      </c>
      <c r="C4201" s="15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9" t="s">
        <v>4243</v>
      </c>
      <c r="B4202" s="8">
        <v>112.32111976039999</v>
      </c>
      <c r="C4202" s="15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9" t="s">
        <v>4244</v>
      </c>
      <c r="B4203" s="8">
        <v>113.4452424088</v>
      </c>
      <c r="C4203" s="15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9" t="s">
        <v>4245</v>
      </c>
      <c r="B4204" s="8">
        <v>114.0376854262</v>
      </c>
      <c r="C4204" s="15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9" t="s">
        <v>4246</v>
      </c>
      <c r="B4205" s="8">
        <v>113.59715087479999</v>
      </c>
      <c r="C4205" s="15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9" t="s">
        <v>4247</v>
      </c>
      <c r="B4206" s="8">
        <v>113.17180716999999</v>
      </c>
      <c r="C4206" s="15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9" t="s">
        <v>4248</v>
      </c>
      <c r="B4207" s="8">
        <v>112.57936415259999</v>
      </c>
      <c r="C4207" s="15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9" t="s">
        <v>4249</v>
      </c>
      <c r="B4208" s="8">
        <v>112.1388296012</v>
      </c>
      <c r="C4208" s="15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9" t="s">
        <v>4250</v>
      </c>
      <c r="B4209" s="8">
        <v>111.92615774879999</v>
      </c>
      <c r="C4209" s="15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9" t="s">
        <v>4251</v>
      </c>
      <c r="B4210" s="8">
        <v>111.8502035158</v>
      </c>
      <c r="C4210" s="15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9" t="s">
        <v>4252</v>
      </c>
      <c r="B4211" s="8">
        <v>113.9009678068</v>
      </c>
      <c r="C4211" s="15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9" t="s">
        <v>4253</v>
      </c>
      <c r="B4212" s="8">
        <v>114.4326474378</v>
      </c>
      <c r="C4212" s="15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9" t="s">
        <v>4254</v>
      </c>
      <c r="B4213" s="8">
        <v>113.5363874884</v>
      </c>
      <c r="C4213" s="15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9" t="s">
        <v>4255</v>
      </c>
      <c r="B4214" s="8">
        <v>113.5363874884</v>
      </c>
      <c r="C4214" s="15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9" t="s">
        <v>4256</v>
      </c>
      <c r="B4215" s="8">
        <v>113.0654712438</v>
      </c>
      <c r="C4215" s="15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9" t="s">
        <v>4257</v>
      </c>
      <c r="B4216" s="8">
        <v>114.3415023582</v>
      </c>
      <c r="C4216" s="15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9" t="s">
        <v>4258</v>
      </c>
      <c r="B4217" s="8">
        <v>115.5415792396</v>
      </c>
      <c r="C4217" s="15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9" t="s">
        <v>4259</v>
      </c>
      <c r="B4218" s="8">
        <v>116.65051104139999</v>
      </c>
      <c r="C4218" s="15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9" t="s">
        <v>4260</v>
      </c>
      <c r="B4219" s="8">
        <v>114.87367295999999</v>
      </c>
      <c r="C4219" s="15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9" t="s">
        <v>4261</v>
      </c>
      <c r="B4220" s="8">
        <v>113.9911798995</v>
      </c>
      <c r="C4220" s="15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9" t="s">
        <v>4262</v>
      </c>
      <c r="B4221" s="8">
        <v>113.2133894055</v>
      </c>
      <c r="C4221" s="15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9" t="s">
        <v>4263</v>
      </c>
      <c r="B4222" s="8">
        <v>113.84160480449999</v>
      </c>
      <c r="C4222" s="15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9" t="s">
        <v>4264</v>
      </c>
      <c r="B4223" s="8">
        <v>115.6664209635</v>
      </c>
      <c r="C4223" s="15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9" t="s">
        <v>4265</v>
      </c>
      <c r="B4224" s="8">
        <v>113.706987219</v>
      </c>
      <c r="C4224" s="15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9" t="s">
        <v>4266</v>
      </c>
      <c r="B4225" s="8">
        <v>115.0681205835</v>
      </c>
      <c r="C4225" s="15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9" t="s">
        <v>4267</v>
      </c>
      <c r="B4226" s="8">
        <v>114.57452277</v>
      </c>
      <c r="C4226" s="15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9" t="s">
        <v>4268</v>
      </c>
      <c r="B4227" s="8">
        <v>114.15571250399999</v>
      </c>
      <c r="C4227" s="15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9" t="s">
        <v>4269</v>
      </c>
      <c r="B4228" s="8">
        <v>113.2433044245</v>
      </c>
      <c r="C4228" s="15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9" t="s">
        <v>4270</v>
      </c>
      <c r="B4229" s="8">
        <v>113.5424546145</v>
      </c>
      <c r="C4229" s="15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9" t="s">
        <v>4271</v>
      </c>
      <c r="B4230" s="8">
        <v>114.1108399755</v>
      </c>
      <c r="C4230" s="15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9" t="s">
        <v>4272</v>
      </c>
      <c r="B4231" s="8">
        <v>114.395032656</v>
      </c>
      <c r="C4231" s="15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9" t="s">
        <v>4273</v>
      </c>
      <c r="B4232" s="8">
        <v>114.2305000515</v>
      </c>
      <c r="C4232" s="15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9" t="s">
        <v>4274</v>
      </c>
      <c r="B4233" s="8">
        <v>114.3202451085</v>
      </c>
      <c r="C4233" s="15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9" t="s">
        <v>4275</v>
      </c>
      <c r="B4234" s="8">
        <v>114.93350299799999</v>
      </c>
      <c r="C4234" s="15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9" t="s">
        <v>4276</v>
      </c>
      <c r="B4235" s="8">
        <v>113.198431896</v>
      </c>
      <c r="C4235" s="15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9" t="s">
        <v>4277</v>
      </c>
      <c r="B4236" s="8">
        <v>111.8073835125</v>
      </c>
      <c r="C4236" s="15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9" t="s">
        <v>4278</v>
      </c>
      <c r="B4237" s="8">
        <v>113.72194472850001</v>
      </c>
      <c r="C4237" s="15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9" t="s">
        <v>4279</v>
      </c>
      <c r="B4238" s="8">
        <v>114.24545756099999</v>
      </c>
      <c r="C4238" s="15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9" t="s">
        <v>4280</v>
      </c>
      <c r="B4239" s="8">
        <v>113.856562314</v>
      </c>
      <c r="C4239" s="15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9" t="s">
        <v>4281</v>
      </c>
      <c r="B4240" s="8">
        <v>111.255895732</v>
      </c>
      <c r="C4240" s="15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9" t="s">
        <v>4282</v>
      </c>
      <c r="B4241" s="8">
        <v>111.914301217</v>
      </c>
      <c r="C4241" s="15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9" t="s">
        <v>4283</v>
      </c>
      <c r="B4242" s="8">
        <v>111.1973708</v>
      </c>
      <c r="C4242" s="15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9" t="s">
        <v>4284</v>
      </c>
      <c r="B4243" s="8">
        <v>112.104507246</v>
      </c>
      <c r="C4243" s="15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9" t="s">
        <v>4285</v>
      </c>
      <c r="B4244" s="8">
        <v>110.846221208</v>
      </c>
      <c r="C4244" s="15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9" t="s">
        <v>4286</v>
      </c>
      <c r="B4245" s="8">
        <v>112.572706702</v>
      </c>
      <c r="C4245" s="15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9" t="s">
        <v>4287</v>
      </c>
      <c r="B4246" s="8">
        <v>112.80680642999999</v>
      </c>
      <c r="C4246" s="15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9" t="s">
        <v>4288</v>
      </c>
      <c r="B4247" s="8">
        <v>113.040906158</v>
      </c>
      <c r="C4247" s="15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9" t="s">
        <v>4289</v>
      </c>
      <c r="B4248" s="8">
        <v>113.43594944900001</v>
      </c>
      <c r="C4248" s="15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9" t="s">
        <v>4290</v>
      </c>
      <c r="B4249" s="8">
        <v>113.333530818</v>
      </c>
      <c r="C4249" s="15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9" t="s">
        <v>4291</v>
      </c>
      <c r="B4250" s="8">
        <v>113.08479985699999</v>
      </c>
      <c r="C4250" s="15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9" t="s">
        <v>4292</v>
      </c>
      <c r="B4251" s="8">
        <v>113.86025520600001</v>
      </c>
      <c r="C4251" s="15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9" t="s">
        <v>4293</v>
      </c>
      <c r="B4252" s="8">
        <v>112.997012459</v>
      </c>
      <c r="C4252" s="15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9" t="s">
        <v>4294</v>
      </c>
      <c r="B4253" s="8">
        <v>112.71901903200001</v>
      </c>
      <c r="C4253" s="15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9" t="s">
        <v>4295</v>
      </c>
      <c r="B4254" s="8">
        <v>112.95311876</v>
      </c>
      <c r="C4254" s="15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9" t="s">
        <v>4296</v>
      </c>
      <c r="B4255" s="8">
        <v>113.83099274</v>
      </c>
      <c r="C4255" s="15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9" t="s">
        <v>4297</v>
      </c>
      <c r="B4256" s="8">
        <v>114.035830002</v>
      </c>
      <c r="C4256" s="15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9" t="s">
        <v>4298</v>
      </c>
      <c r="B4257" s="8">
        <v>114.840547817</v>
      </c>
      <c r="C4257" s="15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9" t="s">
        <v>4299</v>
      </c>
      <c r="B4258" s="8">
        <v>114.635710555</v>
      </c>
      <c r="C4258" s="15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9" t="s">
        <v>4300</v>
      </c>
      <c r="B4259" s="8">
        <v>114.211404798</v>
      </c>
      <c r="C4259" s="15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9" t="s">
        <v>4301</v>
      </c>
      <c r="B4260" s="8">
        <v>114.884441516</v>
      </c>
      <c r="C4260" s="15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9" t="s">
        <v>4302</v>
      </c>
      <c r="B4261" s="8">
        <v>114.108986167</v>
      </c>
      <c r="C4261" s="15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9" t="s">
        <v>4303</v>
      </c>
      <c r="B4262" s="8">
        <v>114.79665411800001</v>
      </c>
      <c r="C4262" s="15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9" t="s">
        <v>4304</v>
      </c>
      <c r="B4263" s="8">
        <v>112.4756454624</v>
      </c>
      <c r="C4263" s="15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9" t="s">
        <v>4305</v>
      </c>
      <c r="B4264" s="8">
        <v>113.3870713056</v>
      </c>
      <c r="C4264" s="15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9" t="s">
        <v>4306</v>
      </c>
      <c r="B4265" s="8">
        <v>112.13386077120001</v>
      </c>
      <c r="C4265" s="15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9" t="s">
        <v>4307</v>
      </c>
      <c r="B4266" s="8">
        <v>112.7604660384</v>
      </c>
      <c r="C4266" s="15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9" t="s">
        <v>4308</v>
      </c>
      <c r="B4267" s="8">
        <v>112.7604660384</v>
      </c>
      <c r="C4267" s="15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9" t="s">
        <v>4309</v>
      </c>
      <c r="B4268" s="8">
        <v>113.2589020464</v>
      </c>
      <c r="C4268" s="15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9" t="s">
        <v>4310</v>
      </c>
      <c r="B4269" s="8">
        <v>112.8459122112</v>
      </c>
      <c r="C4269" s="15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9" t="s">
        <v>4311</v>
      </c>
      <c r="B4270" s="8">
        <v>113.8427842272</v>
      </c>
      <c r="C4270" s="15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9" t="s">
        <v>4312</v>
      </c>
      <c r="B4271" s="8">
        <v>114.51211258079999</v>
      </c>
      <c r="C4271" s="15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9" t="s">
        <v>4313</v>
      </c>
      <c r="B4272" s="8">
        <v>115.9646975184</v>
      </c>
      <c r="C4272" s="15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9" t="s">
        <v>4314</v>
      </c>
      <c r="B4273" s="8">
        <v>115.138717848</v>
      </c>
      <c r="C4273" s="15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9" t="s">
        <v>4315</v>
      </c>
      <c r="B4274" s="8">
        <v>116.09286677759999</v>
      </c>
      <c r="C4274" s="15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9" t="s">
        <v>4316</v>
      </c>
      <c r="B4275" s="8">
        <v>116.4631335264</v>
      </c>
      <c r="C4275" s="15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9" t="s">
        <v>4317</v>
      </c>
      <c r="B4276" s="8">
        <v>117.203667024</v>
      </c>
      <c r="C4276" s="15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9" t="s">
        <v>4318</v>
      </c>
      <c r="B4277" s="8">
        <v>118.1008518384</v>
      </c>
      <c r="C4277" s="15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9" t="s">
        <v>4319</v>
      </c>
      <c r="B4278" s="8">
        <v>118.38567241440001</v>
      </c>
      <c r="C4278" s="15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9" t="s">
        <v>4320</v>
      </c>
      <c r="B4279" s="8">
        <v>118.8556263648</v>
      </c>
      <c r="C4279" s="15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9" t="s">
        <v>4321</v>
      </c>
      <c r="B4280" s="8">
        <v>119.8240163232</v>
      </c>
      <c r="C4280" s="15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9" t="s">
        <v>4322</v>
      </c>
      <c r="B4281" s="8">
        <v>120.0945958704</v>
      </c>
      <c r="C4281" s="15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9" t="s">
        <v>4323</v>
      </c>
      <c r="B4282" s="8">
        <v>120.25124718719999</v>
      </c>
      <c r="C4282" s="15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9" t="s">
        <v>4324</v>
      </c>
      <c r="B4283" s="8">
        <v>121.2338781744</v>
      </c>
      <c r="C4283" s="15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9" t="s">
        <v>4325</v>
      </c>
      <c r="B4284" s="8">
        <v>116.23212651919999</v>
      </c>
      <c r="C4284" s="15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9" t="s">
        <v>4326</v>
      </c>
      <c r="B4285" s="8">
        <v>116.54604607180001</v>
      </c>
      <c r="C4285" s="15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9" t="s">
        <v>4327</v>
      </c>
      <c r="B4286" s="8">
        <v>116.64158680520001</v>
      </c>
      <c r="C4286" s="15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9" t="s">
        <v>4328</v>
      </c>
      <c r="B4287" s="8">
        <v>117.02374973880001</v>
      </c>
      <c r="C4287" s="15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9" t="s">
        <v>4329</v>
      </c>
      <c r="B4288" s="8">
        <v>117.0783444436</v>
      </c>
      <c r="C4288" s="15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9" t="s">
        <v>4330</v>
      </c>
      <c r="B4289" s="8">
        <v>118.197535892</v>
      </c>
      <c r="C4289" s="15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9" t="s">
        <v>4331</v>
      </c>
      <c r="B4290" s="8">
        <v>116.7234788624</v>
      </c>
      <c r="C4290" s="15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9" t="s">
        <v>4332</v>
      </c>
      <c r="B4291" s="8">
        <v>117.37861531999999</v>
      </c>
      <c r="C4291" s="15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9" t="s">
        <v>4333</v>
      </c>
      <c r="B4292" s="8">
        <v>117.1465878246</v>
      </c>
      <c r="C4292" s="15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9" t="s">
        <v>4334</v>
      </c>
      <c r="B4293" s="8">
        <v>117.9655083966</v>
      </c>
      <c r="C4293" s="15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9" t="s">
        <v>4335</v>
      </c>
      <c r="B4294" s="8">
        <v>118.0337517776</v>
      </c>
      <c r="C4294" s="15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9" t="s">
        <v>4336</v>
      </c>
      <c r="B4295" s="8">
        <v>117.59699413920001</v>
      </c>
      <c r="C4295" s="15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9" t="s">
        <v>4337</v>
      </c>
      <c r="B4296" s="8">
        <v>118.64794220660001</v>
      </c>
      <c r="C4296" s="15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9" t="s">
        <v>4338</v>
      </c>
      <c r="B4297" s="8">
        <v>117.47415605339999</v>
      </c>
      <c r="C4297" s="15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9" t="s">
        <v>4339</v>
      </c>
      <c r="B4298" s="8">
        <v>117.7471295774</v>
      </c>
      <c r="C4298" s="15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9" t="s">
        <v>4340</v>
      </c>
      <c r="B4299" s="8">
        <v>118.42956338739999</v>
      </c>
      <c r="C4299" s="15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9" t="s">
        <v>4341</v>
      </c>
      <c r="B4300" s="8">
        <v>119.53510615960001</v>
      </c>
      <c r="C4300" s="15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9" t="s">
        <v>4342</v>
      </c>
      <c r="B4301" s="8">
        <v>120.1492965886</v>
      </c>
      <c r="C4301" s="15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9" t="s">
        <v>4343</v>
      </c>
      <c r="B4302" s="8">
        <v>120.4222701126</v>
      </c>
      <c r="C4302" s="15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9" t="s">
        <v>4344</v>
      </c>
      <c r="B4303" s="8">
        <v>120.3540267316</v>
      </c>
      <c r="C4303" s="15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9" t="s">
        <v>4345</v>
      </c>
      <c r="B4304" s="8">
        <v>120.8180817224</v>
      </c>
      <c r="C4304" s="15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9" t="s">
        <v>4346</v>
      </c>
      <c r="B4305" s="8">
        <v>118.055827122</v>
      </c>
      <c r="C4305" s="15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9" t="s">
        <v>4347</v>
      </c>
      <c r="B4306" s="8">
        <v>118.35992433600001</v>
      </c>
      <c r="C4306" s="15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9" t="s">
        <v>4348</v>
      </c>
      <c r="B4307" s="8">
        <v>117.93683256</v>
      </c>
      <c r="C4307" s="15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9" t="s">
        <v>4349</v>
      </c>
      <c r="B4308" s="8">
        <v>119.19288627</v>
      </c>
      <c r="C4308" s="15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9" t="s">
        <v>4350</v>
      </c>
      <c r="B4309" s="8">
        <v>119.311880832</v>
      </c>
      <c r="C4309" s="15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9" t="s">
        <v>4351</v>
      </c>
      <c r="B4310" s="8">
        <v>119.93329687799999</v>
      </c>
      <c r="C4310" s="15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9" t="s">
        <v>4352</v>
      </c>
      <c r="B4311" s="8">
        <v>119.47054024800001</v>
      </c>
      <c r="C4311" s="15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9" t="s">
        <v>4353</v>
      </c>
      <c r="B4312" s="8">
        <v>119.54986995599999</v>
      </c>
      <c r="C4312" s="15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9" t="s">
        <v>4354</v>
      </c>
      <c r="B4313" s="8">
        <v>120.091956294</v>
      </c>
      <c r="C4313" s="15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9" t="s">
        <v>4355</v>
      </c>
      <c r="B4314" s="8">
        <v>120.924918228</v>
      </c>
      <c r="C4314" s="15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9" t="s">
        <v>4356</v>
      </c>
      <c r="B4315" s="8">
        <v>121.255458678</v>
      </c>
      <c r="C4315" s="15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9" t="s">
        <v>4357</v>
      </c>
      <c r="B4316" s="8">
        <v>122.55117724199999</v>
      </c>
      <c r="C4316" s="15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9" t="s">
        <v>4358</v>
      </c>
      <c r="B4317" s="8">
        <v>124.970733336</v>
      </c>
      <c r="C4317" s="15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9" t="s">
        <v>4359</v>
      </c>
      <c r="B4318" s="8">
        <v>125.34093864</v>
      </c>
      <c r="C4318" s="15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9" t="s">
        <v>4360</v>
      </c>
      <c r="B4319" s="8">
        <v>126.86142470999999</v>
      </c>
      <c r="C4319" s="15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9" t="s">
        <v>4361</v>
      </c>
      <c r="B4320" s="8">
        <v>128.80500255600001</v>
      </c>
      <c r="C4320" s="15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9" t="s">
        <v>4362</v>
      </c>
      <c r="B4321" s="8">
        <v>130.84113172799999</v>
      </c>
      <c r="C4321" s="15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9" t="s">
        <v>4363</v>
      </c>
      <c r="B4322" s="8">
        <v>131.11878570600001</v>
      </c>
      <c r="C4322" s="15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9" t="s">
        <v>4364</v>
      </c>
      <c r="B4323" s="8">
        <v>132.692158248</v>
      </c>
      <c r="C4323" s="15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9" t="s">
        <v>4365</v>
      </c>
      <c r="B4324" s="8">
        <v>132.73182310199999</v>
      </c>
      <c r="C4324" s="15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9" t="s">
        <v>4366</v>
      </c>
      <c r="B4325" s="8">
        <v>133.022698698</v>
      </c>
      <c r="C4325" s="15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9" t="s">
        <v>4367</v>
      </c>
      <c r="B4326" s="8">
        <v>129.09255960600001</v>
      </c>
      <c r="C4326" s="15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9" t="s">
        <v>4368</v>
      </c>
      <c r="B4327" s="8">
        <v>130.782386844</v>
      </c>
      <c r="C4327" s="15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9" t="s">
        <v>4369</v>
      </c>
      <c r="B4328" s="8">
        <v>130.89760233749999</v>
      </c>
      <c r="C4328" s="15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9" t="s">
        <v>4370</v>
      </c>
      <c r="B4329" s="8">
        <v>132.1265676015</v>
      </c>
      <c r="C4329" s="15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9" t="s">
        <v>4371</v>
      </c>
      <c r="B4330" s="8">
        <v>132.15217104449999</v>
      </c>
      <c r="C4330" s="15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9" t="s">
        <v>4372</v>
      </c>
      <c r="B4331" s="8">
        <v>133.5091535235</v>
      </c>
      <c r="C4331" s="15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9" t="s">
        <v>4373</v>
      </c>
      <c r="B4332" s="8">
        <v>134.597299851</v>
      </c>
      <c r="C4332" s="15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9" t="s">
        <v>4374</v>
      </c>
      <c r="B4333" s="8">
        <v>134.110834434</v>
      </c>
      <c r="C4333" s="15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9" t="s">
        <v>4375</v>
      </c>
      <c r="B4334" s="8">
        <v>134.597299851</v>
      </c>
      <c r="C4334" s="15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9" t="s">
        <v>4376</v>
      </c>
      <c r="B4335" s="8">
        <v>135.109368711</v>
      </c>
      <c r="C4335" s="15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9" t="s">
        <v>4377</v>
      </c>
      <c r="B4336" s="8">
        <v>136.15910987399999</v>
      </c>
      <c r="C4336" s="15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9" t="s">
        <v>4378</v>
      </c>
      <c r="B4337" s="8">
        <v>137.88734227649999</v>
      </c>
      <c r="C4337" s="15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9" t="s">
        <v>4379</v>
      </c>
      <c r="B4338" s="8">
        <v>138.00255777000001</v>
      </c>
      <c r="C4338" s="15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9" t="s">
        <v>4380</v>
      </c>
      <c r="B4339" s="8">
        <v>138.3482042505</v>
      </c>
      <c r="C4339" s="15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9" t="s">
        <v>4381</v>
      </c>
      <c r="B4340" s="8">
        <v>139.12910926199999</v>
      </c>
      <c r="C4340" s="15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9" t="s">
        <v>4382</v>
      </c>
      <c r="B4341" s="8">
        <v>139.48755746399999</v>
      </c>
      <c r="C4341" s="15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9" t="s">
        <v>4383</v>
      </c>
      <c r="B4342" s="8">
        <v>140.08923837450001</v>
      </c>
      <c r="C4342" s="15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9" t="s">
        <v>4384</v>
      </c>
      <c r="B4343" s="8">
        <v>140.28126419700001</v>
      </c>
      <c r="C4343" s="15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9" t="s">
        <v>4385</v>
      </c>
      <c r="B4344" s="8">
        <v>140.6781175635</v>
      </c>
      <c r="C4344" s="15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9" t="s">
        <v>4386</v>
      </c>
      <c r="B4345" s="8">
        <v>141.83027249849999</v>
      </c>
      <c r="C4345" s="15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9" t="s">
        <v>4387</v>
      </c>
      <c r="B4346" s="8">
        <v>138.6050100416</v>
      </c>
      <c r="C4346" s="15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9" t="s">
        <v>4388</v>
      </c>
      <c r="B4347" s="8">
        <v>136.84249093119999</v>
      </c>
      <c r="C4347" s="15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9" t="s">
        <v>4389</v>
      </c>
      <c r="B4348" s="8">
        <v>138.2880102016</v>
      </c>
      <c r="C4348" s="15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9" t="s">
        <v>4390</v>
      </c>
      <c r="B4349" s="8">
        <v>139.83496942080001</v>
      </c>
      <c r="C4349" s="15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9" t="s">
        <v>4391</v>
      </c>
      <c r="B4350" s="8">
        <v>140.60844903040001</v>
      </c>
      <c r="C4350" s="15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9" t="s">
        <v>4392</v>
      </c>
      <c r="B4351" s="8">
        <v>140.54504906240001</v>
      </c>
      <c r="C4351" s="15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9" t="s">
        <v>4393</v>
      </c>
      <c r="B4352" s="8">
        <v>140.7732889472</v>
      </c>
      <c r="C4352" s="15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9" t="s">
        <v>4394</v>
      </c>
      <c r="B4353" s="8">
        <v>141.96520834559999</v>
      </c>
      <c r="C4353" s="15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9" t="s">
        <v>4395</v>
      </c>
      <c r="B4354" s="8">
        <v>133.81197246080001</v>
      </c>
      <c r="C4354" s="15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9" t="s">
        <v>4396</v>
      </c>
      <c r="B4355" s="8">
        <v>137.3623706688</v>
      </c>
      <c r="C4355" s="15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9" t="s">
        <v>4397</v>
      </c>
      <c r="B4356" s="8">
        <v>138.7571699648</v>
      </c>
      <c r="C4356" s="15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9" t="s">
        <v>4398</v>
      </c>
      <c r="B4357" s="8">
        <v>136.03097134079999</v>
      </c>
      <c r="C4357" s="15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9" t="s">
        <v>4399</v>
      </c>
      <c r="B4358" s="8">
        <v>136.38601116160001</v>
      </c>
      <c r="C4358" s="15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9" t="s">
        <v>4400</v>
      </c>
      <c r="B4359" s="8">
        <v>136.28457121279999</v>
      </c>
      <c r="C4359" s="15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9" t="s">
        <v>4401</v>
      </c>
      <c r="B4360" s="8">
        <v>137.0453708288</v>
      </c>
      <c r="C4360" s="15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9" t="s">
        <v>4402</v>
      </c>
      <c r="B4361" s="8">
        <v>137.05805082239999</v>
      </c>
      <c r="C4361" s="15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9" t="s">
        <v>4403</v>
      </c>
      <c r="B4362" s="8">
        <v>136.3986911552</v>
      </c>
      <c r="C4362" s="15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9" t="s">
        <v>4404</v>
      </c>
      <c r="B4363" s="8">
        <v>137.9456503744</v>
      </c>
      <c r="C4363" s="15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9" t="s">
        <v>4405</v>
      </c>
      <c r="B4364" s="8">
        <v>137.74277047679999</v>
      </c>
      <c r="C4364" s="15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9" t="s">
        <v>4406</v>
      </c>
      <c r="B4365" s="8">
        <v>136.4240511424</v>
      </c>
      <c r="C4365" s="15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9" t="s">
        <v>4407</v>
      </c>
      <c r="B4366" s="8">
        <v>132.04103305960001</v>
      </c>
      <c r="C4366" s="15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9" t="s">
        <v>4408</v>
      </c>
      <c r="B4367" s="8">
        <v>133.8581114962</v>
      </c>
      <c r="C4367" s="15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9" t="s">
        <v>4409</v>
      </c>
      <c r="B4368" s="8">
        <v>132.69617018299999</v>
      </c>
      <c r="C4368" s="15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9" t="s">
        <v>4410</v>
      </c>
      <c r="B4369" s="8">
        <v>131.5095067142</v>
      </c>
      <c r="C4369" s="15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9" t="s">
        <v>4411</v>
      </c>
      <c r="B4370" s="8">
        <v>131.089230069</v>
      </c>
      <c r="C4370" s="15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9" t="s">
        <v>4412</v>
      </c>
      <c r="B4371" s="8">
        <v>130.656592346</v>
      </c>
      <c r="C4371" s="15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9" t="s">
        <v>4413</v>
      </c>
      <c r="B4372" s="8">
        <v>130.29812108979999</v>
      </c>
      <c r="C4372" s="15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9" t="s">
        <v>4414</v>
      </c>
      <c r="B4373" s="8">
        <v>129.235068399</v>
      </c>
      <c r="C4373" s="15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9" t="s">
        <v>4415</v>
      </c>
      <c r="B4374" s="8">
        <v>129.22270732120001</v>
      </c>
      <c r="C4374" s="15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9" t="s">
        <v>4416</v>
      </c>
      <c r="B4375" s="8">
        <v>128.59229235340001</v>
      </c>
      <c r="C4375" s="15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9" t="s">
        <v>4417</v>
      </c>
      <c r="B4376" s="8">
        <v>128.62937558679999</v>
      </c>
      <c r="C4376" s="15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9" t="s">
        <v>4418</v>
      </c>
      <c r="B4377" s="8">
        <v>129.6553450442</v>
      </c>
      <c r="C4377" s="15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9" t="s">
        <v>4419</v>
      </c>
      <c r="B4378" s="8">
        <v>129.70478935540001</v>
      </c>
      <c r="C4378" s="15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9" t="s">
        <v>4420</v>
      </c>
      <c r="B4379" s="8">
        <v>132.72089233860001</v>
      </c>
      <c r="C4379" s="15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9" t="s">
        <v>4421</v>
      </c>
      <c r="B4380" s="8">
        <v>133.0546414392</v>
      </c>
      <c r="C4380" s="15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9" t="s">
        <v>4422</v>
      </c>
      <c r="B4381" s="8">
        <v>131.76908934799999</v>
      </c>
      <c r="C4381" s="15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9" t="s">
        <v>4423</v>
      </c>
      <c r="B4382" s="8">
        <v>132.6714480274</v>
      </c>
      <c r="C4382" s="15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9" t="s">
        <v>4424</v>
      </c>
      <c r="B4383" s="8">
        <v>132.69617018299999</v>
      </c>
      <c r="C4383" s="15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9" t="s">
        <v>4425</v>
      </c>
      <c r="B4384" s="8">
        <v>133.80866718499999</v>
      </c>
      <c r="C4384" s="15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9" t="s">
        <v>4426</v>
      </c>
      <c r="B4385" s="8">
        <v>134.24130490799999</v>
      </c>
      <c r="C4385" s="15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9" t="s">
        <v>4427</v>
      </c>
      <c r="B4386" s="8">
        <v>131.54366411340001</v>
      </c>
      <c r="C4386" s="15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9" t="s">
        <v>4428</v>
      </c>
      <c r="B4387" s="8">
        <v>130.84441266819999</v>
      </c>
      <c r="C4387" s="15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9" t="s">
        <v>4429</v>
      </c>
      <c r="B4388" s="8">
        <v>130.7117960148</v>
      </c>
      <c r="C4388" s="15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9" t="s">
        <v>4430</v>
      </c>
      <c r="B4389" s="8">
        <v>129.69908702519999</v>
      </c>
      <c r="C4389" s="15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9" t="s">
        <v>4431</v>
      </c>
      <c r="B4390" s="8">
        <v>128.95161134240001</v>
      </c>
      <c r="C4390" s="15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9" t="s">
        <v>4432</v>
      </c>
      <c r="B4391" s="8">
        <v>127.84245387759999</v>
      </c>
      <c r="C4391" s="15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9" t="s">
        <v>4433</v>
      </c>
      <c r="B4392" s="8">
        <v>127.66161298660001</v>
      </c>
      <c r="C4392" s="15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9" t="s">
        <v>4434</v>
      </c>
      <c r="B4393" s="8">
        <v>127.5169402738</v>
      </c>
      <c r="C4393" s="15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9" t="s">
        <v>4435</v>
      </c>
      <c r="B4394" s="8">
        <v>127.4204917986</v>
      </c>
      <c r="C4394" s="15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9" t="s">
        <v>4436</v>
      </c>
      <c r="B4395" s="8">
        <v>126.49217522479999</v>
      </c>
      <c r="C4395" s="15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9" t="s">
        <v>4437</v>
      </c>
      <c r="B4396" s="8">
        <v>127.8183417588</v>
      </c>
      <c r="C4396" s="15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9" t="s">
        <v>4438</v>
      </c>
      <c r="B4397" s="8">
        <v>129.38562948079999</v>
      </c>
      <c r="C4397" s="15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9" t="s">
        <v>4439</v>
      </c>
      <c r="B4398" s="8">
        <v>130.22955363880001</v>
      </c>
      <c r="C4398" s="15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9" t="s">
        <v>4440</v>
      </c>
      <c r="B4399" s="8">
        <v>131.5677762322</v>
      </c>
      <c r="C4399" s="15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9" t="s">
        <v>4441</v>
      </c>
      <c r="B4400" s="8">
        <v>132.0620746676</v>
      </c>
      <c r="C4400" s="15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9" t="s">
        <v>4442</v>
      </c>
      <c r="B4401" s="8">
        <v>133.21945636999999</v>
      </c>
      <c r="C4401" s="15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9" t="s">
        <v>4443</v>
      </c>
      <c r="B4402" s="8">
        <v>132.4478685684</v>
      </c>
      <c r="C4402" s="15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9" t="s">
        <v>4444</v>
      </c>
      <c r="B4403" s="8">
        <v>131.72450500439999</v>
      </c>
      <c r="C4403" s="15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9" t="s">
        <v>4445</v>
      </c>
      <c r="B4404" s="8">
        <v>129.94169427750001</v>
      </c>
      <c r="C4404" s="15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9" t="s">
        <v>4446</v>
      </c>
      <c r="B4405" s="8">
        <v>129.32097234899999</v>
      </c>
      <c r="C4405" s="15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9" t="s">
        <v>4447</v>
      </c>
      <c r="B4406" s="8">
        <v>129.37953102149999</v>
      </c>
      <c r="C4406" s="15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9" t="s">
        <v>4448</v>
      </c>
      <c r="B4407" s="8">
        <v>126.75610249349999</v>
      </c>
      <c r="C4407" s="15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9" t="s">
        <v>4449</v>
      </c>
      <c r="B4408" s="8">
        <v>125.06961272549999</v>
      </c>
      <c r="C4408" s="15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9" t="s">
        <v>4450</v>
      </c>
      <c r="B4409" s="8">
        <v>125.54979384000001</v>
      </c>
      <c r="C4409" s="15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9" t="s">
        <v>4451</v>
      </c>
      <c r="B4410" s="8">
        <v>126.92006677649999</v>
      </c>
      <c r="C4410" s="15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9" t="s">
        <v>4452</v>
      </c>
      <c r="B4411" s="8">
        <v>124.5308729385</v>
      </c>
      <c r="C4411" s="15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9" t="s">
        <v>4453</v>
      </c>
      <c r="B4412" s="8">
        <v>126.4047504585</v>
      </c>
      <c r="C4412" s="15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9" t="s">
        <v>4454</v>
      </c>
      <c r="B4413" s="8">
        <v>125.221865274</v>
      </c>
      <c r="C4413" s="15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9" t="s">
        <v>4455</v>
      </c>
      <c r="B4414" s="8">
        <v>122.90294184299999</v>
      </c>
      <c r="C4414" s="15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9" t="s">
        <v>4456</v>
      </c>
      <c r="B4415" s="8">
        <v>125.33898261900001</v>
      </c>
      <c r="C4415" s="15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9" t="s">
        <v>4457</v>
      </c>
      <c r="B4416" s="8">
        <v>126.861508104</v>
      </c>
      <c r="C4416" s="15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9" t="s">
        <v>4458</v>
      </c>
      <c r="B4417" s="8">
        <v>126.1470922995</v>
      </c>
      <c r="C4417" s="15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9" t="s">
        <v>4459</v>
      </c>
      <c r="B4418" s="8">
        <v>124.1560974345</v>
      </c>
      <c r="C4418" s="15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9" t="s">
        <v>4460</v>
      </c>
      <c r="B4419" s="8">
        <v>124.9290719115</v>
      </c>
      <c r="C4419" s="15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9" t="s">
        <v>4461</v>
      </c>
      <c r="B4420" s="8">
        <v>126.5687147415</v>
      </c>
      <c r="C4420" s="15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9" t="s">
        <v>4462</v>
      </c>
      <c r="B4421" s="8">
        <v>127.0606075905</v>
      </c>
      <c r="C4421" s="15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9" t="s">
        <v>4463</v>
      </c>
      <c r="B4422" s="8">
        <v>124.5074494695</v>
      </c>
      <c r="C4422" s="15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9" t="s">
        <v>4464</v>
      </c>
      <c r="B4423" s="8">
        <v>126.70925555549999</v>
      </c>
      <c r="C4423" s="15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9" t="s">
        <v>4465</v>
      </c>
      <c r="B4424" s="8">
        <v>126.627273414</v>
      </c>
      <c r="C4424" s="15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9" t="s">
        <v>4466</v>
      </c>
      <c r="B4425" s="8">
        <v>125.0930361945</v>
      </c>
      <c r="C4425" s="15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9" t="s">
        <v>4467</v>
      </c>
      <c r="B4426" s="8">
        <v>121.9777148175</v>
      </c>
      <c r="C4426" s="15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9" t="s">
        <v>4468</v>
      </c>
      <c r="B4427" s="8">
        <v>120.85550000249999</v>
      </c>
      <c r="C4427" s="15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9" t="s">
        <v>4469</v>
      </c>
      <c r="B4428" s="8">
        <v>121.0862503605</v>
      </c>
      <c r="C4428" s="15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9" t="s">
        <v>4470</v>
      </c>
      <c r="B4429" s="8">
        <v>121.90541413139999</v>
      </c>
      <c r="C4429" s="15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9" t="s">
        <v>4471</v>
      </c>
      <c r="B4430" s="8">
        <v>121.4439134154</v>
      </c>
      <c r="C4430" s="15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9" t="s">
        <v>4472</v>
      </c>
      <c r="B4431" s="8">
        <v>122.8399530813</v>
      </c>
      <c r="C4431" s="15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9" t="s">
        <v>4473</v>
      </c>
      <c r="B4432" s="8">
        <v>122.9322532245</v>
      </c>
      <c r="C4432" s="15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9" t="s">
        <v>4474</v>
      </c>
      <c r="B4433" s="8">
        <v>121.43237589749999</v>
      </c>
      <c r="C4433" s="15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9" t="s">
        <v>4475</v>
      </c>
      <c r="B4434" s="8">
        <v>121.9169516493</v>
      </c>
      <c r="C4434" s="15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9" t="s">
        <v>4476</v>
      </c>
      <c r="B4435" s="8">
        <v>122.63227775910001</v>
      </c>
      <c r="C4435" s="15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9" t="s">
        <v>4477</v>
      </c>
      <c r="B4436" s="8">
        <v>123.5091291195</v>
      </c>
      <c r="C4436" s="15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9" t="s">
        <v>4478</v>
      </c>
      <c r="B4437" s="8">
        <v>124.87055623169999</v>
      </c>
      <c r="C4437" s="15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9" t="s">
        <v>4479</v>
      </c>
      <c r="B4438" s="8">
        <v>126.3704335587</v>
      </c>
      <c r="C4438" s="15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9" t="s">
        <v>4480</v>
      </c>
      <c r="B4439" s="8">
        <v>126.97038448950001</v>
      </c>
      <c r="C4439" s="15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9" t="s">
        <v>4481</v>
      </c>
      <c r="B4440" s="8">
        <v>127.604947974</v>
      </c>
      <c r="C4440" s="15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9" t="s">
        <v>4482</v>
      </c>
      <c r="B4441" s="8">
        <v>128.06644868999999</v>
      </c>
      <c r="C4441" s="15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9" t="s">
        <v>4483</v>
      </c>
      <c r="B4442" s="8">
        <v>129.80861389290001</v>
      </c>
      <c r="C4442" s="15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9" t="s">
        <v>4484</v>
      </c>
      <c r="B4443" s="8">
        <v>129.15097537259999</v>
      </c>
      <c r="C4443" s="15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9" t="s">
        <v>4485</v>
      </c>
      <c r="B4444" s="8">
        <v>128.0318361363</v>
      </c>
      <c r="C4444" s="15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9" t="s">
        <v>4486</v>
      </c>
      <c r="B4445" s="8">
        <v>128.22797394060001</v>
      </c>
      <c r="C4445" s="15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9" t="s">
        <v>4487</v>
      </c>
      <c r="B4446" s="8">
        <v>130.23550205519999</v>
      </c>
      <c r="C4446" s="15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9" t="s">
        <v>4488</v>
      </c>
      <c r="B4447" s="8">
        <v>125.79330304</v>
      </c>
      <c r="C4447" s="15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9" t="s">
        <v>4489</v>
      </c>
      <c r="B4448" s="8">
        <v>125.7711368192</v>
      </c>
      <c r="C4448" s="15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9" t="s">
        <v>4490</v>
      </c>
      <c r="B4449" s="8">
        <v>126.89053096959999</v>
      </c>
      <c r="C4449" s="15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9" t="s">
        <v>4491</v>
      </c>
      <c r="B4450" s="8">
        <v>126.0703808</v>
      </c>
      <c r="C4450" s="15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9" t="s">
        <v>4492</v>
      </c>
      <c r="B4451" s="8">
        <v>126.59128698879999</v>
      </c>
      <c r="C4451" s="15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9" t="s">
        <v>4493</v>
      </c>
      <c r="B4452" s="8">
        <v>127.8325953536</v>
      </c>
      <c r="C4452" s="15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9" t="s">
        <v>4494</v>
      </c>
      <c r="B4453" s="8">
        <v>126.83511541759999</v>
      </c>
      <c r="C4453" s="15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9" t="s">
        <v>4495</v>
      </c>
      <c r="B4454" s="8">
        <v>127.71068113920001</v>
      </c>
      <c r="C4454" s="15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9" t="s">
        <v>4496</v>
      </c>
      <c r="B4455" s="8">
        <v>127.3671047168</v>
      </c>
      <c r="C4455" s="15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9" t="s">
        <v>4497</v>
      </c>
      <c r="B4456" s="8">
        <v>127.5222682624</v>
      </c>
      <c r="C4456" s="15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9" t="s">
        <v>4498</v>
      </c>
      <c r="B4457" s="8">
        <v>128.24267043840001</v>
      </c>
      <c r="C4457" s="15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9" t="s">
        <v>4499</v>
      </c>
      <c r="B4458" s="8">
        <v>127.4557696</v>
      </c>
      <c r="C4458" s="15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9" t="s">
        <v>4500</v>
      </c>
      <c r="B4459" s="8">
        <v>126.89053096959999</v>
      </c>
      <c r="C4459" s="15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9" t="s">
        <v>4501</v>
      </c>
      <c r="B4460" s="8">
        <v>127.566600704</v>
      </c>
      <c r="C4460" s="15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9" t="s">
        <v>4502</v>
      </c>
      <c r="B4461" s="8">
        <v>128.5973299712</v>
      </c>
      <c r="C4461" s="15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9" t="s">
        <v>4503</v>
      </c>
      <c r="B4462" s="8">
        <v>129.0184881664</v>
      </c>
      <c r="C4462" s="15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9" t="s">
        <v>4504</v>
      </c>
      <c r="B4463" s="8">
        <v>129.00740505600001</v>
      </c>
      <c r="C4463" s="15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9" t="s">
        <v>4505</v>
      </c>
      <c r="B4464" s="8">
        <v>128.4310833152</v>
      </c>
      <c r="C4464" s="15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9" t="s">
        <v>4506</v>
      </c>
      <c r="B4465" s="8">
        <v>127.9101771264</v>
      </c>
      <c r="C4465" s="15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9" t="s">
        <v>4507</v>
      </c>
      <c r="B4466" s="8">
        <v>128.55299752959999</v>
      </c>
      <c r="C4466" s="15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9" t="s">
        <v>4508</v>
      </c>
      <c r="B4467" s="8">
        <v>128.35350154240001</v>
      </c>
      <c r="C4467" s="15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9" t="s">
        <v>4509</v>
      </c>
      <c r="B4468" s="8">
        <v>128.0506886332</v>
      </c>
      <c r="C4468" s="15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9" t="s">
        <v>4510</v>
      </c>
      <c r="B4469" s="8">
        <v>128.17187572559999</v>
      </c>
      <c r="C4469" s="15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9" t="s">
        <v>4511</v>
      </c>
      <c r="B4470" s="8">
        <v>128.6456070868</v>
      </c>
      <c r="C4470" s="15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9" t="s">
        <v>4512</v>
      </c>
      <c r="B4471" s="8">
        <v>128.4142499104</v>
      </c>
      <c r="C4471" s="15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9" t="s">
        <v>4513</v>
      </c>
      <c r="B4472" s="8">
        <v>128.03967162480001</v>
      </c>
      <c r="C4472" s="15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9" t="s">
        <v>4514</v>
      </c>
      <c r="B4473" s="8">
        <v>128.82187922119999</v>
      </c>
      <c r="C4473" s="15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9" t="s">
        <v>4515</v>
      </c>
      <c r="B4474" s="8">
        <v>129.1523894732</v>
      </c>
      <c r="C4474" s="15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9" t="s">
        <v>4516</v>
      </c>
      <c r="B4475" s="8">
        <v>127.35661710399999</v>
      </c>
      <c r="C4475" s="15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9" t="s">
        <v>4517</v>
      </c>
      <c r="B4476" s="8">
        <v>128.77781118760001</v>
      </c>
      <c r="C4476" s="15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9" t="s">
        <v>4518</v>
      </c>
      <c r="B4477" s="8">
        <v>129.1854404984</v>
      </c>
      <c r="C4477" s="15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9" t="s">
        <v>4519</v>
      </c>
      <c r="B4478" s="8">
        <v>129.5269677588</v>
      </c>
      <c r="C4478" s="15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9" t="s">
        <v>4520</v>
      </c>
      <c r="B4479" s="8">
        <v>129.73629091839999</v>
      </c>
      <c r="C4479" s="15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9" t="s">
        <v>4521</v>
      </c>
      <c r="B4480" s="8">
        <v>127.10322591080001</v>
      </c>
      <c r="C4480" s="15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9" t="s">
        <v>4522</v>
      </c>
      <c r="B4481" s="8">
        <v>125.8472869532</v>
      </c>
      <c r="C4481" s="15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9" t="s">
        <v>4523</v>
      </c>
      <c r="B4482" s="8">
        <v>127.78628043160001</v>
      </c>
      <c r="C4482" s="15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9" t="s">
        <v>4524</v>
      </c>
      <c r="B4483" s="8">
        <v>127.6650933392</v>
      </c>
      <c r="C4483" s="15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9" t="s">
        <v>4525</v>
      </c>
      <c r="B4484" s="8">
        <v>128.97611733880001</v>
      </c>
      <c r="C4484" s="15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9" t="s">
        <v>4526</v>
      </c>
      <c r="B4485" s="8">
        <v>129.14137246480001</v>
      </c>
      <c r="C4485" s="15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9" t="s">
        <v>4527</v>
      </c>
      <c r="B4486" s="8">
        <v>129.87951202759999</v>
      </c>
      <c r="C4486" s="15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9" t="s">
        <v>4528</v>
      </c>
      <c r="B4487" s="8">
        <v>126.6735625832</v>
      </c>
      <c r="C4487" s="15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9" t="s">
        <v>4529</v>
      </c>
      <c r="B4488" s="8">
        <v>125.1201643988</v>
      </c>
      <c r="C4488" s="15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9" t="s">
        <v>4530</v>
      </c>
      <c r="B4489" s="8">
        <v>125.5182478656</v>
      </c>
      <c r="C4489" s="15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9" t="s">
        <v>4531</v>
      </c>
      <c r="B4490" s="8">
        <v>126.6004902048</v>
      </c>
      <c r="C4490" s="15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9" t="s">
        <v>4532</v>
      </c>
      <c r="B4491" s="8">
        <v>127.7592547296</v>
      </c>
      <c r="C4491" s="15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9" t="s">
        <v>4533</v>
      </c>
      <c r="B4492" s="8">
        <v>126.7316710944</v>
      </c>
      <c r="C4492" s="15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9" t="s">
        <v>4534</v>
      </c>
      <c r="B4493" s="8">
        <v>126.38185538880001</v>
      </c>
      <c r="C4493" s="15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9" t="s">
        <v>4535</v>
      </c>
      <c r="B4494" s="8">
        <v>126.1304253504</v>
      </c>
      <c r="C4494" s="15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9" t="s">
        <v>4536</v>
      </c>
      <c r="B4495" s="8">
        <v>127.28918987519999</v>
      </c>
      <c r="C4495" s="15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9" t="s">
        <v>4537</v>
      </c>
      <c r="B4496" s="8">
        <v>126.1741523136</v>
      </c>
      <c r="C4496" s="15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9" t="s">
        <v>4538</v>
      </c>
      <c r="B4497" s="8">
        <v>126.316264944</v>
      </c>
      <c r="C4497" s="15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9" t="s">
        <v>4539</v>
      </c>
      <c r="B4498" s="8">
        <v>125.3979987168</v>
      </c>
      <c r="C4498" s="15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9" t="s">
        <v>4540</v>
      </c>
      <c r="B4499" s="8">
        <v>126.2725379808</v>
      </c>
      <c r="C4499" s="15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9" t="s">
        <v>4541</v>
      </c>
      <c r="B4500" s="8">
        <v>127.7811182112</v>
      </c>
      <c r="C4500" s="15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9" t="s">
        <v>4542</v>
      </c>
      <c r="B4501" s="8">
        <v>127.40943902399999</v>
      </c>
      <c r="C4501" s="15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9" t="s">
        <v>4543</v>
      </c>
      <c r="B4502" s="8">
        <v>127.6718008032</v>
      </c>
      <c r="C4502" s="15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9" t="s">
        <v>4544</v>
      </c>
      <c r="B4503" s="8">
        <v>128.36050047360001</v>
      </c>
      <c r="C4503" s="15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9" t="s">
        <v>4545</v>
      </c>
      <c r="B4504" s="8">
        <v>127.85764039679999</v>
      </c>
      <c r="C4504" s="15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9" t="s">
        <v>4546</v>
      </c>
      <c r="B4505" s="8">
        <v>128.5682035488</v>
      </c>
      <c r="C4505" s="15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9" t="s">
        <v>4547</v>
      </c>
      <c r="B4506" s="8">
        <v>128.010684768</v>
      </c>
      <c r="C4506" s="15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9" t="s">
        <v>4548</v>
      </c>
      <c r="B4507" s="8">
        <v>128.53540832639999</v>
      </c>
      <c r="C4507" s="15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9" t="s">
        <v>4549</v>
      </c>
      <c r="B4508" s="8">
        <v>128.9836096992</v>
      </c>
      <c r="C4508" s="15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9" t="s">
        <v>4550</v>
      </c>
      <c r="B4509" s="8">
        <v>128.42609091840001</v>
      </c>
      <c r="C4509" s="15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9" t="s">
        <v>4551</v>
      </c>
      <c r="B4510" s="8">
        <v>129.06100532959999</v>
      </c>
      <c r="C4510" s="15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9" t="s">
        <v>4552</v>
      </c>
      <c r="B4511" s="8">
        <v>130.08185138319999</v>
      </c>
      <c r="C4511" s="15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9" t="s">
        <v>4553</v>
      </c>
      <c r="B4512" s="8">
        <v>131.17871788759999</v>
      </c>
      <c r="C4512" s="15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9" t="s">
        <v>4554</v>
      </c>
      <c r="B4513" s="8">
        <v>130.8529159556</v>
      </c>
      <c r="C4513" s="15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9" t="s">
        <v>4555</v>
      </c>
      <c r="B4514" s="8">
        <v>130.93979647079999</v>
      </c>
      <c r="C4514" s="15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9" t="s">
        <v>4556</v>
      </c>
      <c r="B4515" s="8">
        <v>129.86465009520001</v>
      </c>
      <c r="C4515" s="15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9" t="s">
        <v>4557</v>
      </c>
      <c r="B4516" s="8">
        <v>132.18870387679999</v>
      </c>
      <c r="C4516" s="15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9" t="s">
        <v>4558</v>
      </c>
      <c r="B4517" s="8">
        <v>133.13352947960001</v>
      </c>
      <c r="C4517" s="15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9" t="s">
        <v>4559</v>
      </c>
      <c r="B4518" s="8">
        <v>136.34810854200001</v>
      </c>
      <c r="C4518" s="15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9" t="s">
        <v>4560</v>
      </c>
      <c r="B4519" s="8">
        <v>136.3155283488</v>
      </c>
      <c r="C4519" s="15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9" t="s">
        <v>4561</v>
      </c>
      <c r="B4520" s="8">
        <v>140.50751320719999</v>
      </c>
      <c r="C4520" s="15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9" t="s">
        <v>4562</v>
      </c>
      <c r="B4521" s="8">
        <v>140.9310557188</v>
      </c>
      <c r="C4521" s="15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9" t="s">
        <v>4563</v>
      </c>
      <c r="B4522" s="8">
        <v>142.212543318</v>
      </c>
      <c r="C4522" s="15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9" t="s">
        <v>4564</v>
      </c>
      <c r="B4523" s="8">
        <v>145.42712238039999</v>
      </c>
      <c r="C4523" s="15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9" t="s">
        <v>4565</v>
      </c>
      <c r="B4524" s="8">
        <v>144.88411916039999</v>
      </c>
      <c r="C4524" s="15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9" t="s">
        <v>4566</v>
      </c>
      <c r="B4525" s="8">
        <v>145.99184572920001</v>
      </c>
      <c r="C4525" s="15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9" t="s">
        <v>4567</v>
      </c>
      <c r="B4526" s="8">
        <v>146.83893075239999</v>
      </c>
      <c r="C4526" s="15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9" t="s">
        <v>4568</v>
      </c>
      <c r="B4527" s="8">
        <v>147.36021384360001</v>
      </c>
      <c r="C4527" s="15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9" t="s">
        <v>4569</v>
      </c>
      <c r="B4528" s="8">
        <v>148.0335378364</v>
      </c>
      <c r="C4528" s="15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9" t="s">
        <v>4570</v>
      </c>
      <c r="B4529" s="8">
        <v>148.9783634392</v>
      </c>
      <c r="C4529" s="15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9" t="s">
        <v>4571</v>
      </c>
      <c r="B4530" s="8">
        <v>148.06611802960001</v>
      </c>
      <c r="C4530" s="15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9" t="s">
        <v>4572</v>
      </c>
      <c r="B4531" s="8">
        <v>149.1738445984</v>
      </c>
      <c r="C4531" s="15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9" t="s">
        <v>4573</v>
      </c>
      <c r="B4532" s="8">
        <v>149.77401609949999</v>
      </c>
      <c r="C4532" s="15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9" t="s">
        <v>4574</v>
      </c>
      <c r="B4533" s="8">
        <v>150.64841741949999</v>
      </c>
      <c r="C4533" s="15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9" t="s">
        <v>4575</v>
      </c>
      <c r="B4534" s="8">
        <v>150.84515771650001</v>
      </c>
      <c r="C4534" s="15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9" t="s">
        <v>4576</v>
      </c>
      <c r="B4535" s="8">
        <v>152.5721003235</v>
      </c>
      <c r="C4535" s="15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9" t="s">
        <v>4577</v>
      </c>
      <c r="B4536" s="8">
        <v>152.9874409505</v>
      </c>
      <c r="C4536" s="15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9" t="s">
        <v>4578</v>
      </c>
      <c r="B4537" s="8">
        <v>153.7306820725</v>
      </c>
      <c r="C4537" s="15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9" t="s">
        <v>4579</v>
      </c>
      <c r="B4538" s="8">
        <v>153.11860114850001</v>
      </c>
      <c r="C4538" s="15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9" t="s">
        <v>4580</v>
      </c>
      <c r="B4539" s="8">
        <v>155.3920445805</v>
      </c>
      <c r="C4539" s="15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9" t="s">
        <v>4581</v>
      </c>
      <c r="B4540" s="8">
        <v>155.87296530649999</v>
      </c>
      <c r="C4540" s="15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9" t="s">
        <v>4582</v>
      </c>
      <c r="B4541" s="8">
        <v>154.484853211</v>
      </c>
      <c r="C4541" s="15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9" t="s">
        <v>4583</v>
      </c>
      <c r="B4542" s="8">
        <v>155.89482533949999</v>
      </c>
      <c r="C4542" s="15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9" t="s">
        <v>4584</v>
      </c>
      <c r="B4543" s="8">
        <v>153.5776618415</v>
      </c>
      <c r="C4543" s="15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9" t="s">
        <v>4585</v>
      </c>
      <c r="B4544" s="8">
        <v>157.763858161</v>
      </c>
      <c r="C4544" s="15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9" t="s">
        <v>4586</v>
      </c>
      <c r="B4545" s="8">
        <v>156.889456841</v>
      </c>
      <c r="C4545" s="15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9" t="s">
        <v>4587</v>
      </c>
      <c r="B4546" s="8">
        <v>157.1845672865</v>
      </c>
      <c r="C4546" s="15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9" t="s">
        <v>4588</v>
      </c>
      <c r="B4547" s="8">
        <v>158.988020009</v>
      </c>
      <c r="C4547" s="15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9" t="s">
        <v>4589</v>
      </c>
      <c r="B4548" s="8">
        <v>154.88926382150001</v>
      </c>
      <c r="C4548" s="15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9" t="s">
        <v>4590</v>
      </c>
      <c r="B4549" s="8">
        <v>157.08619713799999</v>
      </c>
      <c r="C4549" s="15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9" t="s">
        <v>4591</v>
      </c>
      <c r="B4550" s="8">
        <v>157.87315832600001</v>
      </c>
      <c r="C4550" s="15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9" t="s">
        <v>4592</v>
      </c>
      <c r="B4551" s="8">
        <v>157.9059483755</v>
      </c>
      <c r="C4551" s="15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9" t="s">
        <v>4593</v>
      </c>
      <c r="B4552" s="8">
        <v>155.75273512499999</v>
      </c>
      <c r="C4552" s="15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9" t="s">
        <v>4594</v>
      </c>
      <c r="B4553" s="8">
        <v>155.4030261428</v>
      </c>
      <c r="C4553" s="15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9" t="s">
        <v>4595</v>
      </c>
      <c r="B4554" s="8">
        <v>154.58848795279999</v>
      </c>
      <c r="C4554" s="15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9" t="s">
        <v>4596</v>
      </c>
      <c r="B4555" s="8">
        <v>155.15323443119999</v>
      </c>
      <c r="C4555" s="15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9" t="s">
        <v>4597</v>
      </c>
      <c r="B4556" s="8">
        <v>155.71798090959999</v>
      </c>
      <c r="C4556" s="15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9" t="s">
        <v>4598</v>
      </c>
      <c r="B4557" s="8">
        <v>156.0872382224</v>
      </c>
      <c r="C4557" s="15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9" t="s">
        <v>4599</v>
      </c>
      <c r="B4558" s="8">
        <v>157.2710337252</v>
      </c>
      <c r="C4558" s="15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9" t="s">
        <v>4600</v>
      </c>
      <c r="B4559" s="8">
        <v>157.11898659639999</v>
      </c>
      <c r="C4559" s="15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9" t="s">
        <v>4601</v>
      </c>
      <c r="B4560" s="8">
        <v>160.39886037479999</v>
      </c>
      <c r="C4560" s="15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9" t="s">
        <v>4602</v>
      </c>
      <c r="B4561" s="8">
        <v>162.74473036200001</v>
      </c>
      <c r="C4561" s="15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9" t="s">
        <v>4603</v>
      </c>
      <c r="B4562" s="8">
        <v>163.1682902208</v>
      </c>
      <c r="C4562" s="15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9" t="s">
        <v>4604</v>
      </c>
      <c r="B4563" s="8">
        <v>162.26686795719999</v>
      </c>
      <c r="C4563" s="15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9" t="s">
        <v>4605</v>
      </c>
      <c r="B4564" s="8">
        <v>159.2367858904</v>
      </c>
      <c r="C4564" s="15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9" t="s">
        <v>4606</v>
      </c>
      <c r="B4565" s="8">
        <v>160.19251070000001</v>
      </c>
      <c r="C4565" s="15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9" t="s">
        <v>4607</v>
      </c>
      <c r="B4566" s="8">
        <v>160.93102532559999</v>
      </c>
      <c r="C4566" s="15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9" t="s">
        <v>4608</v>
      </c>
      <c r="B4567" s="8">
        <v>161.56093485919999</v>
      </c>
      <c r="C4567" s="15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9" t="s">
        <v>4609</v>
      </c>
      <c r="B4568" s="8">
        <v>162.29944948479999</v>
      </c>
      <c r="C4568" s="15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9" t="s">
        <v>4610</v>
      </c>
      <c r="B4569" s="8">
        <v>161.49577180399999</v>
      </c>
      <c r="C4569" s="15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9" t="s">
        <v>4611</v>
      </c>
      <c r="B4570" s="8">
        <v>162.15826286519999</v>
      </c>
      <c r="C4570" s="15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9" t="s">
        <v>4612</v>
      </c>
      <c r="B4571" s="8">
        <v>164.9385532204</v>
      </c>
      <c r="C4571" s="15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9" t="s">
        <v>4613</v>
      </c>
      <c r="B4572" s="8">
        <v>166.03546464959999</v>
      </c>
      <c r="C4572" s="15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9" t="s">
        <v>4614</v>
      </c>
      <c r="B4573" s="8">
        <v>166.17599709999999</v>
      </c>
      <c r="C4573" s="15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9" t="s">
        <v>4615</v>
      </c>
      <c r="B4574" s="8">
        <v>164.63411317500001</v>
      </c>
      <c r="C4574" s="15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9" t="s">
        <v>4616</v>
      </c>
      <c r="B4575" s="8">
        <v>164.938146625</v>
      </c>
      <c r="C4575" s="15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9" t="s">
        <v>4617</v>
      </c>
      <c r="B4576" s="8">
        <v>167.0555224375</v>
      </c>
      <c r="C4576" s="15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9" t="s">
        <v>4618</v>
      </c>
      <c r="B4577" s="8">
        <v>166.5994722625</v>
      </c>
      <c r="C4577" s="15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9" t="s">
        <v>4619</v>
      </c>
      <c r="B4578" s="8">
        <v>165.15531337499999</v>
      </c>
      <c r="C4578" s="15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9" t="s">
        <v>4620</v>
      </c>
      <c r="B4579" s="8">
        <v>165.00329665000001</v>
      </c>
      <c r="C4579" s="15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9" t="s">
        <v>4621</v>
      </c>
      <c r="B4580" s="8">
        <v>166.0565553875</v>
      </c>
      <c r="C4580" s="15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9" t="s">
        <v>4622</v>
      </c>
      <c r="B4581" s="8">
        <v>169.0968898875</v>
      </c>
      <c r="C4581" s="15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9" t="s">
        <v>4623</v>
      </c>
      <c r="B4582" s="8">
        <v>167.78303105000001</v>
      </c>
      <c r="C4582" s="15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9" t="s">
        <v>4624</v>
      </c>
      <c r="B4583" s="8">
        <v>167.83732273749999</v>
      </c>
      <c r="C4583" s="15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9" t="s">
        <v>4625</v>
      </c>
      <c r="B4584" s="8">
        <v>168.521398</v>
      </c>
      <c r="C4584" s="15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9" t="s">
        <v>4626</v>
      </c>
      <c r="B4585" s="8">
        <v>168.77113976250001</v>
      </c>
      <c r="C4585" s="15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9" t="s">
        <v>4627</v>
      </c>
      <c r="B4586" s="8">
        <v>167.69616435</v>
      </c>
      <c r="C4586" s="15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9" t="s">
        <v>4628</v>
      </c>
      <c r="B4587" s="8">
        <v>166.65376395000001</v>
      </c>
      <c r="C4587" s="15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9" t="s">
        <v>4629</v>
      </c>
      <c r="B4588" s="8">
        <v>166.64290561249999</v>
      </c>
      <c r="C4588" s="15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9" t="s">
        <v>4630</v>
      </c>
      <c r="B4589" s="8">
        <v>167.03380576250001</v>
      </c>
      <c r="C4589" s="15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9" t="s">
        <v>4631</v>
      </c>
      <c r="B4590" s="8">
        <v>167.27268918749999</v>
      </c>
      <c r="C4590" s="15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9" t="s">
        <v>4632</v>
      </c>
      <c r="B4591" s="8">
        <v>166.74063065000001</v>
      </c>
      <c r="C4591" s="15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9" t="s">
        <v>4633</v>
      </c>
      <c r="B4592" s="8">
        <v>167.50071427500001</v>
      </c>
      <c r="C4592" s="15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9" t="s">
        <v>4634</v>
      </c>
      <c r="B4593" s="8">
        <v>166.6265560192</v>
      </c>
      <c r="C4593" s="15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9" t="s">
        <v>4635</v>
      </c>
      <c r="B4594" s="8">
        <v>167.7245538688</v>
      </c>
      <c r="C4594" s="15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9" t="s">
        <v>4636</v>
      </c>
      <c r="B4595" s="8">
        <v>167.12173152</v>
      </c>
      <c r="C4595" s="15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9" t="s">
        <v>4637</v>
      </c>
      <c r="B4596" s="8">
        <v>166.99255530240001</v>
      </c>
      <c r="C4596" s="15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9" t="s">
        <v>4638</v>
      </c>
      <c r="B4597" s="8">
        <v>167.46620143359999</v>
      </c>
      <c r="C4597" s="15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9" t="s">
        <v>4639</v>
      </c>
      <c r="B4598" s="8">
        <v>167.4016133248</v>
      </c>
      <c r="C4598" s="15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9" t="s">
        <v>4640</v>
      </c>
      <c r="B4599" s="8">
        <v>165.08720609279999</v>
      </c>
      <c r="C4599" s="15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9" t="s">
        <v>4641</v>
      </c>
      <c r="B4600" s="8">
        <v>167.229378368</v>
      </c>
      <c r="C4600" s="15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9" t="s">
        <v>4642</v>
      </c>
      <c r="B4601" s="8">
        <v>166.92796719360001</v>
      </c>
      <c r="C4601" s="15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9" t="s">
        <v>4643</v>
      </c>
      <c r="B4602" s="8">
        <v>165.0549120384</v>
      </c>
      <c r="C4602" s="15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9" t="s">
        <v>4644</v>
      </c>
      <c r="B4603" s="8">
        <v>166.27132142080001</v>
      </c>
      <c r="C4603" s="15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9" t="s">
        <v>4645</v>
      </c>
      <c r="B4604" s="8">
        <v>169.46843280639999</v>
      </c>
      <c r="C4604" s="15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9" t="s">
        <v>4646</v>
      </c>
      <c r="B4605" s="8">
        <v>166.27132142080001</v>
      </c>
      <c r="C4605" s="15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9" t="s">
        <v>4647</v>
      </c>
      <c r="B4606" s="8">
        <v>164.7319714944</v>
      </c>
      <c r="C4606" s="15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9" t="s">
        <v>4648</v>
      </c>
      <c r="B4607" s="8">
        <v>166.82032034560001</v>
      </c>
      <c r="C4607" s="15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9" t="s">
        <v>4649</v>
      </c>
      <c r="B4608" s="8">
        <v>167.10020215040001</v>
      </c>
      <c r="C4608" s="15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9" t="s">
        <v>4650</v>
      </c>
      <c r="B4609" s="8">
        <v>168.20896468480001</v>
      </c>
      <c r="C4609" s="15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9" t="s">
        <v>4651</v>
      </c>
      <c r="B4610" s="8">
        <v>168.20896468480001</v>
      </c>
      <c r="C4610" s="15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9" t="s">
        <v>4652</v>
      </c>
      <c r="B4611" s="8">
        <v>167.25090773759999</v>
      </c>
      <c r="C4611" s="15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9" t="s">
        <v>4653</v>
      </c>
      <c r="B4612" s="8">
        <v>166.6696147584</v>
      </c>
      <c r="C4612" s="15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9" t="s">
        <v>4654</v>
      </c>
      <c r="B4613" s="8">
        <v>166.6696147584</v>
      </c>
      <c r="C4613" s="15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9" t="s">
        <v>4655</v>
      </c>
      <c r="B4614" s="8">
        <v>163.67987639899999</v>
      </c>
      <c r="C4614" s="15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9" t="s">
        <v>4656</v>
      </c>
      <c r="B4615" s="8">
        <v>159.66241398899999</v>
      </c>
      <c r="C4615" s="15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9" t="s">
        <v>4657</v>
      </c>
      <c r="B4616" s="8">
        <v>162.00945781799999</v>
      </c>
      <c r="C4616" s="15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9" t="s">
        <v>4658</v>
      </c>
      <c r="B4617" s="8">
        <v>161.88259058400001</v>
      </c>
      <c r="C4617" s="15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9" t="s">
        <v>4659</v>
      </c>
      <c r="B4618" s="8">
        <v>161.68171746350001</v>
      </c>
      <c r="C4618" s="15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9" t="s">
        <v>4660</v>
      </c>
      <c r="B4619" s="8">
        <v>160.00072661300001</v>
      </c>
      <c r="C4619" s="15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9" t="s">
        <v>4661</v>
      </c>
      <c r="B4620" s="8">
        <v>161.10024264099999</v>
      </c>
      <c r="C4620" s="15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9" t="s">
        <v>4662</v>
      </c>
      <c r="B4621" s="8">
        <v>160.994519946</v>
      </c>
      <c r="C4621" s="15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9" t="s">
        <v>4663</v>
      </c>
      <c r="B4622" s="8">
        <v>161.713434272</v>
      </c>
      <c r="C4622" s="15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9" t="s">
        <v>4664</v>
      </c>
      <c r="B4623" s="8">
        <v>161.8931628535</v>
      </c>
      <c r="C4623" s="15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9" t="s">
        <v>4665</v>
      </c>
      <c r="B4624" s="8">
        <v>159.14437278349999</v>
      </c>
      <c r="C4624" s="15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9" t="s">
        <v>4666</v>
      </c>
      <c r="B4625" s="8">
        <v>159.472113138</v>
      </c>
      <c r="C4625" s="15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9" t="s">
        <v>4667</v>
      </c>
      <c r="B4626" s="8">
        <v>160.12759384700001</v>
      </c>
      <c r="C4626" s="15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9" t="s">
        <v>4668</v>
      </c>
      <c r="B4627" s="8">
        <v>160.75135774750001</v>
      </c>
      <c r="C4627" s="15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9" t="s">
        <v>4669</v>
      </c>
      <c r="B4628" s="8">
        <v>160.25446108099999</v>
      </c>
      <c r="C4628" s="15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9" t="s">
        <v>4670</v>
      </c>
      <c r="B4629" s="8">
        <v>160.33903923700001</v>
      </c>
      <c r="C4629" s="15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9" t="s">
        <v>4671</v>
      </c>
      <c r="B4630" s="8">
        <v>156.82904576300001</v>
      </c>
      <c r="C4630" s="15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9" t="s">
        <v>4672</v>
      </c>
      <c r="B4631" s="8">
        <v>158.74262654250001</v>
      </c>
      <c r="C4631" s="15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9" t="s">
        <v>4673</v>
      </c>
      <c r="B4632" s="8">
        <v>159.112655975</v>
      </c>
      <c r="C4632" s="15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9" t="s">
        <v>4674</v>
      </c>
      <c r="B4633" s="8">
        <v>157.54796008899999</v>
      </c>
      <c r="C4633" s="15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9" t="s">
        <v>4675</v>
      </c>
      <c r="B4634" s="8">
        <v>155.45465072799999</v>
      </c>
      <c r="C4634" s="15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9" t="s">
        <v>4676</v>
      </c>
      <c r="B4635" s="8">
        <v>153.52268415930001</v>
      </c>
      <c r="C4635" s="15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9" t="s">
        <v>4677</v>
      </c>
      <c r="B4636" s="8">
        <v>152.13145945669999</v>
      </c>
      <c r="C4636" s="15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9" t="s">
        <v>4678</v>
      </c>
      <c r="B4637" s="8">
        <v>150.34570834589999</v>
      </c>
      <c r="C4637" s="15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9" t="s">
        <v>4679</v>
      </c>
      <c r="B4638" s="8">
        <v>151.9238139787</v>
      </c>
      <c r="C4638" s="15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9" t="s">
        <v>4680</v>
      </c>
      <c r="B4639" s="8">
        <v>152.27681129129999</v>
      </c>
      <c r="C4639" s="15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9" t="s">
        <v>4681</v>
      </c>
      <c r="B4640" s="8">
        <v>151.05170297110001</v>
      </c>
      <c r="C4640" s="15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9" t="s">
        <v>4682</v>
      </c>
      <c r="B4641" s="8">
        <v>152.9620413687</v>
      </c>
      <c r="C4641" s="15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9" t="s">
        <v>4683</v>
      </c>
      <c r="B4642" s="8">
        <v>150.61564746729999</v>
      </c>
      <c r="C4642" s="15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9" t="s">
        <v>4684</v>
      </c>
      <c r="B4643" s="8">
        <v>154.29097242789999</v>
      </c>
      <c r="C4643" s="15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9" t="s">
        <v>4685</v>
      </c>
      <c r="B4644" s="8">
        <v>154.19753196280001</v>
      </c>
      <c r="C4644" s="15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9" t="s">
        <v>4686</v>
      </c>
      <c r="B4645" s="8">
        <v>154.77893930120001</v>
      </c>
      <c r="C4645" s="15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9" t="s">
        <v>4687</v>
      </c>
      <c r="B4646" s="8">
        <v>151.05170297110001</v>
      </c>
      <c r="C4646" s="15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9" t="s">
        <v>4688</v>
      </c>
      <c r="B4647" s="8">
        <v>153.89644601969999</v>
      </c>
      <c r="C4647" s="15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9" t="s">
        <v>4689</v>
      </c>
      <c r="B4648" s="8">
        <v>151.2074370796</v>
      </c>
      <c r="C4648" s="15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9" t="s">
        <v>4690</v>
      </c>
      <c r="B4649" s="8">
        <v>150.32494379810001</v>
      </c>
      <c r="C4649" s="15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9" t="s">
        <v>4691</v>
      </c>
      <c r="B4650" s="8">
        <v>147.8331980621</v>
      </c>
      <c r="C4650" s="15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9" t="s">
        <v>4692</v>
      </c>
      <c r="B4651" s="8">
        <v>144.66660452260001</v>
      </c>
      <c r="C4651" s="15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9" t="s">
        <v>4693</v>
      </c>
      <c r="B4652" s="8">
        <v>141.4169527919</v>
      </c>
      <c r="C4652" s="15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9" t="s">
        <v>4694</v>
      </c>
      <c r="B4653" s="8">
        <v>137.48207098380001</v>
      </c>
      <c r="C4653" s="15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9" t="s">
        <v>4695</v>
      </c>
      <c r="B4654" s="8">
        <v>135.71246355810001</v>
      </c>
      <c r="C4654" s="15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9" t="s">
        <v>4696</v>
      </c>
      <c r="B4655" s="8">
        <v>135.71246355810001</v>
      </c>
      <c r="C4655" s="15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9" t="s">
        <v>4697</v>
      </c>
      <c r="B4656" s="8">
        <v>138.06975200700001</v>
      </c>
      <c r="C4656" s="15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9" t="s">
        <v>4698</v>
      </c>
      <c r="B4657" s="8">
        <v>137.54931170009999</v>
      </c>
      <c r="C4657" s="15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9" t="s">
        <v>4699</v>
      </c>
      <c r="B4658" s="8">
        <v>137.1207138003</v>
      </c>
      <c r="C4658" s="15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9" t="s">
        <v>4700</v>
      </c>
      <c r="B4659" s="8">
        <v>139.31472685879999</v>
      </c>
      <c r="C4659" s="15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9" t="s">
        <v>4701</v>
      </c>
      <c r="B4660" s="8">
        <v>139.78414360619999</v>
      </c>
      <c r="C4660" s="15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9" t="s">
        <v>4702</v>
      </c>
      <c r="B4661" s="8">
        <v>139.48820696109999</v>
      </c>
      <c r="C4661" s="15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9" t="s">
        <v>4703</v>
      </c>
      <c r="B4662" s="8">
        <v>138.67183000910001</v>
      </c>
      <c r="C4662" s="15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9" t="s">
        <v>4704</v>
      </c>
      <c r="B4663" s="8">
        <v>139.30452214690001</v>
      </c>
      <c r="C4663" s="15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9" t="s">
        <v>4705</v>
      </c>
      <c r="B4664" s="8">
        <v>140.48826872730001</v>
      </c>
      <c r="C4664" s="15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9" t="s">
        <v>4706</v>
      </c>
      <c r="B4665" s="8">
        <v>141.06993730560001</v>
      </c>
      <c r="C4665" s="15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9" t="s">
        <v>4707</v>
      </c>
      <c r="B4666" s="8">
        <v>139.41677397780001</v>
      </c>
      <c r="C4666" s="15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9" t="s">
        <v>4708</v>
      </c>
      <c r="B4667" s="8">
        <v>142.18225090269999</v>
      </c>
      <c r="C4667" s="15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9" t="s">
        <v>4709</v>
      </c>
      <c r="B4668" s="8">
        <v>142.2128650384</v>
      </c>
      <c r="C4668" s="15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9" t="s">
        <v>4710</v>
      </c>
      <c r="B4669" s="8">
        <v>142.14143205510001</v>
      </c>
      <c r="C4669" s="15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9" t="s">
        <v>4711</v>
      </c>
      <c r="B4670" s="8">
        <v>142.2230697503</v>
      </c>
      <c r="C4670" s="15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9" t="s">
        <v>4712</v>
      </c>
      <c r="B4671" s="8">
        <v>142.86596660000001</v>
      </c>
      <c r="C4671" s="15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9" t="s">
        <v>4713</v>
      </c>
      <c r="B4672" s="8">
        <v>142.86596660000001</v>
      </c>
      <c r="C4672" s="15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9" t="s">
        <v>4714</v>
      </c>
      <c r="B4673" s="8">
        <v>143.45783989020001</v>
      </c>
      <c r="C4673" s="15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9" t="s">
        <v>4715</v>
      </c>
      <c r="B4674" s="8">
        <v>143.7027529758</v>
      </c>
      <c r="C4674" s="15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9" t="s">
        <v>4716</v>
      </c>
      <c r="B4675" s="8">
        <v>145.78451420339999</v>
      </c>
      <c r="C4675" s="15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9" t="s">
        <v>4717</v>
      </c>
      <c r="B4676" s="8">
        <v>144.55249549000001</v>
      </c>
      <c r="C4676" s="15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9" t="s">
        <v>4718</v>
      </c>
      <c r="B4677" s="8">
        <v>144.55249549000001</v>
      </c>
      <c r="C4677" s="15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9" t="s">
        <v>4719</v>
      </c>
      <c r="B4678" s="8">
        <v>144.12985679799999</v>
      </c>
      <c r="C4678" s="15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9" t="s">
        <v>4720</v>
      </c>
      <c r="B4679" s="8">
        <v>143.304705066</v>
      </c>
      <c r="C4679" s="15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9" t="s">
        <v>4721</v>
      </c>
      <c r="B4680" s="8">
        <v>143.365082022</v>
      </c>
      <c r="C4680" s="15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9" t="s">
        <v>4722</v>
      </c>
      <c r="B4681" s="8">
        <v>142.650621376</v>
      </c>
      <c r="C4681" s="15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9" t="s">
        <v>4723</v>
      </c>
      <c r="B4682" s="8">
        <v>144.341176144</v>
      </c>
      <c r="C4682" s="15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9" t="s">
        <v>4724</v>
      </c>
      <c r="B4683" s="8">
        <v>143.15376267600001</v>
      </c>
      <c r="C4683" s="15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9" t="s">
        <v>4725</v>
      </c>
      <c r="B4684" s="8">
        <v>142.37892507399999</v>
      </c>
      <c r="C4684" s="15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9" t="s">
        <v>4726</v>
      </c>
      <c r="B4685" s="8">
        <v>142.37892507399999</v>
      </c>
      <c r="C4685" s="15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9" t="s">
        <v>4727</v>
      </c>
      <c r="B4686" s="8">
        <v>143.37514484799999</v>
      </c>
      <c r="C4686" s="15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9" t="s">
        <v>4728</v>
      </c>
      <c r="B4687" s="8">
        <v>141.87578377400001</v>
      </c>
      <c r="C4687" s="15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9" t="s">
        <v>4729</v>
      </c>
      <c r="B4688" s="8">
        <v>140.446862482</v>
      </c>
      <c r="C4688" s="15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9" t="s">
        <v>4730</v>
      </c>
      <c r="B4689" s="8">
        <v>140.446862482</v>
      </c>
      <c r="C4689" s="15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9" t="s">
        <v>4731</v>
      </c>
      <c r="B4690" s="8">
        <v>140.35629704799999</v>
      </c>
      <c r="C4690" s="15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9" t="s">
        <v>4732</v>
      </c>
      <c r="B4691" s="8">
        <v>137.98147011200001</v>
      </c>
      <c r="C4691" s="15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9" t="s">
        <v>4733</v>
      </c>
      <c r="B4692" s="8">
        <v>137.80033924400001</v>
      </c>
      <c r="C4692" s="15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9" t="s">
        <v>4734</v>
      </c>
      <c r="B4693" s="8">
        <v>136.311040996</v>
      </c>
      <c r="C4693" s="15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9" t="s">
        <v>4735</v>
      </c>
      <c r="B4694" s="8">
        <v>136.28085251799999</v>
      </c>
      <c r="C4694" s="15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9" t="s">
        <v>4736</v>
      </c>
      <c r="B4695" s="8">
        <v>135.25551347000001</v>
      </c>
      <c r="C4695" s="15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9" t="s">
        <v>4737</v>
      </c>
      <c r="B4696" s="8">
        <v>132.83290713</v>
      </c>
      <c r="C4696" s="15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9" t="s">
        <v>4738</v>
      </c>
      <c r="B4697" s="8">
        <v>134.35454417</v>
      </c>
      <c r="C4697" s="15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9" t="s">
        <v>4739</v>
      </c>
      <c r="B4698" s="8">
        <v>133.57370410999999</v>
      </c>
      <c r="C4698" s="15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9" t="s">
        <v>4740</v>
      </c>
      <c r="B4699" s="8">
        <v>134.52472725999999</v>
      </c>
      <c r="C4699" s="15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9" t="s">
        <v>4741</v>
      </c>
      <c r="B4700" s="8">
        <v>133.46358563999999</v>
      </c>
      <c r="C4700" s="15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9" t="s">
        <v>4742</v>
      </c>
      <c r="B4701" s="8">
        <v>132.97305790999999</v>
      </c>
      <c r="C4701" s="15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9" t="s">
        <v>4743</v>
      </c>
      <c r="B4702" s="8">
        <v>132.92300406000001</v>
      </c>
      <c r="C4702" s="15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9" t="s">
        <v>4744</v>
      </c>
      <c r="B4703" s="8">
        <v>131.35131317</v>
      </c>
      <c r="C4703" s="15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9" t="s">
        <v>4745</v>
      </c>
      <c r="B4704" s="8">
        <v>132.10212092</v>
      </c>
      <c r="C4704" s="15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9" t="s">
        <v>4746</v>
      </c>
      <c r="B4705" s="8">
        <v>131.141087</v>
      </c>
      <c r="C4705" s="15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9" t="s">
        <v>4747</v>
      </c>
      <c r="B4706" s="8">
        <v>130.65055927</v>
      </c>
      <c r="C4706" s="15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9" t="s">
        <v>4748</v>
      </c>
      <c r="B4707" s="8">
        <v>129.99985921999999</v>
      </c>
      <c r="C4707" s="15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9" t="s">
        <v>4749</v>
      </c>
      <c r="B4708" s="8">
        <v>129.45927764000001</v>
      </c>
      <c r="C4708" s="15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9" t="s">
        <v>4750</v>
      </c>
      <c r="B4709" s="8">
        <v>130.72063466</v>
      </c>
      <c r="C4709" s="15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9" t="s">
        <v>4751</v>
      </c>
      <c r="B4710" s="8">
        <v>132.11213169000001</v>
      </c>
      <c r="C4710" s="15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9" t="s">
        <v>4752</v>
      </c>
      <c r="B4711" s="8">
        <v>131.94194859999999</v>
      </c>
      <c r="C4711" s="15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9" t="s">
        <v>4753</v>
      </c>
      <c r="B4712" s="8">
        <v>132.02203476</v>
      </c>
      <c r="C4712" s="15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9" t="s">
        <v>4754</v>
      </c>
      <c r="B4713" s="8">
        <v>130.93086083</v>
      </c>
      <c r="C4713" s="15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9" t="s">
        <v>4755</v>
      </c>
      <c r="B4714" s="8">
        <v>130.16003154000001</v>
      </c>
      <c r="C4714" s="15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9" t="s">
        <v>4756</v>
      </c>
      <c r="B4715" s="8">
        <v>130.82074236</v>
      </c>
      <c r="C4715" s="15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9" t="s">
        <v>4757</v>
      </c>
      <c r="B4716" s="8">
        <v>131.06100083999999</v>
      </c>
      <c r="C4716" s="15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9" t="s">
        <v>4758</v>
      </c>
      <c r="B4717" s="8">
        <v>130.0136190856</v>
      </c>
      <c r="C4717" s="15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9" t="s">
        <v>4759</v>
      </c>
      <c r="B4718" s="8">
        <v>127.9336400295</v>
      </c>
      <c r="C4718" s="15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9" t="s">
        <v>4760</v>
      </c>
      <c r="B4719" s="8">
        <v>129.2174548536</v>
      </c>
      <c r="C4719" s="15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9" t="s">
        <v>4761</v>
      </c>
      <c r="B4720" s="8">
        <v>129.3368794884</v>
      </c>
      <c r="C4720" s="15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9" t="s">
        <v>4762</v>
      </c>
      <c r="B4721" s="8">
        <v>128.6601398912</v>
      </c>
      <c r="C4721" s="15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9" t="s">
        <v>4763</v>
      </c>
      <c r="B4722" s="8">
        <v>128.76961247310001</v>
      </c>
      <c r="C4722" s="15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9" t="s">
        <v>4764</v>
      </c>
      <c r="B4723" s="8">
        <v>128.17248929909999</v>
      </c>
      <c r="C4723" s="15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9" t="s">
        <v>4765</v>
      </c>
      <c r="B4724" s="8">
        <v>126.5801608351</v>
      </c>
      <c r="C4724" s="15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9" t="s">
        <v>4766</v>
      </c>
      <c r="B4725" s="8">
        <v>126.70953752280001</v>
      </c>
      <c r="C4725" s="15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9" t="s">
        <v>4767</v>
      </c>
      <c r="B4726" s="8">
        <v>126.1024622959</v>
      </c>
      <c r="C4726" s="15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9" t="s">
        <v>4768</v>
      </c>
      <c r="B4727" s="8">
        <v>126.490592359</v>
      </c>
      <c r="C4727" s="15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9" t="s">
        <v>4769</v>
      </c>
      <c r="B4728" s="8">
        <v>126.0825581901</v>
      </c>
      <c r="C4728" s="15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9" t="s">
        <v>4770</v>
      </c>
      <c r="B4729" s="8">
        <v>125.72428428569999</v>
      </c>
      <c r="C4729" s="15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9" t="s">
        <v>4771</v>
      </c>
      <c r="B4730" s="8">
        <v>126.4109759358</v>
      </c>
      <c r="C4730" s="15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9" t="s">
        <v>4772</v>
      </c>
      <c r="B4731" s="8">
        <v>125.56505143930001</v>
      </c>
      <c r="C4731" s="15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9" t="s">
        <v>4773</v>
      </c>
      <c r="B4732" s="8">
        <v>126.1422705075</v>
      </c>
      <c r="C4732" s="15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9" t="s">
        <v>4774</v>
      </c>
      <c r="B4733" s="8">
        <v>126.53040057059999</v>
      </c>
      <c r="C4733" s="15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9" t="s">
        <v>4775</v>
      </c>
      <c r="B4734" s="8">
        <v>126.7194895757</v>
      </c>
      <c r="C4734" s="15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9" t="s">
        <v>4776</v>
      </c>
      <c r="B4735" s="8">
        <v>127.4061812258</v>
      </c>
      <c r="C4735" s="15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9" t="s">
        <v>4777</v>
      </c>
      <c r="B4736" s="8">
        <v>127.3265648026</v>
      </c>
      <c r="C4736" s="15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9" t="s">
        <v>4778</v>
      </c>
      <c r="B4737" s="8">
        <v>126.4507841474</v>
      </c>
      <c r="C4737" s="15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9" t="s">
        <v>4779</v>
      </c>
      <c r="B4738" s="8">
        <v>125.95737662419999</v>
      </c>
      <c r="C4738" s="15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9" t="s">
        <v>4780</v>
      </c>
      <c r="B4739" s="8">
        <v>126.76180361359999</v>
      </c>
      <c r="C4739" s="15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9" t="s">
        <v>4781</v>
      </c>
      <c r="B4740" s="8">
        <v>125.778615071</v>
      </c>
      <c r="C4740" s="15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9" t="s">
        <v>4782</v>
      </c>
      <c r="B4741" s="8">
        <v>125.579991123</v>
      </c>
      <c r="C4741" s="15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9" t="s">
        <v>4783</v>
      </c>
      <c r="B4742" s="8">
        <v>125.9077206372</v>
      </c>
      <c r="C4742" s="15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9" t="s">
        <v>4784</v>
      </c>
      <c r="B4743" s="8">
        <v>125.11322484519999</v>
      </c>
      <c r="C4743" s="15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9" t="s">
        <v>4785</v>
      </c>
      <c r="B4744" s="8">
        <v>125.728959084</v>
      </c>
      <c r="C4744" s="15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9" t="s">
        <v>4786</v>
      </c>
      <c r="B4745" s="8">
        <v>125.4111607672</v>
      </c>
      <c r="C4745" s="15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9" t="s">
        <v>4787</v>
      </c>
      <c r="B4746" s="8">
        <v>126.2354501514</v>
      </c>
      <c r="C4746" s="15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9" t="s">
        <v>4788</v>
      </c>
      <c r="B4747" s="8">
        <v>126.6326980474</v>
      </c>
      <c r="C4747" s="15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9" t="s">
        <v>4789</v>
      </c>
      <c r="B4748" s="8">
        <v>126.8412531928</v>
      </c>
      <c r="C4748" s="15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9" t="s">
        <v>4790</v>
      </c>
      <c r="B4749" s="8">
        <v>130.09868594</v>
      </c>
      <c r="C4749" s="15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9" t="s">
        <v>4791</v>
      </c>
      <c r="B4750" s="8">
        <v>130.2178603088</v>
      </c>
      <c r="C4750" s="15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9" t="s">
        <v>4792</v>
      </c>
      <c r="B4751" s="8">
        <v>131.0818744826</v>
      </c>
      <c r="C4751" s="15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9" t="s">
        <v>4793</v>
      </c>
      <c r="B4752" s="8">
        <v>130.545589823</v>
      </c>
      <c r="C4752" s="15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9" t="s">
        <v>4794</v>
      </c>
      <c r="B4753" s="8">
        <v>130.20792911140001</v>
      </c>
      <c r="C4753" s="15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9" t="s">
        <v>4795</v>
      </c>
      <c r="B4754" s="8">
        <v>129.1850157792</v>
      </c>
      <c r="C4754" s="15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9" t="s">
        <v>4796</v>
      </c>
      <c r="B4755" s="8">
        <v>129.2644653584</v>
      </c>
      <c r="C4755" s="15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9" t="s">
        <v>4797</v>
      </c>
      <c r="B4756" s="8">
        <v>129.5921948726</v>
      </c>
      <c r="C4756" s="15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9" t="s">
        <v>4798</v>
      </c>
      <c r="B4757" s="8">
        <v>130.793869758</v>
      </c>
      <c r="C4757" s="15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9" t="s">
        <v>4799</v>
      </c>
      <c r="B4758" s="8">
        <v>130.55552102039999</v>
      </c>
      <c r="C4758" s="15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9" t="s">
        <v>4800</v>
      </c>
      <c r="B4759" s="8">
        <v>131.51585627</v>
      </c>
      <c r="C4759" s="15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9" t="s">
        <v>4801</v>
      </c>
      <c r="B4760" s="8">
        <v>129.3455946114</v>
      </c>
      <c r="C4760" s="15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9" t="s">
        <v>4802</v>
      </c>
      <c r="B4761" s="8">
        <v>128.8555355272</v>
      </c>
      <c r="C4761" s="15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9" t="s">
        <v>4803</v>
      </c>
      <c r="B4762" s="8">
        <v>129.49561269840001</v>
      </c>
      <c r="C4762" s="15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9" t="s">
        <v>4804</v>
      </c>
      <c r="B4763" s="8">
        <v>129.6256283738</v>
      </c>
      <c r="C4763" s="15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9" t="s">
        <v>4805</v>
      </c>
      <c r="B4764" s="8">
        <v>129.565621139</v>
      </c>
      <c r="C4764" s="15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9" t="s">
        <v>4806</v>
      </c>
      <c r="B4765" s="8">
        <v>129.97567057680001</v>
      </c>
      <c r="C4765" s="15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9" t="s">
        <v>4807</v>
      </c>
      <c r="B4766" s="8">
        <v>129.7856476666</v>
      </c>
      <c r="C4766" s="15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9" t="s">
        <v>4808</v>
      </c>
      <c r="B4767" s="8">
        <v>129.9556681652</v>
      </c>
      <c r="C4767" s="15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9" t="s">
        <v>4809</v>
      </c>
      <c r="B4768" s="8">
        <v>129.9556681652</v>
      </c>
      <c r="C4768" s="15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9" t="s">
        <v>4810</v>
      </c>
      <c r="B4769" s="8">
        <v>129.15557170119999</v>
      </c>
      <c r="C4769" s="15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9" t="s">
        <v>4811</v>
      </c>
      <c r="B4770" s="8">
        <v>129.48561149259999</v>
      </c>
      <c r="C4770" s="15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9" t="s">
        <v>4812</v>
      </c>
      <c r="B4771" s="8">
        <v>130.0056741942</v>
      </c>
      <c r="C4771" s="15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9" t="s">
        <v>4813</v>
      </c>
      <c r="B4772" s="8">
        <v>128.25546317920001</v>
      </c>
      <c r="C4772" s="15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9" t="s">
        <v>4814</v>
      </c>
      <c r="B4773" s="8">
        <v>127.7554028892</v>
      </c>
      <c r="C4773" s="15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9" t="s">
        <v>4815</v>
      </c>
      <c r="B4774" s="8">
        <v>128.965548791</v>
      </c>
      <c r="C4774" s="15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9" t="s">
        <v>4816</v>
      </c>
      <c r="B4775" s="8">
        <v>129.11556687800001</v>
      </c>
      <c r="C4775" s="15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9" t="s">
        <v>4817</v>
      </c>
      <c r="B4776" s="8">
        <v>128.165452327</v>
      </c>
      <c r="C4776" s="15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9" t="s">
        <v>4818</v>
      </c>
      <c r="B4777" s="8">
        <v>128.09544388640001</v>
      </c>
      <c r="C4777" s="15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9" t="s">
        <v>4819</v>
      </c>
      <c r="B4778" s="8">
        <v>127.7454016834</v>
      </c>
      <c r="C4778" s="15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9" t="s">
        <v>4820</v>
      </c>
      <c r="B4779" s="8">
        <v>128.215458356</v>
      </c>
      <c r="C4779" s="15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9" t="s">
        <v>4821</v>
      </c>
      <c r="B4780" s="8">
        <v>126.2352196076</v>
      </c>
      <c r="C4780" s="15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9" t="s">
        <v>4822</v>
      </c>
      <c r="B4781" s="8">
        <v>125.08508094059999</v>
      </c>
      <c r="C4781" s="15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9" t="s">
        <v>4823</v>
      </c>
      <c r="B4782" s="8">
        <v>125.19429751139999</v>
      </c>
      <c r="C4782" s="15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9" t="s">
        <v>4824</v>
      </c>
      <c r="B4783" s="8">
        <v>123.9220593078</v>
      </c>
      <c r="C4783" s="15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9" t="s">
        <v>4825</v>
      </c>
      <c r="B4784" s="8">
        <v>126.2141075</v>
      </c>
      <c r="C4784" s="15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9" t="s">
        <v>4826</v>
      </c>
      <c r="B4785" s="8">
        <v>126.163621857</v>
      </c>
      <c r="C4785" s="15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9" t="s">
        <v>4827</v>
      </c>
      <c r="B4786" s="8">
        <v>126.1535247284</v>
      </c>
      <c r="C4786" s="15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9" t="s">
        <v>4828</v>
      </c>
      <c r="B4787" s="8">
        <v>126.3453701718</v>
      </c>
      <c r="C4787" s="15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9" t="s">
        <v>4829</v>
      </c>
      <c r="B4788" s="8">
        <v>125.01254919660001</v>
      </c>
      <c r="C4788" s="15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9" t="s">
        <v>4830</v>
      </c>
      <c r="B4789" s="8">
        <v>125.14381186839999</v>
      </c>
      <c r="C4789" s="15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9" t="s">
        <v>4831</v>
      </c>
      <c r="B4790" s="8">
        <v>125.25488028300001</v>
      </c>
      <c r="C4790" s="15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9" t="s">
        <v>4832</v>
      </c>
      <c r="B4791" s="8">
        <v>125.456822855</v>
      </c>
      <c r="C4791" s="15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9" t="s">
        <v>4833</v>
      </c>
      <c r="B4792" s="8">
        <v>125.103423354</v>
      </c>
      <c r="C4792" s="15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9" t="s">
        <v>4834</v>
      </c>
      <c r="B4793" s="8">
        <v>125.759736713</v>
      </c>
      <c r="C4793" s="15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9" t="s">
        <v>4835</v>
      </c>
      <c r="B4794" s="8">
        <v>125.9414850278</v>
      </c>
      <c r="C4794" s="15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9" t="s">
        <v>4836</v>
      </c>
      <c r="B4795" s="8">
        <v>126.11313621399999</v>
      </c>
      <c r="C4795" s="15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9" t="s">
        <v>4837</v>
      </c>
      <c r="B4796" s="8">
        <v>125.5880855268</v>
      </c>
      <c r="C4796" s="15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9" t="s">
        <v>4838</v>
      </c>
      <c r="B4797" s="8">
        <v>125.6385711698</v>
      </c>
      <c r="C4797" s="15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9" t="s">
        <v>4839</v>
      </c>
      <c r="B4798" s="8">
        <v>125.8304166132</v>
      </c>
      <c r="C4798" s="15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9" t="s">
        <v>4840</v>
      </c>
      <c r="B4799" s="8">
        <v>126.0727476996</v>
      </c>
      <c r="C4799" s="15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9" t="s">
        <v>4841</v>
      </c>
      <c r="B4800" s="8">
        <v>126.668478287</v>
      </c>
      <c r="C4800" s="15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9" t="s">
        <v>4842</v>
      </c>
      <c r="B4801" s="8">
        <v>125.5174056266</v>
      </c>
      <c r="C4801" s="15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9" t="s">
        <v>4843</v>
      </c>
      <c r="B4802" s="8">
        <v>125.6183769126</v>
      </c>
      <c r="C4802" s="15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9" t="s">
        <v>4844</v>
      </c>
      <c r="B4803" s="8">
        <v>127.17508219</v>
      </c>
      <c r="C4803" s="15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9" t="s">
        <v>4845</v>
      </c>
      <c r="B4804" s="8">
        <v>127.87860825999999</v>
      </c>
      <c r="C4804" s="15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9" t="s">
        <v>4846</v>
      </c>
      <c r="B4805" s="8">
        <v>127.89900032</v>
      </c>
      <c r="C4805" s="15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9" t="s">
        <v>4847</v>
      </c>
      <c r="B4806" s="8">
        <v>128.14370503999999</v>
      </c>
      <c r="C4806" s="15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9" t="s">
        <v>4848</v>
      </c>
      <c r="B4807" s="8">
        <v>128.02135268000001</v>
      </c>
      <c r="C4807" s="15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9" t="s">
        <v>4849</v>
      </c>
      <c r="B4808" s="8">
        <v>128.14370503999999</v>
      </c>
      <c r="C4808" s="15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9" t="s">
        <v>4850</v>
      </c>
      <c r="B4809" s="8">
        <v>128.11311695000001</v>
      </c>
      <c r="C4809" s="15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9" t="s">
        <v>4851</v>
      </c>
      <c r="B4810" s="8">
        <v>128.8778192</v>
      </c>
      <c r="C4810" s="15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9" t="s">
        <v>4852</v>
      </c>
      <c r="B4811" s="8">
        <v>128.66370257</v>
      </c>
      <c r="C4811" s="15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9" t="s">
        <v>4853</v>
      </c>
      <c r="B4812" s="8">
        <v>129.71389366</v>
      </c>
      <c r="C4812" s="15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9" t="s">
        <v>4854</v>
      </c>
      <c r="B4813" s="8">
        <v>129.60173732999999</v>
      </c>
      <c r="C4813" s="15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9" t="s">
        <v>4855</v>
      </c>
      <c r="B4814" s="8">
        <v>130.19310707</v>
      </c>
      <c r="C4814" s="15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9" t="s">
        <v>4856</v>
      </c>
      <c r="B4815" s="8">
        <v>130.79467284</v>
      </c>
      <c r="C4815" s="15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9" t="s">
        <v>4857</v>
      </c>
      <c r="B4816" s="8">
        <v>130.97820138</v>
      </c>
      <c r="C4816" s="15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9" t="s">
        <v>4858</v>
      </c>
      <c r="B4817" s="8">
        <v>130.33585149000001</v>
      </c>
      <c r="C4817" s="15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9" t="s">
        <v>4859</v>
      </c>
      <c r="B4818" s="8">
        <v>131.12094579999999</v>
      </c>
      <c r="C4818" s="15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9" t="s">
        <v>4860</v>
      </c>
      <c r="B4819" s="8">
        <v>130.66212444999999</v>
      </c>
      <c r="C4819" s="15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9" t="s">
        <v>4861</v>
      </c>
      <c r="B4820" s="8">
        <v>131.18212198000001</v>
      </c>
      <c r="C4820" s="15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9" t="s">
        <v>4862</v>
      </c>
      <c r="B4821" s="8">
        <v>131.27388625</v>
      </c>
      <c r="C4821" s="15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9" t="s">
        <v>4863</v>
      </c>
      <c r="B4822" s="8">
        <v>130.77428078</v>
      </c>
      <c r="C4822" s="15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9" t="s">
        <v>4864</v>
      </c>
      <c r="B4823" s="8">
        <v>132.35152485520001</v>
      </c>
      <c r="C4823" s="15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9" t="s">
        <v>4865</v>
      </c>
      <c r="B4824" s="8">
        <v>132.09518862019999</v>
      </c>
      <c r="C4824" s="15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9" t="s">
        <v>4866</v>
      </c>
      <c r="B4825" s="8">
        <v>132.40279210220001</v>
      </c>
      <c r="C4825" s="15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9" t="s">
        <v>4867</v>
      </c>
      <c r="B4826" s="8">
        <v>132.0541748226</v>
      </c>
      <c r="C4826" s="15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9" t="s">
        <v>4868</v>
      </c>
      <c r="B4827" s="8">
        <v>132.3925386528</v>
      </c>
      <c r="C4827" s="15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9" t="s">
        <v>4869</v>
      </c>
      <c r="B4828" s="8">
        <v>132.32076450700001</v>
      </c>
      <c r="C4828" s="15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9" t="s">
        <v>4870</v>
      </c>
      <c r="B4829" s="8">
        <v>132.78216972999999</v>
      </c>
      <c r="C4829" s="15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9" t="s">
        <v>4871</v>
      </c>
      <c r="B4830" s="8">
        <v>133.30509564939999</v>
      </c>
      <c r="C4830" s="15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9" t="s">
        <v>4872</v>
      </c>
      <c r="B4831" s="8">
        <v>133.30509564939999</v>
      </c>
      <c r="C4831" s="15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9" t="s">
        <v>4873</v>
      </c>
      <c r="B4832" s="8">
        <v>133.2128146048</v>
      </c>
      <c r="C4832" s="15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9" t="s">
        <v>4874</v>
      </c>
      <c r="B4833" s="8">
        <v>135.04818204739999</v>
      </c>
      <c r="C4833" s="15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9" t="s">
        <v>4875</v>
      </c>
      <c r="B4834" s="8">
        <v>135.27375793420001</v>
      </c>
      <c r="C4834" s="15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9" t="s">
        <v>4876</v>
      </c>
      <c r="B4835" s="8">
        <v>135.1609699908</v>
      </c>
      <c r="C4835" s="15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9" t="s">
        <v>4877</v>
      </c>
      <c r="B4836" s="8">
        <v>137.49875645399999</v>
      </c>
      <c r="C4836" s="15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9" t="s">
        <v>4878</v>
      </c>
      <c r="B4837" s="8">
        <v>137.83712028420001</v>
      </c>
      <c r="C4837" s="15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9" t="s">
        <v>4879</v>
      </c>
      <c r="B4838" s="8">
        <v>139.13930835799999</v>
      </c>
      <c r="C4838" s="15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9" t="s">
        <v>4880</v>
      </c>
      <c r="B4839" s="8">
        <v>138.97525316759999</v>
      </c>
      <c r="C4839" s="15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9" t="s">
        <v>4881</v>
      </c>
      <c r="B4840" s="8">
        <v>139.44691184000001</v>
      </c>
      <c r="C4840" s="15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9" t="s">
        <v>4882</v>
      </c>
      <c r="B4841" s="8">
        <v>139.0162669652</v>
      </c>
      <c r="C4841" s="15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9" t="s">
        <v>4883</v>
      </c>
      <c r="B4842" s="8">
        <v>139.74426187259999</v>
      </c>
      <c r="C4842" s="15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9" t="s">
        <v>4884</v>
      </c>
      <c r="B4843" s="8">
        <v>139.49590682300001</v>
      </c>
      <c r="C4843" s="15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9" t="s">
        <v>4885</v>
      </c>
      <c r="B4844" s="8">
        <v>141.292429551</v>
      </c>
      <c r="C4844" s="15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9" t="s">
        <v>4886</v>
      </c>
      <c r="B4845" s="8">
        <v>141.64969259349999</v>
      </c>
      <c r="C4845" s="15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9" t="s">
        <v>4887</v>
      </c>
      <c r="B4846" s="8">
        <v>141.88446544999999</v>
      </c>
      <c r="C4846" s="15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9" t="s">
        <v>4888</v>
      </c>
      <c r="B4847" s="8">
        <v>141.91508799650001</v>
      </c>
      <c r="C4847" s="15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9" t="s">
        <v>4889</v>
      </c>
      <c r="B4848" s="8">
        <v>143.55849799200001</v>
      </c>
      <c r="C4848" s="15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9" t="s">
        <v>4890</v>
      </c>
      <c r="B4849" s="8">
        <v>143.44621532150001</v>
      </c>
      <c r="C4849" s="15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9" t="s">
        <v>4891</v>
      </c>
      <c r="B4850" s="8">
        <v>142.231520977</v>
      </c>
      <c r="C4850" s="15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9" t="s">
        <v>4892</v>
      </c>
      <c r="B4851" s="8">
        <v>142.0579932135</v>
      </c>
      <c r="C4851" s="15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9" t="s">
        <v>4893</v>
      </c>
      <c r="B4852" s="8">
        <v>142.231520977</v>
      </c>
      <c r="C4852" s="15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9" t="s">
        <v>4894</v>
      </c>
      <c r="B4853" s="8">
        <v>142.24172849249999</v>
      </c>
      <c r="C4853" s="15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9" t="s">
        <v>4895</v>
      </c>
      <c r="B4854" s="8">
        <v>141.96612557399999</v>
      </c>
      <c r="C4854" s="15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9" t="s">
        <v>4896</v>
      </c>
      <c r="B4855" s="8">
        <v>141.96612557399999</v>
      </c>
      <c r="C4855" s="15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9" t="s">
        <v>4897</v>
      </c>
      <c r="B4856" s="8">
        <v>141.92529551199999</v>
      </c>
      <c r="C4856" s="15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9" t="s">
        <v>4898</v>
      </c>
      <c r="B4857" s="8">
        <v>142.98687712399999</v>
      </c>
      <c r="C4857" s="15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9" t="s">
        <v>4899</v>
      </c>
      <c r="B4858" s="8">
        <v>144.5894570575</v>
      </c>
      <c r="C4858" s="15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9" t="s">
        <v>4900</v>
      </c>
      <c r="B4859" s="8">
        <v>144.5894570575</v>
      </c>
      <c r="C4859" s="15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9" t="s">
        <v>4901</v>
      </c>
      <c r="B4860" s="8">
        <v>143.5074604145</v>
      </c>
      <c r="C4860" s="15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9" t="s">
        <v>4902</v>
      </c>
      <c r="B4861" s="8">
        <v>139.5265293695</v>
      </c>
      <c r="C4861" s="15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9" t="s">
        <v>4903</v>
      </c>
      <c r="B4862" s="8">
        <v>139.5265293695</v>
      </c>
      <c r="C4862" s="15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9" t="s">
        <v>4904</v>
      </c>
      <c r="B4863" s="8">
        <v>139.5265293695</v>
      </c>
      <c r="C4863" s="15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9" t="s">
        <v>4905</v>
      </c>
      <c r="B4864" s="8">
        <v>139.05078827969999</v>
      </c>
      <c r="C4864" s="15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9" t="s">
        <v>4906</v>
      </c>
      <c r="B4865" s="8">
        <v>139.05078827969999</v>
      </c>
      <c r="C4865" s="15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9" t="s">
        <v>4907</v>
      </c>
      <c r="B4866" s="8">
        <v>137.64510307110001</v>
      </c>
      <c r="C4866" s="15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9" t="s">
        <v>4908</v>
      </c>
      <c r="B4867" s="8">
        <v>138.16459543080001</v>
      </c>
      <c r="C4867" s="15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9" t="s">
        <v>4909</v>
      </c>
      <c r="B4868" s="8">
        <v>137.16635521020001</v>
      </c>
      <c r="C4868" s="15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9" t="s">
        <v>4910</v>
      </c>
      <c r="B4869" s="8">
        <v>137.54324182409999</v>
      </c>
      <c r="C4869" s="15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9" t="s">
        <v>4911</v>
      </c>
      <c r="B4870" s="8">
        <v>135.0476412726</v>
      </c>
      <c r="C4870" s="15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9" t="s">
        <v>4912</v>
      </c>
      <c r="B4871" s="8">
        <v>137.7367781934</v>
      </c>
      <c r="C4871" s="15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9" t="s">
        <v>4913</v>
      </c>
      <c r="B4872" s="8">
        <v>137.4515667018</v>
      </c>
      <c r="C4872" s="15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9" t="s">
        <v>4914</v>
      </c>
      <c r="B4873" s="8">
        <v>136.63667672579999</v>
      </c>
      <c r="C4873" s="15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9" t="s">
        <v>4915</v>
      </c>
      <c r="B4874" s="8">
        <v>137.35989157949999</v>
      </c>
      <c r="C4874" s="15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9" t="s">
        <v>4916</v>
      </c>
      <c r="B4875" s="8">
        <v>137.35989157949999</v>
      </c>
      <c r="C4875" s="15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9" t="s">
        <v>4917</v>
      </c>
      <c r="B4876" s="8">
        <v>135.86253124859999</v>
      </c>
      <c r="C4876" s="15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9" t="s">
        <v>4918</v>
      </c>
      <c r="B4877" s="8">
        <v>137.2376580831</v>
      </c>
      <c r="C4877" s="15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9" t="s">
        <v>4919</v>
      </c>
      <c r="B4878" s="8">
        <v>135.97457862030001</v>
      </c>
      <c r="C4878" s="15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9" t="s">
        <v>4920</v>
      </c>
      <c r="B4879" s="8">
        <v>136.10699824139999</v>
      </c>
      <c r="C4879" s="15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9" t="s">
        <v>4921</v>
      </c>
      <c r="B4880" s="8">
        <v>135.24117764190001</v>
      </c>
      <c r="C4880" s="15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9" t="s">
        <v>4922</v>
      </c>
      <c r="B4881" s="8">
        <v>134.72168528220001</v>
      </c>
      <c r="C4881" s="15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9" t="s">
        <v>4923</v>
      </c>
      <c r="B4882" s="8">
        <v>134.93559390089999</v>
      </c>
      <c r="C4882" s="15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9" t="s">
        <v>4924</v>
      </c>
      <c r="B4883" s="8">
        <v>134.8337326539</v>
      </c>
      <c r="C4883" s="15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9" t="s">
        <v>4925</v>
      </c>
      <c r="B4884" s="8">
        <v>132.8779967115</v>
      </c>
      <c r="C4884" s="15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9" t="s">
        <v>4926</v>
      </c>
      <c r="B4885" s="8">
        <v>134.3142402942</v>
      </c>
      <c r="C4885" s="15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9" t="s">
        <v>4927</v>
      </c>
      <c r="B4886" s="8">
        <v>134.1298784</v>
      </c>
      <c r="C4886" s="15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9" t="s">
        <v>4928</v>
      </c>
      <c r="B4887" s="8">
        <v>134.08910943999999</v>
      </c>
      <c r="C4887" s="15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9" t="s">
        <v>4929</v>
      </c>
      <c r="B4888" s="8">
        <v>131.84681663999999</v>
      </c>
      <c r="C4888" s="15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9" t="s">
        <v>4930</v>
      </c>
      <c r="B4889" s="8">
        <v>132.23412175999999</v>
      </c>
      <c r="C4889" s="15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9" t="s">
        <v>4931</v>
      </c>
      <c r="B4890" s="8">
        <v>132.42777432</v>
      </c>
      <c r="C4890" s="15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9" t="s">
        <v>4932</v>
      </c>
      <c r="B4891" s="8">
        <v>133.49795951999999</v>
      </c>
      <c r="C4891" s="15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9" t="s">
        <v>4933</v>
      </c>
      <c r="B4892" s="8">
        <v>134.65987487999999</v>
      </c>
      <c r="C4892" s="15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9" t="s">
        <v>4934</v>
      </c>
      <c r="B4893" s="8">
        <v>135.7096756</v>
      </c>
      <c r="C4893" s="15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9" t="s">
        <v>4935</v>
      </c>
      <c r="B4894" s="8">
        <v>135.66890663999999</v>
      </c>
      <c r="C4894" s="15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9" t="s">
        <v>4936</v>
      </c>
      <c r="B4895" s="8">
        <v>136.61678495999999</v>
      </c>
      <c r="C4895" s="15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9" t="s">
        <v>4937</v>
      </c>
      <c r="B4896" s="8">
        <v>136.93274439999999</v>
      </c>
      <c r="C4896" s="15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9" t="s">
        <v>4938</v>
      </c>
      <c r="B4897" s="8">
        <v>135.48544631999999</v>
      </c>
      <c r="C4897" s="15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9" t="s">
        <v>4939</v>
      </c>
      <c r="B4898" s="8">
        <v>134.4866068</v>
      </c>
      <c r="C4898" s="15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9" t="s">
        <v>4940</v>
      </c>
      <c r="B4899" s="8">
        <v>134.41526112</v>
      </c>
      <c r="C4899" s="15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9" t="s">
        <v>4941</v>
      </c>
      <c r="B4900" s="8">
        <v>134.53756799999999</v>
      </c>
      <c r="C4900" s="15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9" t="s">
        <v>4942</v>
      </c>
      <c r="B4901" s="8">
        <v>135.83198247999999</v>
      </c>
      <c r="C4901" s="15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9" t="s">
        <v>4943</v>
      </c>
      <c r="B4902" s="8">
        <v>134.6394904</v>
      </c>
      <c r="C4902" s="15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9" t="s">
        <v>4944</v>
      </c>
      <c r="B4903" s="8">
        <v>136.05621176</v>
      </c>
      <c r="C4903" s="15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9" t="s">
        <v>4945</v>
      </c>
      <c r="B4904" s="8">
        <v>133.76742069150001</v>
      </c>
      <c r="C4904" s="15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9" t="s">
        <v>4946</v>
      </c>
      <c r="B4905" s="8">
        <v>132.84039035999999</v>
      </c>
      <c r="C4905" s="15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9" t="s">
        <v>4947</v>
      </c>
      <c r="B4906" s="8">
        <v>132.96263611800001</v>
      </c>
      <c r="C4906" s="15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9" t="s">
        <v>4948</v>
      </c>
      <c r="B4907" s="8">
        <v>133.1765661945</v>
      </c>
      <c r="C4907" s="15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9" t="s">
        <v>4949</v>
      </c>
      <c r="B4908" s="8">
        <v>133.95078932850001</v>
      </c>
      <c r="C4908" s="15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9" t="s">
        <v>4950</v>
      </c>
      <c r="B4909" s="8">
        <v>133.34974768500001</v>
      </c>
      <c r="C4909" s="15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9" t="s">
        <v>4951</v>
      </c>
      <c r="B4910" s="8">
        <v>133.9304150355</v>
      </c>
      <c r="C4910" s="15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9" t="s">
        <v>4952</v>
      </c>
      <c r="B4911" s="8">
        <v>135.83541143100001</v>
      </c>
      <c r="C4911" s="15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9" t="s">
        <v>4953</v>
      </c>
      <c r="B4912" s="8">
        <v>136.141025826</v>
      </c>
      <c r="C4912" s="15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9" t="s">
        <v>4954</v>
      </c>
      <c r="B4913" s="8">
        <v>132.4634659395</v>
      </c>
      <c r="C4913" s="15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9" t="s">
        <v>4955</v>
      </c>
      <c r="B4914" s="8">
        <v>134.5823924115</v>
      </c>
      <c r="C4914" s="15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9" t="s">
        <v>4956</v>
      </c>
      <c r="B4915" s="8">
        <v>135.16305976199999</v>
      </c>
      <c r="C4915" s="15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9" t="s">
        <v>4957</v>
      </c>
      <c r="B4916" s="8">
        <v>134.73519960900001</v>
      </c>
      <c r="C4916" s="15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9" t="s">
        <v>4958</v>
      </c>
      <c r="B4917" s="8">
        <v>134.9491296855</v>
      </c>
      <c r="C4917" s="15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9" t="s">
        <v>4959</v>
      </c>
      <c r="B4918" s="8">
        <v>134.694451023</v>
      </c>
      <c r="C4918" s="15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9" t="s">
        <v>4960</v>
      </c>
      <c r="B4919" s="8">
        <v>135.03062685750001</v>
      </c>
      <c r="C4919" s="15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9" t="s">
        <v>4961</v>
      </c>
      <c r="B4920" s="8">
        <v>134.30733945599999</v>
      </c>
      <c r="C4920" s="15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9" t="s">
        <v>4962</v>
      </c>
      <c r="B4921" s="8">
        <v>134.10359652599999</v>
      </c>
      <c r="C4921" s="15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9" t="s">
        <v>4963</v>
      </c>
      <c r="B4922" s="8">
        <v>133.77760783799999</v>
      </c>
      <c r="C4922" s="15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9" t="s">
        <v>4964</v>
      </c>
      <c r="B4923" s="8">
        <v>134.57220526500001</v>
      </c>
      <c r="C4923" s="15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9" t="s">
        <v>4965</v>
      </c>
      <c r="B4924" s="8">
        <v>136.27345873050001</v>
      </c>
      <c r="C4924" s="15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9" t="s">
        <v>4966</v>
      </c>
      <c r="B4925" s="8">
        <v>135.05100115050001</v>
      </c>
      <c r="C4925" s="15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9" t="s">
        <v>4967</v>
      </c>
      <c r="B4926" s="8">
        <v>137.1088047435</v>
      </c>
      <c r="C4926" s="15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9" t="s">
        <v>4968</v>
      </c>
      <c r="B4927" s="8">
        <v>141.00532914600001</v>
      </c>
      <c r="C4927" s="15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9" t="s">
        <v>4969</v>
      </c>
      <c r="B4928" s="8">
        <v>140.17225608539999</v>
      </c>
      <c r="C4928" s="15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9" t="s">
        <v>4970</v>
      </c>
      <c r="B4929" s="8">
        <v>139.616874045</v>
      </c>
      <c r="C4929" s="15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9" t="s">
        <v>4971</v>
      </c>
      <c r="B4930" s="8">
        <v>143.19600274979999</v>
      </c>
      <c r="C4930" s="15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9" t="s">
        <v>4972</v>
      </c>
      <c r="B4931" s="8">
        <v>142.28065086839999</v>
      </c>
      <c r="C4931" s="15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9" t="s">
        <v>4973</v>
      </c>
      <c r="B4932" s="8">
        <v>141.91039617480001</v>
      </c>
      <c r="C4932" s="15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9" t="s">
        <v>4974</v>
      </c>
      <c r="B4933" s="8">
        <v>145.56151884779999</v>
      </c>
      <c r="C4933" s="15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9" t="s">
        <v>4975</v>
      </c>
      <c r="B4934" s="8">
        <v>145.427815764</v>
      </c>
      <c r="C4934" s="15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9" t="s">
        <v>4976</v>
      </c>
      <c r="B4935" s="8">
        <v>143.165148192</v>
      </c>
      <c r="C4935" s="15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9" t="s">
        <v>4977</v>
      </c>
      <c r="B4936" s="8">
        <v>145.68493707900001</v>
      </c>
      <c r="C4936" s="15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9" t="s">
        <v>4978</v>
      </c>
      <c r="B4937" s="8">
        <v>146.04490691999999</v>
      </c>
      <c r="C4937" s="15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9" t="s">
        <v>4979</v>
      </c>
      <c r="B4938" s="8">
        <v>146.09633118299999</v>
      </c>
      <c r="C4938" s="15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9" t="s">
        <v>4980</v>
      </c>
      <c r="B4939" s="8">
        <v>146.09633118299999</v>
      </c>
      <c r="C4939" s="15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9" t="s">
        <v>4981</v>
      </c>
      <c r="B4940" s="8">
        <v>146.14775544599999</v>
      </c>
      <c r="C4940" s="15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9" t="s">
        <v>4982</v>
      </c>
      <c r="B4941" s="8">
        <v>147.0939618852</v>
      </c>
      <c r="C4941" s="15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9" t="s">
        <v>4983</v>
      </c>
      <c r="B4942" s="8">
        <v>148.31785934460001</v>
      </c>
      <c r="C4942" s="15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9" t="s">
        <v>4984</v>
      </c>
      <c r="B4943" s="8">
        <v>151.59872732400001</v>
      </c>
      <c r="C4943" s="15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9" t="s">
        <v>4985</v>
      </c>
      <c r="B4944" s="8">
        <v>151.41359997719999</v>
      </c>
      <c r="C4944" s="15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9" t="s">
        <v>4986</v>
      </c>
      <c r="B4945" s="8">
        <v>152.98403770109999</v>
      </c>
      <c r="C4945" s="15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9" t="s">
        <v>4987</v>
      </c>
      <c r="B4946" s="8">
        <v>153.50791975609999</v>
      </c>
      <c r="C4946" s="15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9" t="s">
        <v>4988</v>
      </c>
      <c r="B4947" s="8">
        <v>156.92363075470001</v>
      </c>
      <c r="C4947" s="15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9" t="s">
        <v>4989</v>
      </c>
      <c r="B4948" s="8">
        <v>157.5208562974</v>
      </c>
      <c r="C4948" s="15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9" t="s">
        <v>4990</v>
      </c>
      <c r="B4949" s="8">
        <v>156.2740170065</v>
      </c>
      <c r="C4949" s="15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9" t="s">
        <v>4991</v>
      </c>
      <c r="B4950" s="8">
        <v>156.20067351879999</v>
      </c>
      <c r="C4950" s="15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9" t="s">
        <v>4992</v>
      </c>
      <c r="B4951" s="8">
        <v>155.87586664470001</v>
      </c>
      <c r="C4951" s="15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9" t="s">
        <v>4993</v>
      </c>
      <c r="B4952" s="8">
        <v>155.41485043629999</v>
      </c>
      <c r="C4952" s="15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9" t="s">
        <v>4994</v>
      </c>
      <c r="B4953" s="8">
        <v>155.2262528965</v>
      </c>
      <c r="C4953" s="15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9" t="s">
        <v>4995</v>
      </c>
      <c r="B4954" s="8">
        <v>154.6709379182</v>
      </c>
      <c r="C4954" s="15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9" t="s">
        <v>4996</v>
      </c>
      <c r="B4955" s="8">
        <v>156.2111511599</v>
      </c>
      <c r="C4955" s="15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9" t="s">
        <v>4997</v>
      </c>
      <c r="B4956" s="8">
        <v>156.13780767220001</v>
      </c>
      <c r="C4956" s="15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9" t="s">
        <v>4998</v>
      </c>
      <c r="B4957" s="8">
        <v>157.56276686179999</v>
      </c>
      <c r="C4957" s="15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9" t="s">
        <v>4999</v>
      </c>
      <c r="B4958" s="8">
        <v>156.7036002916</v>
      </c>
      <c r="C4958" s="15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9" t="s">
        <v>5000</v>
      </c>
      <c r="B4959" s="8">
        <v>156.9131531136</v>
      </c>
      <c r="C4959" s="15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9" t="s">
        <v>5001</v>
      </c>
      <c r="B4960" s="8">
        <v>156.0644641845</v>
      </c>
      <c r="C4960" s="15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9" t="s">
        <v>5002</v>
      </c>
      <c r="B4961" s="8">
        <v>156.3578381353</v>
      </c>
      <c r="C4961" s="15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9" t="s">
        <v>5003</v>
      </c>
      <c r="B4962" s="8">
        <v>155.5720150528</v>
      </c>
      <c r="C4962" s="15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9" t="s">
        <v>5004</v>
      </c>
      <c r="B4963" s="8">
        <v>156.1273300311</v>
      </c>
      <c r="C4963" s="15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9" t="s">
        <v>5005</v>
      </c>
      <c r="B4964" s="8">
        <v>155.7187020282</v>
      </c>
      <c r="C4964" s="15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9" t="s">
        <v>5006</v>
      </c>
      <c r="B4965" s="8">
        <v>156.69312265049999</v>
      </c>
      <c r="C4965" s="15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9" t="s">
        <v>5007</v>
      </c>
      <c r="B4966" s="8">
        <v>155.8339560803</v>
      </c>
      <c r="C4966" s="15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9" t="s">
        <v>5008</v>
      </c>
      <c r="B4967" s="8">
        <v>161.15503049279999</v>
      </c>
      <c r="C4967" s="15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9" t="s">
        <v>5009</v>
      </c>
      <c r="B4968" s="8">
        <v>159.89433746719999</v>
      </c>
      <c r="C4968" s="15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9" t="s">
        <v>5010</v>
      </c>
      <c r="B4969" s="8">
        <v>158.77253435119999</v>
      </c>
      <c r="C4969" s="15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9" t="s">
        <v>5011</v>
      </c>
      <c r="B4970" s="8">
        <v>157.93919489359999</v>
      </c>
      <c r="C4970" s="15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9" t="s">
        <v>5012</v>
      </c>
      <c r="B4971" s="8">
        <v>158.4840706928</v>
      </c>
      <c r="C4971" s="15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9" t="s">
        <v>5013</v>
      </c>
      <c r="B4972" s="8">
        <v>156.06952303360001</v>
      </c>
      <c r="C4972" s="15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9" t="s">
        <v>5014</v>
      </c>
      <c r="B4973" s="8">
        <v>158.02466560720001</v>
      </c>
      <c r="C4973" s="15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9" t="s">
        <v>5015</v>
      </c>
      <c r="B4974" s="8">
        <v>155.78105937519999</v>
      </c>
      <c r="C4974" s="15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9" t="s">
        <v>5016</v>
      </c>
      <c r="B4975" s="8">
        <v>158.14218783839999</v>
      </c>
      <c r="C4975" s="15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9" t="s">
        <v>5017</v>
      </c>
      <c r="B4976" s="8">
        <v>155.07592598799999</v>
      </c>
      <c r="C4976" s="15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9" t="s">
        <v>5018</v>
      </c>
      <c r="B4977" s="8">
        <v>155.0011391136</v>
      </c>
      <c r="C4977" s="15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9" t="s">
        <v>5019</v>
      </c>
      <c r="B4978" s="8">
        <v>152.72548136399999</v>
      </c>
      <c r="C4978" s="15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9" t="s">
        <v>5020</v>
      </c>
      <c r="B4979" s="8">
        <v>151.48615601680001</v>
      </c>
      <c r="C4979" s="15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9" t="s">
        <v>5021</v>
      </c>
      <c r="B4980" s="8">
        <v>153.259673324</v>
      </c>
      <c r="C4980" s="15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9" t="s">
        <v>5022</v>
      </c>
      <c r="B4981" s="8">
        <v>153.4840339472</v>
      </c>
      <c r="C4981" s="15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9" t="s">
        <v>5023</v>
      </c>
      <c r="B4982" s="8">
        <v>153.17420261039999</v>
      </c>
      <c r="C4982" s="15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9" t="s">
        <v>5024</v>
      </c>
      <c r="B4983" s="8">
        <v>153.259673324</v>
      </c>
      <c r="C4983" s="15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9" t="s">
        <v>5025</v>
      </c>
      <c r="B4984" s="8">
        <v>152.8430035952</v>
      </c>
      <c r="C4984" s="15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9" t="s">
        <v>5026</v>
      </c>
      <c r="B4985" s="8">
        <v>150.58871352400001</v>
      </c>
      <c r="C4985" s="15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9" t="s">
        <v>5027</v>
      </c>
      <c r="B4986" s="8">
        <v>148.46262952320001</v>
      </c>
      <c r="C4986" s="15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9" t="s">
        <v>5028</v>
      </c>
      <c r="B4987" s="8">
        <v>149.45622656879999</v>
      </c>
      <c r="C4987" s="15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9" t="s">
        <v>5029</v>
      </c>
      <c r="B4988" s="8">
        <v>150.80914969119999</v>
      </c>
      <c r="C4988" s="15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9" t="s">
        <v>5030</v>
      </c>
      <c r="B4989" s="8">
        <v>149.86215346079999</v>
      </c>
      <c r="C4989" s="15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9" t="s">
        <v>5031</v>
      </c>
      <c r="B4990" s="8">
        <v>152.3480185656</v>
      </c>
      <c r="C4990" s="15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9" t="s">
        <v>5032</v>
      </c>
      <c r="B4991" s="8">
        <v>150.46478742560001</v>
      </c>
      <c r="C4991" s="15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9" t="s">
        <v>5033</v>
      </c>
      <c r="B4992" s="8">
        <v>152.27268932000001</v>
      </c>
      <c r="C4992" s="15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9" t="s">
        <v>5034</v>
      </c>
      <c r="B4993" s="8">
        <v>149.62540440320001</v>
      </c>
      <c r="C4993" s="15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9" t="s">
        <v>5035</v>
      </c>
      <c r="B4994" s="8">
        <v>150.6692525208</v>
      </c>
      <c r="C4994" s="15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9" t="s">
        <v>5036</v>
      </c>
      <c r="B4995" s="8">
        <v>150.7553430872</v>
      </c>
      <c r="C4995" s="15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9" t="s">
        <v>5037</v>
      </c>
      <c r="B4996" s="8">
        <v>148.5923176064</v>
      </c>
      <c r="C4996" s="15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9" t="s">
        <v>5038</v>
      </c>
      <c r="B4997" s="8">
        <v>146.68756382480001</v>
      </c>
      <c r="C4997" s="15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9" t="s">
        <v>5039</v>
      </c>
      <c r="B4998" s="8">
        <v>146.23558835119999</v>
      </c>
      <c r="C4998" s="15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9" t="s">
        <v>5040</v>
      </c>
      <c r="B4999" s="8">
        <v>144.97651381759999</v>
      </c>
      <c r="C4999" s="15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9" t="s">
        <v>5041</v>
      </c>
      <c r="B5000" s="8">
        <v>145.4607732536</v>
      </c>
      <c r="C5000" s="15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9" t="s">
        <v>5042</v>
      </c>
      <c r="B5001" s="8">
        <v>143.9111430584</v>
      </c>
      <c r="C5001" s="15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9" t="s">
        <v>5043</v>
      </c>
      <c r="B5002" s="8">
        <v>144.56758362720001</v>
      </c>
      <c r="C5002" s="15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9" t="s">
        <v>5044</v>
      </c>
      <c r="B5003" s="8">
        <v>146.16025910560001</v>
      </c>
      <c r="C5003" s="15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9" t="s">
        <v>5045</v>
      </c>
      <c r="B5004" s="8">
        <v>145.09488834640001</v>
      </c>
      <c r="C5004" s="15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9" t="s">
        <v>5046</v>
      </c>
      <c r="B5005" s="8">
        <v>144.96575249680001</v>
      </c>
      <c r="C5005" s="15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9" t="s">
        <v>5047</v>
      </c>
      <c r="B5006" s="8">
        <v>143.37307701840001</v>
      </c>
      <c r="C5006" s="15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9" t="s">
        <v>5048</v>
      </c>
      <c r="B5007" s="8">
        <v>144.793571364</v>
      </c>
      <c r="C5007" s="15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9" t="s">
        <v>5049</v>
      </c>
      <c r="B5008" s="8">
        <v>144.3738798528</v>
      </c>
      <c r="C5008" s="15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9" t="s">
        <v>5050</v>
      </c>
      <c r="B5009" s="8">
        <v>144.1452293952</v>
      </c>
      <c r="C5009" s="15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9" t="s">
        <v>5051</v>
      </c>
      <c r="B5010" s="8">
        <v>144.1344529875</v>
      </c>
      <c r="C5010" s="15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9" t="s">
        <v>5052</v>
      </c>
      <c r="B5011" s="8">
        <v>144.5331800724</v>
      </c>
      <c r="C5011" s="15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9" t="s">
        <v>5053</v>
      </c>
      <c r="B5012" s="8">
        <v>146.04187715040001</v>
      </c>
      <c r="C5012" s="15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9" t="s">
        <v>5054</v>
      </c>
      <c r="B5013" s="8">
        <v>145.12588249589999</v>
      </c>
      <c r="C5013" s="15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9" t="s">
        <v>5055</v>
      </c>
      <c r="B5014" s="8">
        <v>143.92970124120001</v>
      </c>
      <c r="C5014" s="15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9" t="s">
        <v>5056</v>
      </c>
      <c r="B5015" s="8">
        <v>143.80038434880001</v>
      </c>
      <c r="C5015" s="15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9" t="s">
        <v>5057</v>
      </c>
      <c r="B5016" s="8">
        <v>145.05044764199999</v>
      </c>
      <c r="C5016" s="15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9" t="s">
        <v>5058</v>
      </c>
      <c r="B5017" s="8">
        <v>143.02448299439999</v>
      </c>
      <c r="C5017" s="15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9" t="s">
        <v>5059</v>
      </c>
      <c r="B5018" s="8">
        <v>142.70119076340001</v>
      </c>
      <c r="C5018" s="15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9" t="s">
        <v>5060</v>
      </c>
      <c r="B5019" s="8">
        <v>142.88438969430001</v>
      </c>
      <c r="C5019" s="15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9" t="s">
        <v>5061</v>
      </c>
      <c r="B5020" s="8">
        <v>143.40165726390001</v>
      </c>
      <c r="C5020" s="15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9" t="s">
        <v>5062</v>
      </c>
      <c r="B5021" s="8">
        <v>143.86504279499999</v>
      </c>
      <c r="C5021" s="15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9" t="s">
        <v>5063</v>
      </c>
      <c r="B5022" s="8">
        <v>143.86504279499999</v>
      </c>
      <c r="C5022" s="15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9" t="s">
        <v>5064</v>
      </c>
      <c r="B5023" s="8">
        <v>146.0311007427</v>
      </c>
      <c r="C5023" s="15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9" t="s">
        <v>5065</v>
      </c>
      <c r="B5024" s="8">
        <v>145.5461623962</v>
      </c>
      <c r="C5024" s="15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9" t="s">
        <v>5066</v>
      </c>
      <c r="B5025" s="8">
        <v>146.235852489</v>
      </c>
      <c r="C5025" s="15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9" t="s">
        <v>5067</v>
      </c>
      <c r="B5026" s="8">
        <v>146.35439297369999</v>
      </c>
      <c r="C5026" s="15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9" t="s">
        <v>5068</v>
      </c>
      <c r="B5027" s="8">
        <v>145.9341130734</v>
      </c>
      <c r="C5027" s="15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9" t="s">
        <v>5069</v>
      </c>
      <c r="B5028" s="8">
        <v>151.0205775078</v>
      </c>
      <c r="C5028" s="15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9" t="s">
        <v>5070</v>
      </c>
      <c r="B5029" s="8">
        <v>151.61327993130001</v>
      </c>
      <c r="C5029" s="15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9" t="s">
        <v>5071</v>
      </c>
      <c r="B5030" s="8">
        <v>150.64340323830001</v>
      </c>
      <c r="C5030" s="15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9" t="s">
        <v>5072</v>
      </c>
      <c r="B5031" s="8">
        <v>152.96033089380001</v>
      </c>
      <c r="C5031" s="15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9" t="s">
        <v>5073</v>
      </c>
      <c r="B5032" s="8">
        <v>155.42420863199999</v>
      </c>
      <c r="C5032" s="15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9" t="s">
        <v>5074</v>
      </c>
      <c r="B5033" s="8">
        <v>159.246467424</v>
      </c>
      <c r="C5033" s="15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9" t="s">
        <v>5075</v>
      </c>
      <c r="B5034" s="8">
        <v>157.66817517000001</v>
      </c>
      <c r="C5034" s="15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9" t="s">
        <v>5076</v>
      </c>
      <c r="B5035" s="8">
        <v>157.29239129999999</v>
      </c>
      <c r="C5035" s="15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9" t="s">
        <v>5077</v>
      </c>
      <c r="B5036" s="8">
        <v>157.30312798200001</v>
      </c>
      <c r="C5036" s="15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9" t="s">
        <v>5078</v>
      </c>
      <c r="B5037" s="8">
        <v>156.175776372</v>
      </c>
      <c r="C5037" s="15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9" t="s">
        <v>5079</v>
      </c>
      <c r="B5038" s="8">
        <v>156.637453698</v>
      </c>
      <c r="C5038" s="15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9" t="s">
        <v>5080</v>
      </c>
      <c r="B5039" s="8">
        <v>159.804774888</v>
      </c>
      <c r="C5039" s="15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9" t="s">
        <v>5081</v>
      </c>
      <c r="B5040" s="8">
        <v>160.266452214</v>
      </c>
      <c r="C5040" s="15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9" t="s">
        <v>5082</v>
      </c>
      <c r="B5041" s="8">
        <v>163.03651617</v>
      </c>
      <c r="C5041" s="15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9" t="s">
        <v>5083</v>
      </c>
      <c r="B5042" s="8">
        <v>162.67146898199999</v>
      </c>
      <c r="C5042" s="15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9" t="s">
        <v>5084</v>
      </c>
      <c r="B5043" s="8">
        <v>163.015042806</v>
      </c>
      <c r="C5043" s="15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9" t="s">
        <v>5085</v>
      </c>
      <c r="B5044" s="8">
        <v>167.54592260999999</v>
      </c>
      <c r="C5044" s="15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9" t="s">
        <v>5086</v>
      </c>
      <c r="B5045" s="8">
        <v>166.27899413399999</v>
      </c>
      <c r="C5045" s="15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9" t="s">
        <v>5087</v>
      </c>
      <c r="B5046" s="8">
        <v>165.81731680799999</v>
      </c>
      <c r="C5046" s="15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9" t="s">
        <v>5088</v>
      </c>
      <c r="B5047" s="8">
        <v>170.64882370800001</v>
      </c>
      <c r="C5047" s="15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9" t="s">
        <v>5089</v>
      </c>
      <c r="B5048" s="8">
        <v>166.63330464000001</v>
      </c>
      <c r="C5048" s="15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9" t="s">
        <v>5090</v>
      </c>
      <c r="B5049" s="8">
        <v>167.01982519200001</v>
      </c>
      <c r="C5049" s="15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9" t="s">
        <v>5091</v>
      </c>
      <c r="B5050" s="8">
        <v>166.96614178199999</v>
      </c>
      <c r="C5050" s="15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9" t="s">
        <v>5092</v>
      </c>
      <c r="B5051" s="8">
        <v>167.213085468</v>
      </c>
      <c r="C5051" s="15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9" t="s">
        <v>5093</v>
      </c>
      <c r="B5052" s="8">
        <v>166.01794897799999</v>
      </c>
      <c r="C5052" s="15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9" t="s">
        <v>5094</v>
      </c>
      <c r="B5053" s="8">
        <v>167.513606176</v>
      </c>
      <c r="C5053" s="15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9" t="s">
        <v>5095</v>
      </c>
      <c r="B5054" s="8">
        <v>168.96653031119999</v>
      </c>
      <c r="C5054" s="15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9" t="s">
        <v>5096</v>
      </c>
      <c r="B5055" s="8">
        <v>170.20578913240001</v>
      </c>
      <c r="C5055" s="15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9" t="s">
        <v>5097</v>
      </c>
      <c r="B5056" s="8">
        <v>169.06267970249999</v>
      </c>
      <c r="C5056" s="15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9" t="s">
        <v>5098</v>
      </c>
      <c r="B5057" s="8">
        <v>167.6418053644</v>
      </c>
      <c r="C5057" s="15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9" t="s">
        <v>5099</v>
      </c>
      <c r="B5058" s="8">
        <v>167.58838903590001</v>
      </c>
      <c r="C5058" s="15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9" t="s">
        <v>5100</v>
      </c>
      <c r="B5059" s="8">
        <v>166.4559628717</v>
      </c>
      <c r="C5059" s="15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9" t="s">
        <v>5101</v>
      </c>
      <c r="B5060" s="8">
        <v>165.14192119059999</v>
      </c>
      <c r="C5060" s="15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9" t="s">
        <v>5102</v>
      </c>
      <c r="B5061" s="8">
        <v>164.88552281380001</v>
      </c>
      <c r="C5061" s="15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9" t="s">
        <v>5103</v>
      </c>
      <c r="B5062" s="8">
        <v>164.6611742341</v>
      </c>
      <c r="C5062" s="15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9" t="s">
        <v>5104</v>
      </c>
      <c r="B5063" s="8">
        <v>167.16105840789999</v>
      </c>
      <c r="C5063" s="15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9" t="s">
        <v>5105</v>
      </c>
      <c r="B5064" s="8">
        <v>167.4281400504</v>
      </c>
      <c r="C5064" s="15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9" t="s">
        <v>5106</v>
      </c>
      <c r="B5065" s="8">
        <v>170.0028070841</v>
      </c>
      <c r="C5065" s="15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9" t="s">
        <v>5107</v>
      </c>
      <c r="B5066" s="8">
        <v>167.93025353830001</v>
      </c>
      <c r="C5066" s="15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9" t="s">
        <v>5108</v>
      </c>
      <c r="B5067" s="8">
        <v>167.71658822430001</v>
      </c>
      <c r="C5067" s="15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9" t="s">
        <v>5109</v>
      </c>
      <c r="B5068" s="8">
        <v>168.047769461</v>
      </c>
      <c r="C5068" s="15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9" t="s">
        <v>5110</v>
      </c>
      <c r="B5069" s="8">
        <v>167.8020543499</v>
      </c>
      <c r="C5069" s="15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9" t="s">
        <v>5111</v>
      </c>
      <c r="B5070" s="8">
        <v>168.79559806</v>
      </c>
      <c r="C5070" s="15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9" t="s">
        <v>5112</v>
      </c>
      <c r="B5071" s="8">
        <v>169.01994663970001</v>
      </c>
      <c r="C5071" s="15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9" t="s">
        <v>5113</v>
      </c>
      <c r="B5072" s="8">
        <v>167.93025353830001</v>
      </c>
      <c r="C5072" s="15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9" t="s">
        <v>5114</v>
      </c>
      <c r="B5073" s="8">
        <v>168.60209008749999</v>
      </c>
      <c r="C5073" s="15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9" t="s">
        <v>5115</v>
      </c>
      <c r="B5074" s="8">
        <v>168.60209008749999</v>
      </c>
      <c r="C5074" s="15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9" t="s">
        <v>5116</v>
      </c>
      <c r="B5075" s="8">
        <v>166.47796926749999</v>
      </c>
      <c r="C5075" s="15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9" t="s">
        <v>5117</v>
      </c>
      <c r="B5076" s="8">
        <v>165.8407330215</v>
      </c>
      <c r="C5076" s="15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9" t="s">
        <v>5118</v>
      </c>
      <c r="B5077" s="8">
        <v>165.25659979599999</v>
      </c>
      <c r="C5077" s="15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9" t="s">
        <v>5119</v>
      </c>
      <c r="B5078" s="8">
        <v>163.92902428350001</v>
      </c>
      <c r="C5078" s="15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9" t="s">
        <v>5120</v>
      </c>
      <c r="B5079" s="8">
        <v>168.25161015219999</v>
      </c>
      <c r="C5079" s="15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9" t="s">
        <v>5121</v>
      </c>
      <c r="B5080" s="8">
        <v>168.01795686200001</v>
      </c>
      <c r="C5080" s="15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9" t="s">
        <v>5122</v>
      </c>
      <c r="B5081" s="8">
        <v>165.62832093949999</v>
      </c>
      <c r="C5081" s="15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9" t="s">
        <v>5123</v>
      </c>
      <c r="B5082" s="8">
        <v>166.15935114449999</v>
      </c>
      <c r="C5082" s="15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9" t="s">
        <v>5124</v>
      </c>
      <c r="B5083" s="8">
        <v>165.8194918133</v>
      </c>
      <c r="C5083" s="15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9" t="s">
        <v>5125</v>
      </c>
      <c r="B5084" s="8">
        <v>165.8194918133</v>
      </c>
      <c r="C5084" s="15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9" t="s">
        <v>5126</v>
      </c>
      <c r="B5085" s="8">
        <v>167.30637638729999</v>
      </c>
      <c r="C5085" s="15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9" t="s">
        <v>5127</v>
      </c>
      <c r="B5086" s="8">
        <v>166.03190389529999</v>
      </c>
      <c r="C5086" s="15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9" t="s">
        <v>5128</v>
      </c>
      <c r="B5087" s="8">
        <v>165.66018275179999</v>
      </c>
      <c r="C5087" s="15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9" t="s">
        <v>5129</v>
      </c>
      <c r="B5088" s="8">
        <v>163.74847401380001</v>
      </c>
      <c r="C5088" s="15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9" t="s">
        <v>5130</v>
      </c>
      <c r="B5089" s="8">
        <v>163.35551166210001</v>
      </c>
      <c r="C5089" s="15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9" t="s">
        <v>5131</v>
      </c>
      <c r="B5090" s="8">
        <v>163.70599159739999</v>
      </c>
      <c r="C5090" s="15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9" t="s">
        <v>5132</v>
      </c>
      <c r="B5091" s="8">
        <v>164.83177563199999</v>
      </c>
      <c r="C5091" s="15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9" t="s">
        <v>5133</v>
      </c>
      <c r="B5092" s="8">
        <v>164.60874294589999</v>
      </c>
      <c r="C5092" s="15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9" t="s">
        <v>5134</v>
      </c>
      <c r="B5093" s="8">
        <v>163.283618432</v>
      </c>
      <c r="C5093" s="15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9" t="s">
        <v>5135</v>
      </c>
      <c r="B5094" s="8">
        <v>163.47338503399999</v>
      </c>
      <c r="C5094" s="15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9" t="s">
        <v>5136</v>
      </c>
      <c r="B5095" s="8">
        <v>164.31679215400001</v>
      </c>
      <c r="C5095" s="15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9" t="s">
        <v>5137</v>
      </c>
      <c r="B5096" s="8">
        <v>164.158653319</v>
      </c>
      <c r="C5096" s="15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9" t="s">
        <v>5138</v>
      </c>
      <c r="B5097" s="8">
        <v>163.84237564899999</v>
      </c>
      <c r="C5097" s="15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9" t="s">
        <v>5139</v>
      </c>
      <c r="B5098" s="8">
        <v>163.67369422499999</v>
      </c>
      <c r="C5098" s="15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9" t="s">
        <v>5140</v>
      </c>
      <c r="B5099" s="8">
        <v>163.10439441899999</v>
      </c>
      <c r="C5099" s="15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9" t="s">
        <v>5141</v>
      </c>
      <c r="B5100" s="8">
        <v>162.3558706</v>
      </c>
      <c r="C5100" s="15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9" t="s">
        <v>5142</v>
      </c>
      <c r="B5101" s="8">
        <v>162.47183907900001</v>
      </c>
      <c r="C5101" s="15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9" t="s">
        <v>5143</v>
      </c>
      <c r="B5102" s="8">
        <v>162.58780755800001</v>
      </c>
      <c r="C5102" s="15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9" t="s">
        <v>5144</v>
      </c>
      <c r="B5103" s="8">
        <v>160.120841732</v>
      </c>
      <c r="C5103" s="15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9" t="s">
        <v>5145</v>
      </c>
      <c r="B5104" s="8">
        <v>159.65696781599999</v>
      </c>
      <c r="C5104" s="15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9" t="s">
        <v>5146</v>
      </c>
      <c r="B5105" s="8">
        <v>162.30315765500001</v>
      </c>
      <c r="C5105" s="15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9" t="s">
        <v>5147</v>
      </c>
      <c r="B5106" s="8">
        <v>156.48364852700001</v>
      </c>
      <c r="C5106" s="15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9" t="s">
        <v>5148</v>
      </c>
      <c r="B5107" s="8">
        <v>155.144739724</v>
      </c>
      <c r="C5107" s="15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9" t="s">
        <v>5149</v>
      </c>
      <c r="B5108" s="8">
        <v>156.97915021</v>
      </c>
      <c r="C5108" s="15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9" t="s">
        <v>5150</v>
      </c>
      <c r="B5109" s="8">
        <v>160.06812878700001</v>
      </c>
      <c r="C5109" s="15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9" t="s">
        <v>5151</v>
      </c>
      <c r="B5110" s="8">
        <v>155.229080436</v>
      </c>
      <c r="C5110" s="15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9" t="s">
        <v>5152</v>
      </c>
      <c r="B5111" s="8">
        <v>158.01232393199999</v>
      </c>
      <c r="C5111" s="15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9" t="s">
        <v>5153</v>
      </c>
      <c r="B5112" s="8">
        <v>157.9017919284</v>
      </c>
      <c r="C5112" s="15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9" t="s">
        <v>5154</v>
      </c>
      <c r="B5113" s="8">
        <v>155.33119963920001</v>
      </c>
      <c r="C5113" s="15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9" t="s">
        <v>5155</v>
      </c>
      <c r="B5114" s="8">
        <v>153.79305835139999</v>
      </c>
      <c r="C5114" s="15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9" t="s">
        <v>5156</v>
      </c>
      <c r="B5115" s="8">
        <v>150.43232498969999</v>
      </c>
      <c r="C5115" s="15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9" t="s">
        <v>5157</v>
      </c>
      <c r="B5116" s="8">
        <v>150.1057333464</v>
      </c>
      <c r="C5116" s="15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9" t="s">
        <v>5158</v>
      </c>
      <c r="B5117" s="8">
        <v>151.87564934880001</v>
      </c>
      <c r="C5117" s="15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9" t="s">
        <v>5159</v>
      </c>
      <c r="B5118" s="8">
        <v>154.08804435179999</v>
      </c>
      <c r="C5118" s="15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9" t="s">
        <v>5160</v>
      </c>
      <c r="B5119" s="8">
        <v>153.84573442289999</v>
      </c>
      <c r="C5119" s="15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9" t="s">
        <v>5161</v>
      </c>
      <c r="B5120" s="8">
        <v>153.93001613729999</v>
      </c>
      <c r="C5120" s="15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9" t="s">
        <v>5162</v>
      </c>
      <c r="B5121" s="8">
        <v>151.7597619915</v>
      </c>
      <c r="C5121" s="15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9" t="s">
        <v>5163</v>
      </c>
      <c r="B5122" s="8">
        <v>151.87564934880001</v>
      </c>
      <c r="C5122" s="15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9" t="s">
        <v>5164</v>
      </c>
      <c r="B5123" s="8">
        <v>151.4647759911</v>
      </c>
      <c r="C5123" s="15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9" t="s">
        <v>5165</v>
      </c>
      <c r="B5124" s="8">
        <v>152.65525520700001</v>
      </c>
      <c r="C5124" s="15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9" t="s">
        <v>5166</v>
      </c>
      <c r="B5125" s="8">
        <v>153.45593149379999</v>
      </c>
      <c r="C5125" s="15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9" t="s">
        <v>5167</v>
      </c>
      <c r="B5126" s="8">
        <v>152.8238186358</v>
      </c>
      <c r="C5126" s="15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9" t="s">
        <v>5168</v>
      </c>
      <c r="B5127" s="8">
        <v>151.54905770549999</v>
      </c>
      <c r="C5127" s="15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9" t="s">
        <v>5169</v>
      </c>
      <c r="B5128" s="8">
        <v>151.87564934880001</v>
      </c>
      <c r="C5128" s="15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9" t="s">
        <v>5170</v>
      </c>
      <c r="B5129" s="8">
        <v>151.84404370589999</v>
      </c>
      <c r="C5129" s="15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9" t="s">
        <v>5171</v>
      </c>
      <c r="B5130" s="8">
        <v>151.79136763439999</v>
      </c>
      <c r="C5130" s="15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9" t="s">
        <v>5172</v>
      </c>
      <c r="B5131" s="8">
        <v>153.2768328507</v>
      </c>
      <c r="C5131" s="15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9" t="s">
        <v>5173</v>
      </c>
      <c r="B5132" s="8">
        <v>152.18117056349999</v>
      </c>
      <c r="C5132" s="15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9" t="s">
        <v>5174</v>
      </c>
      <c r="B5133" s="8">
        <v>153.88787528009999</v>
      </c>
      <c r="C5133" s="15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9" t="s">
        <v>5175</v>
      </c>
      <c r="B5134" s="8">
        <v>153.69678878939999</v>
      </c>
      <c r="C5134" s="15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9" t="s">
        <v>5176</v>
      </c>
      <c r="B5135" s="8">
        <v>153.64383737040001</v>
      </c>
      <c r="C5135" s="15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9" t="s">
        <v>5177</v>
      </c>
      <c r="B5136" s="8">
        <v>153.10373289660001</v>
      </c>
      <c r="C5136" s="15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9" t="s">
        <v>5178</v>
      </c>
      <c r="B5137" s="8">
        <v>152.68012154460001</v>
      </c>
      <c r="C5137" s="15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9" t="s">
        <v>5179</v>
      </c>
      <c r="B5138" s="8">
        <v>155.08411596720001</v>
      </c>
      <c r="C5138" s="15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9" t="s">
        <v>5180</v>
      </c>
      <c r="B5139" s="8">
        <v>156.3867208746</v>
      </c>
      <c r="C5139" s="15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9" t="s">
        <v>5181</v>
      </c>
      <c r="B5140" s="8">
        <v>154.95703256159999</v>
      </c>
      <c r="C5140" s="15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9" t="s">
        <v>5182</v>
      </c>
      <c r="B5141" s="8">
        <v>154.20512241180001</v>
      </c>
      <c r="C5141" s="15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9" t="s">
        <v>5183</v>
      </c>
      <c r="B5142" s="8">
        <v>157.36102698420001</v>
      </c>
      <c r="C5142" s="15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9" t="s">
        <v>5184</v>
      </c>
      <c r="B5143" s="8">
        <v>157.2445338624</v>
      </c>
      <c r="C5143" s="15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9" t="s">
        <v>5185</v>
      </c>
      <c r="B5144" s="8">
        <v>156.47144314499999</v>
      </c>
      <c r="C5144" s="15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9" t="s">
        <v>5186</v>
      </c>
      <c r="B5145" s="8">
        <v>155.6877621438</v>
      </c>
      <c r="C5145" s="15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9" t="s">
        <v>5187</v>
      </c>
      <c r="B5146" s="8">
        <v>153.58029566760001</v>
      </c>
      <c r="C5146" s="15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9" t="s">
        <v>5188</v>
      </c>
      <c r="B5147" s="8">
        <v>153.82387219500001</v>
      </c>
      <c r="C5147" s="15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9" t="s">
        <v>5189</v>
      </c>
      <c r="B5148" s="8">
        <v>153.87682361399999</v>
      </c>
      <c r="C5148" s="15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9" t="s">
        <v>5190</v>
      </c>
      <c r="B5149" s="8">
        <v>153.33671914019999</v>
      </c>
      <c r="C5149" s="15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9" t="s">
        <v>5191</v>
      </c>
      <c r="B5150" s="8">
        <v>153.4320316944</v>
      </c>
      <c r="C5150" s="15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9" t="s">
        <v>5192</v>
      </c>
      <c r="B5151" s="8">
        <v>155.1900188052</v>
      </c>
      <c r="C5151" s="15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9" t="s">
        <v>5193</v>
      </c>
      <c r="B5152" s="8">
        <v>153.80269162740001</v>
      </c>
      <c r="C5152" s="15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9" t="s">
        <v>5194</v>
      </c>
      <c r="B5153" s="8">
        <v>152.28387627839999</v>
      </c>
      <c r="C5153" s="15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9" t="s">
        <v>5195</v>
      </c>
      <c r="B5154" s="8">
        <v>152.09235100079999</v>
      </c>
      <c r="C5154" s="15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9" t="s">
        <v>5196</v>
      </c>
      <c r="B5155" s="8">
        <v>151.31560959719999</v>
      </c>
      <c r="C5155" s="15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9" t="s">
        <v>5197</v>
      </c>
      <c r="B5156" s="8">
        <v>150.73039347119999</v>
      </c>
      <c r="C5156" s="15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9" t="s">
        <v>5198</v>
      </c>
      <c r="B5157" s="8">
        <v>150.8048755236</v>
      </c>
      <c r="C5157" s="15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9" t="s">
        <v>5199</v>
      </c>
      <c r="B5158" s="8">
        <v>150.17709822480001</v>
      </c>
      <c r="C5158" s="15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9" t="s">
        <v>5200</v>
      </c>
      <c r="B5159" s="8">
        <v>151.94338689599999</v>
      </c>
      <c r="C5159" s="15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9" t="s">
        <v>5201</v>
      </c>
      <c r="B5160" s="8">
        <v>151.2624081312</v>
      </c>
      <c r="C5160" s="15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9" t="s">
        <v>5202</v>
      </c>
      <c r="B5161" s="8">
        <v>151.66673927279999</v>
      </c>
      <c r="C5161" s="15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9" t="s">
        <v>5203</v>
      </c>
      <c r="B5162" s="8">
        <v>151.8795451368</v>
      </c>
      <c r="C5162" s="15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9" t="s">
        <v>5204</v>
      </c>
      <c r="B5163" s="8">
        <v>153.4223876508</v>
      </c>
      <c r="C5163" s="15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9" t="s">
        <v>5205</v>
      </c>
      <c r="B5164" s="8">
        <v>153.66711439439999</v>
      </c>
      <c r="C5164" s="15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9" t="s">
        <v>5206</v>
      </c>
      <c r="B5165" s="8">
        <v>153.23086237320001</v>
      </c>
      <c r="C5165" s="15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9" t="s">
        <v>5207</v>
      </c>
      <c r="B5166" s="8">
        <v>154.2204096408</v>
      </c>
      <c r="C5166" s="15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9" t="s">
        <v>5208</v>
      </c>
      <c r="B5167" s="8">
        <v>153.82671879239999</v>
      </c>
      <c r="C5167" s="15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9" t="s">
        <v>5209</v>
      </c>
      <c r="B5168" s="8">
        <v>154.55025873</v>
      </c>
      <c r="C5168" s="15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9" t="s">
        <v>5210</v>
      </c>
      <c r="B5169" s="8">
        <v>154.92266899200001</v>
      </c>
      <c r="C5169" s="15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9" t="s">
        <v>5211</v>
      </c>
      <c r="B5170" s="8">
        <v>154.30553198640001</v>
      </c>
      <c r="C5170" s="15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9" t="s">
        <v>5212</v>
      </c>
      <c r="B5171" s="8">
        <v>154.45449609120001</v>
      </c>
      <c r="C5171" s="15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9" t="s">
        <v>5213</v>
      </c>
      <c r="B5172" s="8">
        <v>154.80562576680001</v>
      </c>
      <c r="C5172" s="15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9" t="s">
        <v>5214</v>
      </c>
      <c r="B5173" s="8">
        <v>154.41207028139999</v>
      </c>
      <c r="C5173" s="15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9" t="s">
        <v>5215</v>
      </c>
      <c r="B5174" s="8">
        <v>154.86818891999999</v>
      </c>
      <c r="C5174" s="15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9" t="s">
        <v>5216</v>
      </c>
      <c r="B5175" s="8">
        <v>155.6213150442</v>
      </c>
      <c r="C5175" s="15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9" t="s">
        <v>5217</v>
      </c>
      <c r="B5176" s="8">
        <v>155.4197742504</v>
      </c>
      <c r="C5176" s="15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9" t="s">
        <v>5218</v>
      </c>
      <c r="B5177" s="8">
        <v>155.4197742504</v>
      </c>
      <c r="C5177" s="15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9" t="s">
        <v>5219</v>
      </c>
      <c r="B5178" s="8">
        <v>155.875892889</v>
      </c>
      <c r="C5178" s="15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9" t="s">
        <v>5220</v>
      </c>
      <c r="B5179" s="8">
        <v>156.28958188679999</v>
      </c>
      <c r="C5179" s="15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9" t="s">
        <v>5221</v>
      </c>
      <c r="B5180" s="8">
        <v>155.44098907079999</v>
      </c>
      <c r="C5180" s="15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9" t="s">
        <v>5222</v>
      </c>
      <c r="B5181" s="8">
        <v>155.76981878699999</v>
      </c>
      <c r="C5181" s="15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9" t="s">
        <v>5223</v>
      </c>
      <c r="B5182" s="8">
        <v>155.17580381580001</v>
      </c>
      <c r="C5182" s="15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9" t="s">
        <v>5224</v>
      </c>
      <c r="B5183" s="8">
        <v>155.17580381580001</v>
      </c>
      <c r="C5183" s="15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9" t="s">
        <v>5225</v>
      </c>
      <c r="B5184" s="8">
        <v>157.18060434360001</v>
      </c>
      <c r="C5184" s="15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9" t="s">
        <v>5226</v>
      </c>
      <c r="B5185" s="8">
        <v>158.86718256539999</v>
      </c>
      <c r="C5185" s="15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9" t="s">
        <v>5227</v>
      </c>
      <c r="B5186" s="8">
        <v>159.7263827916</v>
      </c>
      <c r="C5186" s="15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9" t="s">
        <v>5228</v>
      </c>
      <c r="B5187" s="8">
        <v>159.41876789579999</v>
      </c>
      <c r="C5187" s="15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9" t="s">
        <v>5229</v>
      </c>
      <c r="B5188" s="8">
        <v>157.22303398439999</v>
      </c>
      <c r="C5188" s="15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9" t="s">
        <v>5230</v>
      </c>
      <c r="B5189" s="8">
        <v>157.4563970088</v>
      </c>
      <c r="C5189" s="15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9" t="s">
        <v>5231</v>
      </c>
      <c r="B5190" s="8">
        <v>156.8093449866</v>
      </c>
      <c r="C5190" s="15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9" t="s">
        <v>5232</v>
      </c>
      <c r="B5191" s="8">
        <v>156.0986485032</v>
      </c>
      <c r="C5191" s="15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9" t="s">
        <v>5233</v>
      </c>
      <c r="B5192" s="8">
        <v>155.53645576260001</v>
      </c>
      <c r="C5192" s="15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9" t="s">
        <v>5234</v>
      </c>
      <c r="B5193" s="8">
        <v>153.78623307960001</v>
      </c>
      <c r="C5193" s="15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9" t="s">
        <v>5235</v>
      </c>
      <c r="B5194" s="8">
        <v>152.2587660108</v>
      </c>
      <c r="C5194" s="15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9" t="s">
        <v>5236</v>
      </c>
      <c r="B5195" s="8">
        <v>151.37822512599999</v>
      </c>
      <c r="C5195" s="15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9" t="s">
        <v>5237</v>
      </c>
      <c r="B5196" s="8">
        <v>150.55814584000001</v>
      </c>
      <c r="C5196" s="15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9" t="s">
        <v>5238</v>
      </c>
      <c r="B5197" s="8">
        <v>150.03245398999999</v>
      </c>
      <c r="C5197" s="15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9" t="s">
        <v>5239</v>
      </c>
      <c r="B5198" s="8">
        <v>149.317513074</v>
      </c>
      <c r="C5198" s="15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9" t="s">
        <v>5240</v>
      </c>
      <c r="B5199" s="8">
        <v>150.726367232</v>
      </c>
      <c r="C5199" s="15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9" t="s">
        <v>5241</v>
      </c>
      <c r="B5200" s="8">
        <v>146.541860106</v>
      </c>
      <c r="C5200" s="15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9" t="s">
        <v>5242</v>
      </c>
      <c r="B5201" s="8">
        <v>145.93205756</v>
      </c>
      <c r="C5201" s="15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9" t="s">
        <v>5243</v>
      </c>
      <c r="B5202" s="8">
        <v>146.77316451999999</v>
      </c>
      <c r="C5202" s="15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9" t="s">
        <v>5244</v>
      </c>
      <c r="B5203" s="8">
        <v>145.206602807</v>
      </c>
      <c r="C5203" s="15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9" t="s">
        <v>5245</v>
      </c>
      <c r="B5204" s="8">
        <v>146.80470603099999</v>
      </c>
      <c r="C5204" s="15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9" t="s">
        <v>5246</v>
      </c>
      <c r="B5205" s="8">
        <v>144.92272920799999</v>
      </c>
      <c r="C5205" s="15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9" t="s">
        <v>5247</v>
      </c>
      <c r="B5206" s="8">
        <v>144.57577258699999</v>
      </c>
      <c r="C5206" s="15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9" t="s">
        <v>5248</v>
      </c>
      <c r="B5207" s="8">
        <v>143.00921087399999</v>
      </c>
      <c r="C5207" s="15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9" t="s">
        <v>5249</v>
      </c>
      <c r="B5208" s="8">
        <v>142.59917123100001</v>
      </c>
      <c r="C5208" s="15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9" t="s">
        <v>5250</v>
      </c>
      <c r="B5209" s="8">
        <v>144.24984363999999</v>
      </c>
      <c r="C5209" s="15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9" t="s">
        <v>5251</v>
      </c>
      <c r="B5210" s="8">
        <v>146.604943128</v>
      </c>
      <c r="C5210" s="15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9" t="s">
        <v>5252</v>
      </c>
      <c r="B5211" s="8">
        <v>145.98462674500001</v>
      </c>
      <c r="C5211" s="15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9" t="s">
        <v>5253</v>
      </c>
      <c r="B5212" s="8">
        <v>144.344468173</v>
      </c>
      <c r="C5212" s="15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9" t="s">
        <v>5254</v>
      </c>
      <c r="B5213" s="8">
        <v>143.56644423500001</v>
      </c>
      <c r="C5213" s="15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9" t="s">
        <v>5255</v>
      </c>
      <c r="B5214" s="8">
        <v>142.55711588299999</v>
      </c>
      <c r="C5214" s="15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9" t="s">
        <v>5256</v>
      </c>
      <c r="B5215" s="8">
        <v>142.78842029699999</v>
      </c>
      <c r="C5215" s="15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9" t="s">
        <v>5257</v>
      </c>
      <c r="B5216" s="8">
        <v>141.1300886944</v>
      </c>
      <c r="C5216" s="15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9" t="s">
        <v>5258</v>
      </c>
      <c r="B5217" s="8">
        <v>140.81720791839999</v>
      </c>
      <c r="C5217" s="15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9" t="s">
        <v>5259</v>
      </c>
      <c r="B5218" s="8">
        <v>140.07672341520001</v>
      </c>
      <c r="C5218" s="15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9" t="s">
        <v>5260</v>
      </c>
      <c r="B5219" s="8">
        <v>141.4846869072</v>
      </c>
      <c r="C5219" s="15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9" t="s">
        <v>5261</v>
      </c>
      <c r="B5220" s="8">
        <v>140.80677855920001</v>
      </c>
      <c r="C5220" s="15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9" t="s">
        <v>5262</v>
      </c>
      <c r="B5221" s="8">
        <v>140.73377304479999</v>
      </c>
      <c r="C5221" s="15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9" t="s">
        <v>5263</v>
      </c>
      <c r="B5222" s="8">
        <v>142.41289987600001</v>
      </c>
      <c r="C5222" s="15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9" t="s">
        <v>5264</v>
      </c>
      <c r="B5223" s="8">
        <v>144.59263594879999</v>
      </c>
      <c r="C5223" s="15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9" t="s">
        <v>5265</v>
      </c>
      <c r="B5224" s="8">
        <v>142.26688884719999</v>
      </c>
      <c r="C5224" s="15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9" t="s">
        <v>5266</v>
      </c>
      <c r="B5225" s="8">
        <v>142.60062834159999</v>
      </c>
      <c r="C5225" s="15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9" t="s">
        <v>5267</v>
      </c>
      <c r="B5226" s="8">
        <v>142.13130717760001</v>
      </c>
      <c r="C5226" s="15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9" t="s">
        <v>5268</v>
      </c>
      <c r="B5227" s="8">
        <v>142.5589109048</v>
      </c>
      <c r="C5227" s="15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9" t="s">
        <v>5269</v>
      </c>
      <c r="B5228" s="8">
        <v>141.96443743040001</v>
      </c>
      <c r="C5228" s="15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9" t="s">
        <v>5270</v>
      </c>
      <c r="B5229" s="8">
        <v>143.4349770776</v>
      </c>
      <c r="C5229" s="15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9" t="s">
        <v>5271</v>
      </c>
      <c r="B5230" s="8">
        <v>143.87301016399999</v>
      </c>
      <c r="C5230" s="15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9" t="s">
        <v>5272</v>
      </c>
      <c r="B5231" s="8">
        <v>142.7466393704</v>
      </c>
      <c r="C5231" s="15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9" t="s">
        <v>5273</v>
      </c>
      <c r="B5232" s="8">
        <v>140.9319308696</v>
      </c>
      <c r="C5232" s="15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9" t="s">
        <v>5274</v>
      </c>
      <c r="B5233" s="8">
        <v>139.1693691648</v>
      </c>
      <c r="C5233" s="15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9" t="s">
        <v>5275</v>
      </c>
      <c r="B5234" s="8">
        <v>138.95035262159999</v>
      </c>
      <c r="C5234" s="15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9" t="s">
        <v>5276</v>
      </c>
      <c r="B5235" s="8">
        <v>138.56446633120001</v>
      </c>
      <c r="C5235" s="15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9" t="s">
        <v>5277</v>
      </c>
      <c r="B5236" s="8">
        <v>137.1956762865</v>
      </c>
      <c r="C5236" s="15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9" t="s">
        <v>5278</v>
      </c>
      <c r="B5237" s="8">
        <v>137.39263267859999</v>
      </c>
      <c r="C5237" s="15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9" t="s">
        <v>5279</v>
      </c>
      <c r="B5238" s="8">
        <v>138.8438903046</v>
      </c>
      <c r="C5238" s="15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9" t="s">
        <v>5280</v>
      </c>
      <c r="B5239" s="8">
        <v>138.88535480819999</v>
      </c>
      <c r="C5239" s="15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9" t="s">
        <v>5281</v>
      </c>
      <c r="B5240" s="8">
        <v>138.2737533801</v>
      </c>
      <c r="C5240" s="15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9" t="s">
        <v>5282</v>
      </c>
      <c r="B5241" s="8">
        <v>137.76581321099999</v>
      </c>
      <c r="C5241" s="15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9" t="s">
        <v>5283</v>
      </c>
      <c r="B5242" s="8">
        <v>137.76581321099999</v>
      </c>
      <c r="C5242" s="15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9" t="s">
        <v>5284</v>
      </c>
      <c r="B5243" s="8">
        <v>137.80727771459999</v>
      </c>
      <c r="C5243" s="15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9" t="s">
        <v>5285</v>
      </c>
      <c r="B5244" s="8">
        <v>137.84874221819999</v>
      </c>
      <c r="C5244" s="15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9" t="s">
        <v>5286</v>
      </c>
      <c r="B5245" s="8">
        <v>136.88469250950001</v>
      </c>
      <c r="C5245" s="15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9" t="s">
        <v>5287</v>
      </c>
      <c r="B5246" s="8">
        <v>137.29933754550001</v>
      </c>
      <c r="C5246" s="15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9" t="s">
        <v>5288</v>
      </c>
      <c r="B5247" s="8">
        <v>137.02981827209999</v>
      </c>
      <c r="C5247" s="15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9" t="s">
        <v>5289</v>
      </c>
      <c r="B5248" s="8">
        <v>140.07745928669999</v>
      </c>
      <c r="C5248" s="15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9" t="s">
        <v>5290</v>
      </c>
      <c r="B5249" s="8">
        <v>139.18597245929999</v>
      </c>
      <c r="C5249" s="15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9" t="s">
        <v>5291</v>
      </c>
      <c r="B5250" s="8">
        <v>138.2426550024</v>
      </c>
      <c r="C5250" s="15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9" t="s">
        <v>5292</v>
      </c>
      <c r="B5251" s="8">
        <v>137.33043592320001</v>
      </c>
      <c r="C5251" s="15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9" t="s">
        <v>5293</v>
      </c>
      <c r="B5252" s="8">
        <v>137.9109389736</v>
      </c>
      <c r="C5252" s="15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9" t="s">
        <v>5294</v>
      </c>
      <c r="B5253" s="8">
        <v>139.25853534059999</v>
      </c>
      <c r="C5253" s="15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9" t="s">
        <v>5295</v>
      </c>
      <c r="B5254" s="8">
        <v>137.15421178290001</v>
      </c>
      <c r="C5254" s="15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9" t="s">
        <v>5296</v>
      </c>
      <c r="B5255" s="8">
        <v>137.86947447</v>
      </c>
      <c r="C5255" s="15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9" t="s">
        <v>5297</v>
      </c>
      <c r="B5256" s="8">
        <v>138.06643086209999</v>
      </c>
      <c r="C5256" s="15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9" t="s">
        <v>5298</v>
      </c>
      <c r="B5257" s="8">
        <v>137.22677466420001</v>
      </c>
      <c r="C5257" s="15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9" t="s">
        <v>5299</v>
      </c>
      <c r="B5258" s="8">
        <v>138.6883984161</v>
      </c>
      <c r="C5258" s="15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9" t="s">
        <v>5300</v>
      </c>
      <c r="B5259" s="8">
        <v>136.933328448</v>
      </c>
      <c r="C5259" s="15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9" t="s">
        <v>5301</v>
      </c>
      <c r="B5260" s="8">
        <v>136.50954625700001</v>
      </c>
      <c r="C5260" s="15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9" t="s">
        <v>5302</v>
      </c>
      <c r="B5261" s="8">
        <v>137.140051468</v>
      </c>
      <c r="C5261" s="15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9" t="s">
        <v>5303</v>
      </c>
      <c r="B5262" s="8">
        <v>135.85836874399999</v>
      </c>
      <c r="C5262" s="15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9" t="s">
        <v>5304</v>
      </c>
      <c r="B5263" s="8">
        <v>135.76534338499999</v>
      </c>
      <c r="C5263" s="15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9" t="s">
        <v>5305</v>
      </c>
      <c r="B5264" s="8">
        <v>136.97467305200001</v>
      </c>
      <c r="C5264" s="15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9" t="s">
        <v>5306</v>
      </c>
      <c r="B5265" s="8">
        <v>135.15551047599999</v>
      </c>
      <c r="C5265" s="15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9" t="s">
        <v>5307</v>
      </c>
      <c r="B5266" s="8">
        <v>134.59735832199999</v>
      </c>
      <c r="C5266" s="15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9" t="s">
        <v>5308</v>
      </c>
      <c r="B5267" s="8">
        <v>134.54567756700001</v>
      </c>
      <c r="C5267" s="15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9" t="s">
        <v>5309</v>
      </c>
      <c r="B5268" s="8">
        <v>134.14256767800001</v>
      </c>
      <c r="C5268" s="15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9" t="s">
        <v>5310</v>
      </c>
      <c r="B5269" s="8">
        <v>133.677440883</v>
      </c>
      <c r="C5269" s="15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9" t="s">
        <v>5311</v>
      </c>
      <c r="B5270" s="8">
        <v>135.59996496900001</v>
      </c>
      <c r="C5270" s="15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9" t="s">
        <v>5312</v>
      </c>
      <c r="B5271" s="8">
        <v>133.05727182300001</v>
      </c>
      <c r="C5271" s="15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9" t="s">
        <v>5313</v>
      </c>
      <c r="B5272" s="8">
        <v>134.28727379200001</v>
      </c>
      <c r="C5272" s="15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9" t="s">
        <v>5314</v>
      </c>
      <c r="B5273" s="8">
        <v>133.81181084599999</v>
      </c>
      <c r="C5273" s="15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9" t="s">
        <v>5315</v>
      </c>
      <c r="B5274" s="8">
        <v>132.71617884</v>
      </c>
      <c r="C5274" s="15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9" t="s">
        <v>5316</v>
      </c>
      <c r="B5275" s="8">
        <v>134.07021462099999</v>
      </c>
      <c r="C5275" s="15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9" t="s">
        <v>5317</v>
      </c>
      <c r="B5276" s="8">
        <v>136.14778097199999</v>
      </c>
      <c r="C5276" s="15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9" t="s">
        <v>5318</v>
      </c>
      <c r="B5277" s="8">
        <v>135.052148966</v>
      </c>
      <c r="C5277" s="15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9" t="s">
        <v>5319</v>
      </c>
      <c r="B5278" s="8">
        <v>135.12450202299999</v>
      </c>
      <c r="C5278" s="15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9" t="s">
        <v>5320</v>
      </c>
      <c r="B5279" s="8">
        <v>133.78080239299999</v>
      </c>
      <c r="C5279" s="15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9" t="s">
        <v>5321</v>
      </c>
      <c r="B5280" s="8">
        <v>137.925598944</v>
      </c>
      <c r="C5280" s="15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9" t="s">
        <v>5322</v>
      </c>
      <c r="B5281" s="8">
        <v>139.4075790878</v>
      </c>
      <c r="C5281" s="15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9" t="s">
        <v>5323</v>
      </c>
      <c r="B5282" s="8">
        <v>139.67466309459999</v>
      </c>
      <c r="C5282" s="15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9" t="s">
        <v>5324</v>
      </c>
      <c r="B5283" s="8">
        <v>140.6710918892</v>
      </c>
      <c r="C5283" s="15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9" t="s">
        <v>5325</v>
      </c>
      <c r="B5284" s="8">
        <v>140.3937354206</v>
      </c>
      <c r="C5284" s="15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9" t="s">
        <v>5326</v>
      </c>
      <c r="B5285" s="8">
        <v>140.7943614308</v>
      </c>
      <c r="C5285" s="15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9" t="s">
        <v>5327</v>
      </c>
      <c r="B5286" s="8">
        <v>142.6742219402</v>
      </c>
      <c r="C5286" s="15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9" t="s">
        <v>5328</v>
      </c>
      <c r="B5287" s="8">
        <v>142.68449440200001</v>
      </c>
      <c r="C5287" s="15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9" t="s">
        <v>5329</v>
      </c>
      <c r="B5288" s="8">
        <v>143.7939202764</v>
      </c>
      <c r="C5288" s="15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9" t="s">
        <v>5330</v>
      </c>
      <c r="B5289" s="8">
        <v>144.07127674500001</v>
      </c>
      <c r="C5289" s="15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9" t="s">
        <v>5331</v>
      </c>
      <c r="B5290" s="8">
        <v>144.28699844280001</v>
      </c>
      <c r="C5290" s="15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9" t="s">
        <v>5332</v>
      </c>
      <c r="B5291" s="8">
        <v>146.279856032</v>
      </c>
      <c r="C5291" s="15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9" t="s">
        <v>5333</v>
      </c>
      <c r="B5292" s="8">
        <v>145.5402387824</v>
      </c>
      <c r="C5292" s="15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9" t="s">
        <v>5334</v>
      </c>
      <c r="B5293" s="8">
        <v>145.6943257094</v>
      </c>
      <c r="C5293" s="15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9" t="s">
        <v>5335</v>
      </c>
      <c r="B5294" s="8">
        <v>145.2936996992</v>
      </c>
      <c r="C5294" s="15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9" t="s">
        <v>5336</v>
      </c>
      <c r="B5295" s="8">
        <v>147.45091667720001</v>
      </c>
      <c r="C5295" s="15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9" t="s">
        <v>5337</v>
      </c>
      <c r="B5296" s="8">
        <v>148.23162377400001</v>
      </c>
      <c r="C5296" s="15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9" t="s">
        <v>5338</v>
      </c>
      <c r="B5297" s="8">
        <v>147.47146160080001</v>
      </c>
      <c r="C5297" s="15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9" t="s">
        <v>5339</v>
      </c>
      <c r="B5298" s="8">
        <v>148.39598316280001</v>
      </c>
      <c r="C5298" s="15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9" t="s">
        <v>5340</v>
      </c>
      <c r="B5299" s="8">
        <v>150.5634726026</v>
      </c>
      <c r="C5299" s="15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9" t="s">
        <v>5341</v>
      </c>
      <c r="B5300" s="8">
        <v>150.78946676219999</v>
      </c>
      <c r="C5300" s="15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9" t="s">
        <v>5342</v>
      </c>
      <c r="B5301" s="8">
        <v>150.3066610576</v>
      </c>
      <c r="C5301" s="15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9" t="s">
        <v>5343</v>
      </c>
      <c r="B5302" s="8">
        <v>147.0544596206</v>
      </c>
      <c r="C5302" s="15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9" t="s">
        <v>5344</v>
      </c>
      <c r="B5303" s="8">
        <v>146.82173048199999</v>
      </c>
      <c r="C5303" s="15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9" t="s">
        <v>5345</v>
      </c>
      <c r="B5304" s="8">
        <v>147.51991789780001</v>
      </c>
      <c r="C5304" s="15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9" t="s">
        <v>5346</v>
      </c>
      <c r="B5305" s="8">
        <v>148.7139195654</v>
      </c>
      <c r="C5305" s="15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9" t="s">
        <v>5347</v>
      </c>
      <c r="B5306" s="8">
        <v>148.60261432519999</v>
      </c>
      <c r="C5306" s="15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9" t="s">
        <v>5348</v>
      </c>
      <c r="B5307" s="8">
        <v>148.5621396924</v>
      </c>
      <c r="C5307" s="15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9" t="s">
        <v>5349</v>
      </c>
      <c r="B5308" s="8">
        <v>147.93478288399999</v>
      </c>
      <c r="C5308" s="15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9" t="s">
        <v>5350</v>
      </c>
      <c r="B5309" s="8">
        <v>150.2013623208</v>
      </c>
      <c r="C5309" s="15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9" t="s">
        <v>5351</v>
      </c>
      <c r="B5310" s="8">
        <v>151.77987300000001</v>
      </c>
      <c r="C5310" s="15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9" t="s">
        <v>5352</v>
      </c>
      <c r="B5311" s="8">
        <v>152.13402603700001</v>
      </c>
      <c r="C5311" s="15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9" t="s">
        <v>5353</v>
      </c>
      <c r="B5312" s="8">
        <v>153.43933294479999</v>
      </c>
      <c r="C5312" s="15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9" t="s">
        <v>5354</v>
      </c>
      <c r="B5313" s="8">
        <v>153.80360464</v>
      </c>
      <c r="C5313" s="15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9" t="s">
        <v>5355</v>
      </c>
      <c r="B5314" s="8">
        <v>155.8475735964</v>
      </c>
      <c r="C5314" s="15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9" t="s">
        <v>5356</v>
      </c>
      <c r="B5315" s="8">
        <v>157.24394842800001</v>
      </c>
      <c r="C5315" s="15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9" t="s">
        <v>5357</v>
      </c>
      <c r="B5316" s="8">
        <v>157.32489769360001</v>
      </c>
      <c r="C5316" s="15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9" t="s">
        <v>5358</v>
      </c>
      <c r="B5317" s="8">
        <v>158.15462766600001</v>
      </c>
      <c r="C5317" s="15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9" t="s">
        <v>5359</v>
      </c>
      <c r="B5318" s="8">
        <v>159.77361297799999</v>
      </c>
      <c r="C5318" s="15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9" t="s">
        <v>5360</v>
      </c>
      <c r="B5319" s="8">
        <v>160.13788467320001</v>
      </c>
      <c r="C5319" s="15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9" t="s">
        <v>5361</v>
      </c>
      <c r="B5320" s="8">
        <v>160.13788467320001</v>
      </c>
      <c r="C5320" s="15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9" t="s">
        <v>5362</v>
      </c>
      <c r="B5321" s="8">
        <v>159.4498159156</v>
      </c>
      <c r="C5321" s="15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9" t="s">
        <v>5363</v>
      </c>
      <c r="B5322" s="8">
        <v>161.92888717459999</v>
      </c>
      <c r="C5322" s="15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9" t="s">
        <v>5364</v>
      </c>
      <c r="B5323" s="8">
        <v>164.20558526959999</v>
      </c>
      <c r="C5323" s="15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9" t="s">
        <v>5365</v>
      </c>
      <c r="B5324" s="8">
        <v>165.73350265779999</v>
      </c>
      <c r="C5324" s="15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9" t="s">
        <v>5366</v>
      </c>
      <c r="B5325" s="8">
        <v>164.47564172419999</v>
      </c>
      <c r="C5325" s="15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9" t="s">
        <v>5367</v>
      </c>
      <c r="B5326" s="8">
        <v>165.59438773860001</v>
      </c>
      <c r="C5326" s="15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9" t="s">
        <v>5368</v>
      </c>
      <c r="B5327" s="8">
        <v>165.68428697190001</v>
      </c>
      <c r="C5327" s="15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9" t="s">
        <v>5369</v>
      </c>
      <c r="B5328" s="8">
        <v>165.64433175709999</v>
      </c>
      <c r="C5328" s="15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9" t="s">
        <v>5370</v>
      </c>
      <c r="B5329" s="8">
        <v>165.9040406533</v>
      </c>
      <c r="C5329" s="15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9" t="s">
        <v>5371</v>
      </c>
      <c r="B5330" s="8">
        <v>166.27362639020001</v>
      </c>
      <c r="C5330" s="15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9" t="s">
        <v>5372</v>
      </c>
      <c r="B5331" s="8">
        <v>166.57329050120001</v>
      </c>
      <c r="C5331" s="15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9" t="s">
        <v>5373</v>
      </c>
      <c r="B5332" s="8">
        <v>167.34242838610001</v>
      </c>
      <c r="C5332" s="15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9" t="s">
        <v>5374</v>
      </c>
      <c r="B5333" s="8">
        <v>167.0028090603</v>
      </c>
      <c r="C5333" s="15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9" t="s">
        <v>5375</v>
      </c>
      <c r="B5334" s="8">
        <v>167.53221565640001</v>
      </c>
      <c r="C5334" s="15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9" t="s">
        <v>5376</v>
      </c>
      <c r="B5335" s="8">
        <v>167.9717230192</v>
      </c>
      <c r="C5335" s="15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9" t="s">
        <v>5377</v>
      </c>
      <c r="B5336" s="8">
        <v>167.64209249710001</v>
      </c>
      <c r="C5336" s="15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9" t="s">
        <v>5378</v>
      </c>
      <c r="B5337" s="8">
        <v>167.7819357489</v>
      </c>
      <c r="C5337" s="15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9" t="s">
        <v>5379</v>
      </c>
      <c r="B5338" s="8">
        <v>166.9828314529</v>
      </c>
      <c r="C5338" s="15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9" t="s">
        <v>5380</v>
      </c>
      <c r="B5339" s="8">
        <v>166.213693568</v>
      </c>
      <c r="C5339" s="15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9" t="s">
        <v>5381</v>
      </c>
      <c r="B5340" s="8">
        <v>166.3835032309</v>
      </c>
      <c r="C5340" s="15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9" t="s">
        <v>5382</v>
      </c>
      <c r="B5341" s="8">
        <v>165.34466764609999</v>
      </c>
      <c r="C5341" s="15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9" t="s">
        <v>5383</v>
      </c>
      <c r="B5342" s="8">
        <v>164.40572009830001</v>
      </c>
      <c r="C5342" s="15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9" t="s">
        <v>5384</v>
      </c>
      <c r="B5343" s="8">
        <v>164.36576488349999</v>
      </c>
      <c r="C5343" s="15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9" t="s">
        <v>5385</v>
      </c>
      <c r="B5344" s="8">
        <v>161.895014788</v>
      </c>
      <c r="C5344" s="15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9" t="s">
        <v>5386</v>
      </c>
      <c r="B5345" s="8">
        <v>160.6283545256</v>
      </c>
      <c r="C5345" s="15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9" t="s">
        <v>5387</v>
      </c>
      <c r="B5346" s="8">
        <v>162.8054268516</v>
      </c>
      <c r="C5346" s="15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9" t="s">
        <v>5388</v>
      </c>
      <c r="B5347" s="8">
        <v>162.47886600269999</v>
      </c>
      <c r="C5347" s="15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9" t="s">
        <v>5389</v>
      </c>
      <c r="B5348" s="8">
        <v>161.70699490530001</v>
      </c>
      <c r="C5348" s="15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9" t="s">
        <v>5390</v>
      </c>
      <c r="B5349" s="8">
        <v>161.40022562300001</v>
      </c>
      <c r="C5349" s="15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9" t="s">
        <v>5391</v>
      </c>
      <c r="B5350" s="8">
        <v>159.34190269659999</v>
      </c>
      <c r="C5350" s="15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9" t="s">
        <v>5392</v>
      </c>
      <c r="B5351" s="8">
        <v>158.12472135070001</v>
      </c>
      <c r="C5351" s="15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9" t="s">
        <v>5393</v>
      </c>
      <c r="B5352" s="8">
        <v>159.64867197890001</v>
      </c>
      <c r="C5352" s="15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9" t="s">
        <v>5394</v>
      </c>
      <c r="B5353" s="8">
        <v>159.6090888457</v>
      </c>
      <c r="C5353" s="15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9" t="s">
        <v>5395</v>
      </c>
      <c r="B5354" s="8">
        <v>159.09450811409999</v>
      </c>
      <c r="C5354" s="15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9" t="s">
        <v>5396</v>
      </c>
      <c r="B5355" s="8">
        <v>158.7580514819</v>
      </c>
      <c r="C5355" s="15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9" t="s">
        <v>5397</v>
      </c>
      <c r="B5356" s="8">
        <v>159.4705478795</v>
      </c>
      <c r="C5356" s="15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9" t="s">
        <v>5398</v>
      </c>
      <c r="B5357" s="8">
        <v>159.31221534669999</v>
      </c>
      <c r="C5357" s="15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9" t="s">
        <v>5399</v>
      </c>
      <c r="B5358" s="8">
        <v>159.31221534669999</v>
      </c>
      <c r="C5358" s="15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9" t="s">
        <v>5400</v>
      </c>
      <c r="B5359" s="8">
        <v>158.91638401469999</v>
      </c>
      <c r="C5359" s="15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9" t="s">
        <v>5401</v>
      </c>
      <c r="B5360" s="8">
        <v>157.90701411809999</v>
      </c>
      <c r="C5360" s="15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9" t="s">
        <v>5402</v>
      </c>
      <c r="B5361" s="8">
        <v>159.09450811409999</v>
      </c>
      <c r="C5361" s="15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9" t="s">
        <v>5403</v>
      </c>
      <c r="B5362" s="8">
        <v>159.58929727910001</v>
      </c>
      <c r="C5362" s="15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9" t="s">
        <v>5404</v>
      </c>
      <c r="B5363" s="8">
        <v>157.86671065319999</v>
      </c>
      <c r="C5363" s="15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9" t="s">
        <v>5405</v>
      </c>
      <c r="B5364" s="8">
        <v>157.97527115689999</v>
      </c>
      <c r="C5364" s="15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9" t="s">
        <v>5406</v>
      </c>
      <c r="B5365" s="8">
        <v>158.86349345990001</v>
      </c>
      <c r="C5365" s="15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9" t="s">
        <v>5407</v>
      </c>
      <c r="B5366" s="8">
        <v>156.90940439330001</v>
      </c>
      <c r="C5366" s="15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9" t="s">
        <v>5408</v>
      </c>
      <c r="B5367" s="8">
        <v>156.45542410510001</v>
      </c>
      <c r="C5367" s="15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9" t="s">
        <v>5409</v>
      </c>
      <c r="B5368" s="8">
        <v>156.11000432060001</v>
      </c>
      <c r="C5368" s="15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9" t="s">
        <v>5410</v>
      </c>
      <c r="B5369" s="8">
        <v>157.6890661926</v>
      </c>
      <c r="C5369" s="15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9" t="s">
        <v>5411</v>
      </c>
      <c r="B5370" s="8">
        <v>156.28764878120001</v>
      </c>
      <c r="C5370" s="15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9" t="s">
        <v>5412</v>
      </c>
      <c r="B5371" s="8">
        <v>154.89610050650001</v>
      </c>
      <c r="C5371" s="15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9" t="s">
        <v>5413</v>
      </c>
      <c r="B5372" s="8">
        <v>151.36294956789999</v>
      </c>
      <c r="C5372" s="15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9" t="s">
        <v>5414</v>
      </c>
      <c r="B5373" s="8">
        <v>151.40242611470001</v>
      </c>
      <c r="C5373" s="15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9" t="s">
        <v>5415</v>
      </c>
      <c r="B5374" s="8">
        <v>150.80040877600001</v>
      </c>
      <c r="C5374" s="15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9" t="s">
        <v>5416</v>
      </c>
      <c r="B5375" s="8">
        <v>152.70515215910001</v>
      </c>
      <c r="C5375" s="15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9" t="s">
        <v>5417</v>
      </c>
      <c r="B5376" s="8">
        <v>151.56033230189999</v>
      </c>
      <c r="C5376" s="15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9" t="s">
        <v>5418</v>
      </c>
      <c r="B5377" s="8">
        <v>151.19517424399999</v>
      </c>
      <c r="C5377" s="15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9" t="s">
        <v>5419</v>
      </c>
      <c r="B5378" s="8">
        <v>152.76436697930001</v>
      </c>
      <c r="C5378" s="15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9" t="s">
        <v>5420</v>
      </c>
      <c r="B5379" s="8">
        <v>151.58993971199999</v>
      </c>
      <c r="C5379" s="15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9" t="s">
        <v>5421</v>
      </c>
      <c r="B5380" s="8">
        <v>148.74762834239999</v>
      </c>
      <c r="C5380" s="15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9" t="s">
        <v>5422</v>
      </c>
      <c r="B5381" s="8">
        <v>147.67189244209999</v>
      </c>
      <c r="C5381" s="15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9" t="s">
        <v>5423</v>
      </c>
      <c r="B5382" s="8">
        <v>149.80362596929999</v>
      </c>
      <c r="C5382" s="15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9" t="s">
        <v>5424</v>
      </c>
      <c r="B5383" s="8">
        <v>148.24430237070001</v>
      </c>
      <c r="C5383" s="15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9" t="s">
        <v>5425</v>
      </c>
      <c r="B5384" s="8">
        <v>151.24451992749999</v>
      </c>
      <c r="C5384" s="15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9" t="s">
        <v>5426</v>
      </c>
      <c r="B5385" s="8">
        <v>146.53314460550001</v>
      </c>
      <c r="C5385" s="15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9" t="s">
        <v>5427</v>
      </c>
      <c r="B5386" s="8">
        <v>144.80462967080001</v>
      </c>
      <c r="C5386" s="15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9" t="s">
        <v>5428</v>
      </c>
      <c r="B5387" s="8">
        <v>145.05853581939999</v>
      </c>
      <c r="C5387" s="15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9" t="s">
        <v>5429</v>
      </c>
      <c r="B5388" s="8">
        <v>145.73236367530001</v>
      </c>
      <c r="C5388" s="15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9" t="s">
        <v>5430</v>
      </c>
      <c r="B5389" s="8">
        <v>143.27142715810001</v>
      </c>
      <c r="C5389" s="15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9" t="s">
        <v>5431</v>
      </c>
      <c r="B5390" s="8">
        <v>143.84759880300001</v>
      </c>
      <c r="C5390" s="15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9" t="s">
        <v>5432</v>
      </c>
      <c r="B5391" s="8">
        <v>141.4940841179</v>
      </c>
      <c r="C5391" s="15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9" t="s">
        <v>5433</v>
      </c>
      <c r="B5392" s="8">
        <v>140.48822514459999</v>
      </c>
      <c r="C5392" s="15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9" t="s">
        <v>5434</v>
      </c>
      <c r="B5393" s="8">
        <v>139.5702567612</v>
      </c>
      <c r="C5393" s="15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9" t="s">
        <v>5435</v>
      </c>
      <c r="B5394" s="8">
        <v>139.2089287805</v>
      </c>
      <c r="C5394" s="15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9" t="s">
        <v>5436</v>
      </c>
      <c r="B5395" s="8">
        <v>138.9940851163</v>
      </c>
      <c r="C5395" s="15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9" t="s">
        <v>5437</v>
      </c>
      <c r="B5396" s="8">
        <v>138.75971020989999</v>
      </c>
      <c r="C5396" s="15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9" t="s">
        <v>5438</v>
      </c>
      <c r="B5397" s="8">
        <v>135.9765081964</v>
      </c>
      <c r="C5397" s="15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9" t="s">
        <v>5439</v>
      </c>
      <c r="B5398" s="8">
        <v>138.7890070732</v>
      </c>
      <c r="C5398" s="15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9" t="s">
        <v>5440</v>
      </c>
      <c r="B5399" s="8">
        <v>138.33978850259999</v>
      </c>
      <c r="C5399" s="15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9" t="s">
        <v>5441</v>
      </c>
      <c r="B5400" s="8">
        <v>138.74017896769999</v>
      </c>
      <c r="C5400" s="15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9" t="s">
        <v>5442</v>
      </c>
      <c r="B5401" s="8">
        <v>136.66010167339999</v>
      </c>
      <c r="C5401" s="15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9" t="s">
        <v>5443</v>
      </c>
      <c r="B5402" s="8">
        <v>138.49603844020001</v>
      </c>
      <c r="C5402" s="15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9" t="s">
        <v>5444</v>
      </c>
      <c r="B5403" s="8">
        <v>137.05072651739999</v>
      </c>
      <c r="C5403" s="15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9" t="s">
        <v>5445</v>
      </c>
      <c r="B5404" s="8">
        <v>135.61518021570001</v>
      </c>
      <c r="C5404" s="15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9" t="s">
        <v>5446</v>
      </c>
      <c r="B5405" s="8">
        <v>138.39039431250001</v>
      </c>
      <c r="C5405" s="15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9" t="s">
        <v>5447</v>
      </c>
      <c r="B5406" s="8">
        <v>137.1361303125</v>
      </c>
      <c r="C5406" s="15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9" t="s">
        <v>5448</v>
      </c>
      <c r="B5407" s="8">
        <v>140.21299668750001</v>
      </c>
      <c r="C5407" s="15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9" t="s">
        <v>5449</v>
      </c>
      <c r="B5408" s="8">
        <v>137.57708249999999</v>
      </c>
      <c r="C5408" s="15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9" t="s">
        <v>5450</v>
      </c>
      <c r="B5409" s="8">
        <v>137.45949525</v>
      </c>
      <c r="C5409" s="15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9" t="s">
        <v>5451</v>
      </c>
      <c r="B5410" s="8">
        <v>137.12633137500001</v>
      </c>
      <c r="C5410" s="15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9" t="s">
        <v>5452</v>
      </c>
      <c r="B5411" s="8">
        <v>139.88963175000001</v>
      </c>
      <c r="C5411" s="15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9" t="s">
        <v>5453</v>
      </c>
      <c r="B5412" s="8">
        <v>136.69517812500001</v>
      </c>
      <c r="C5412" s="15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9" t="s">
        <v>5454</v>
      </c>
      <c r="B5413" s="8">
        <v>137.05773881249999</v>
      </c>
      <c r="C5413" s="15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9" t="s">
        <v>5455</v>
      </c>
      <c r="B5414" s="8">
        <v>135.47031093749999</v>
      </c>
      <c r="C5414" s="15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9" t="s">
        <v>5456</v>
      </c>
      <c r="B5415" s="8">
        <v>137.12633137500001</v>
      </c>
      <c r="C5415" s="15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9" t="s">
        <v>5457</v>
      </c>
      <c r="B5416" s="8">
        <v>134.19644906249999</v>
      </c>
      <c r="C5416" s="15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9" t="s">
        <v>5458</v>
      </c>
      <c r="B5417" s="8">
        <v>136.342416375</v>
      </c>
      <c r="C5417" s="15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9" t="s">
        <v>5459</v>
      </c>
      <c r="B5418" s="8">
        <v>135.23513643749999</v>
      </c>
      <c r="C5418" s="15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9" t="s">
        <v>5460</v>
      </c>
      <c r="B5419" s="8">
        <v>135.1175491875</v>
      </c>
      <c r="C5419" s="15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9" t="s">
        <v>5461</v>
      </c>
      <c r="B5420" s="8">
        <v>136.82256431249999</v>
      </c>
      <c r="C5420" s="15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9" t="s">
        <v>5462</v>
      </c>
      <c r="B5421" s="8">
        <v>135.18614174999999</v>
      </c>
      <c r="C5421" s="15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9" t="s">
        <v>5463</v>
      </c>
      <c r="B5422" s="8">
        <v>136.616786625</v>
      </c>
      <c r="C5422" s="15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9" t="s">
        <v>5464</v>
      </c>
      <c r="B5423" s="8">
        <v>136.91075475</v>
      </c>
      <c r="C5423" s="15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9" t="s">
        <v>5465</v>
      </c>
      <c r="B5424" s="8">
        <v>137.8635422589</v>
      </c>
      <c r="C5424" s="15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9" t="s">
        <v>5466</v>
      </c>
      <c r="B5425" s="8">
        <v>138.49894821839999</v>
      </c>
      <c r="C5425" s="15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9" t="s">
        <v>5467</v>
      </c>
      <c r="B5426" s="8">
        <v>135.87912057</v>
      </c>
      <c r="C5426" s="15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9" t="s">
        <v>5468</v>
      </c>
      <c r="B5427" s="8">
        <v>136.70026057920001</v>
      </c>
      <c r="C5427" s="15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9" t="s">
        <v>5469</v>
      </c>
      <c r="B5428" s="8">
        <v>137.26723820460001</v>
      </c>
      <c r="C5428" s="15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9" t="s">
        <v>5470</v>
      </c>
      <c r="B5429" s="8">
        <v>138.05905178489999</v>
      </c>
      <c r="C5429" s="15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9" t="s">
        <v>5471</v>
      </c>
      <c r="B5430" s="8">
        <v>138.11770464270001</v>
      </c>
      <c r="C5430" s="15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9" t="s">
        <v>5472</v>
      </c>
      <c r="B5431" s="8">
        <v>139.0854767964</v>
      </c>
      <c r="C5431" s="15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9" t="s">
        <v>5473</v>
      </c>
      <c r="B5432" s="8">
        <v>138.41096893170001</v>
      </c>
      <c r="C5432" s="15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9" t="s">
        <v>5474</v>
      </c>
      <c r="B5433" s="8">
        <v>139.15390513049999</v>
      </c>
      <c r="C5433" s="15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9" t="s">
        <v>5475</v>
      </c>
      <c r="B5434" s="8">
        <v>139.47649584839999</v>
      </c>
      <c r="C5434" s="15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9" t="s">
        <v>5476</v>
      </c>
      <c r="B5435" s="8">
        <v>139.27121084609999</v>
      </c>
      <c r="C5435" s="15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9" t="s">
        <v>5477</v>
      </c>
      <c r="B5436" s="8">
        <v>141.0698984853</v>
      </c>
      <c r="C5436" s="15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9" t="s">
        <v>5478</v>
      </c>
      <c r="B5437" s="8">
        <v>141.61732515809999</v>
      </c>
      <c r="C5437" s="15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9" t="s">
        <v>5479</v>
      </c>
      <c r="B5438" s="8">
        <v>141.3924892032</v>
      </c>
      <c r="C5438" s="15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9" t="s">
        <v>5480</v>
      </c>
      <c r="B5439" s="8">
        <v>140.39539062060001</v>
      </c>
      <c r="C5439" s="15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9" t="s">
        <v>5481</v>
      </c>
      <c r="B5440" s="8">
        <v>140.5811246703</v>
      </c>
      <c r="C5440" s="15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9" t="s">
        <v>5482</v>
      </c>
      <c r="B5441" s="8">
        <v>139.82841299520001</v>
      </c>
      <c r="C5441" s="15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9" t="s">
        <v>5483</v>
      </c>
      <c r="B5442" s="8">
        <v>139.63290346919999</v>
      </c>
      <c r="C5442" s="15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9" t="s">
        <v>5484</v>
      </c>
      <c r="B5443" s="8">
        <v>140.68865490959999</v>
      </c>
      <c r="C5443" s="15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9" t="s">
        <v>5485</v>
      </c>
      <c r="B5444" s="8">
        <v>139.141640368</v>
      </c>
      <c r="C5444" s="15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9" t="s">
        <v>5486</v>
      </c>
      <c r="B5445" s="8">
        <v>139.31846538400001</v>
      </c>
      <c r="C5445" s="15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9" t="s">
        <v>5487</v>
      </c>
      <c r="B5446" s="8">
        <v>139.56405568400001</v>
      </c>
      <c r="C5446" s="15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9" t="s">
        <v>5488</v>
      </c>
      <c r="B5447" s="8">
        <v>139.24970010000001</v>
      </c>
      <c r="C5447" s="15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9" t="s">
        <v>5489</v>
      </c>
      <c r="B5448" s="8">
        <v>138.86657923199999</v>
      </c>
      <c r="C5448" s="15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9" t="s">
        <v>5490</v>
      </c>
      <c r="B5449" s="8">
        <v>138.797813948</v>
      </c>
      <c r="C5449" s="15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9" t="s">
        <v>5491</v>
      </c>
      <c r="B5450" s="8">
        <v>138.66028338000001</v>
      </c>
      <c r="C5450" s="15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9" t="s">
        <v>5492</v>
      </c>
      <c r="B5451" s="8">
        <v>136.99026934</v>
      </c>
      <c r="C5451" s="15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9" t="s">
        <v>5493</v>
      </c>
      <c r="B5452" s="8">
        <v>136.26332205200001</v>
      </c>
      <c r="C5452" s="15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9" t="s">
        <v>5494</v>
      </c>
      <c r="B5453" s="8">
        <v>135.585492824</v>
      </c>
      <c r="C5453" s="15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9" t="s">
        <v>5495</v>
      </c>
      <c r="B5454" s="8">
        <v>134.524542728</v>
      </c>
      <c r="C5454" s="15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9" t="s">
        <v>5496</v>
      </c>
      <c r="B5455" s="8">
        <v>132.559820328</v>
      </c>
      <c r="C5455" s="15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9" t="s">
        <v>5497</v>
      </c>
      <c r="B5456" s="8">
        <v>130.91927712399999</v>
      </c>
      <c r="C5456" s="15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9" t="s">
        <v>5498</v>
      </c>
      <c r="B5457" s="8">
        <v>132.63840922399999</v>
      </c>
      <c r="C5457" s="15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9" t="s">
        <v>5499</v>
      </c>
      <c r="B5458" s="8">
        <v>130.840688228</v>
      </c>
      <c r="C5458" s="15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9" t="s">
        <v>5500</v>
      </c>
      <c r="B5459" s="8">
        <v>131.93110916000001</v>
      </c>
      <c r="C5459" s="15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9" t="s">
        <v>5501</v>
      </c>
      <c r="B5460" s="8">
        <v>132.32405363999999</v>
      </c>
      <c r="C5460" s="15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9" t="s">
        <v>5502</v>
      </c>
      <c r="B5461" s="8">
        <v>130.97821879599999</v>
      </c>
      <c r="C5461" s="15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9" t="s">
        <v>5503</v>
      </c>
      <c r="B5462" s="8">
        <v>132.25528835599999</v>
      </c>
      <c r="C5462" s="15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9" t="s">
        <v>5504</v>
      </c>
      <c r="B5463" s="8">
        <v>134.01371490400001</v>
      </c>
      <c r="C5463" s="15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9" t="s">
        <v>5505</v>
      </c>
      <c r="B5464" s="8">
        <v>131.23363270799999</v>
      </c>
      <c r="C5464" s="15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9" t="s">
        <v>5506</v>
      </c>
      <c r="B5465" s="8">
        <v>133.8820552926</v>
      </c>
      <c r="C5465" s="15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9" t="s">
        <v>5507</v>
      </c>
      <c r="B5466" s="8">
        <v>134.57139652199999</v>
      </c>
      <c r="C5466" s="15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9" t="s">
        <v>5508</v>
      </c>
      <c r="B5467" s="8">
        <v>134.04190253420001</v>
      </c>
      <c r="C5467" s="15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9" t="s">
        <v>5509</v>
      </c>
      <c r="B5468" s="8">
        <v>131.27454716400001</v>
      </c>
      <c r="C5468" s="15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9" t="s">
        <v>5510</v>
      </c>
      <c r="B5469" s="8">
        <v>131.674165268</v>
      </c>
      <c r="C5469" s="15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9" t="s">
        <v>5511</v>
      </c>
      <c r="B5470" s="8">
        <v>132.35351604479999</v>
      </c>
      <c r="C5470" s="15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9" t="s">
        <v>5512</v>
      </c>
      <c r="B5471" s="8">
        <v>129.9558074208</v>
      </c>
      <c r="C5471" s="15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9" t="s">
        <v>5513</v>
      </c>
      <c r="B5472" s="8">
        <v>126.93869073560001</v>
      </c>
      <c r="C5472" s="15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9" t="s">
        <v>5514</v>
      </c>
      <c r="B5473" s="8">
        <v>126.4391681056</v>
      </c>
      <c r="C5473" s="15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9" t="s">
        <v>5515</v>
      </c>
      <c r="B5474" s="8">
        <v>125.41015148779999</v>
      </c>
      <c r="C5474" s="15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9" t="s">
        <v>5516</v>
      </c>
      <c r="B5475" s="8">
        <v>128.09758323720001</v>
      </c>
      <c r="C5475" s="15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9" t="s">
        <v>5517</v>
      </c>
      <c r="B5476" s="8">
        <v>126.76885304140001</v>
      </c>
      <c r="C5476" s="15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9" t="s">
        <v>5518</v>
      </c>
      <c r="B5477" s="8">
        <v>124.8706670474</v>
      </c>
      <c r="C5477" s="15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9" t="s">
        <v>5519</v>
      </c>
      <c r="B5478" s="8">
        <v>122.90254788519999</v>
      </c>
      <c r="C5478" s="15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9" t="s">
        <v>5520</v>
      </c>
      <c r="B5479" s="8">
        <v>124.09141174459999</v>
      </c>
      <c r="C5479" s="15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9" t="s">
        <v>5521</v>
      </c>
      <c r="B5480" s="8">
        <v>120.6147342398</v>
      </c>
      <c r="C5480" s="15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9" t="s">
        <v>5522</v>
      </c>
      <c r="B5481" s="8">
        <v>119.72558395839999</v>
      </c>
      <c r="C5481" s="15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9" t="s">
        <v>5523</v>
      </c>
      <c r="B5482" s="8">
        <v>118.6466150776</v>
      </c>
      <c r="C5482" s="15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9" t="s">
        <v>5524</v>
      </c>
      <c r="B5483" s="8">
        <v>117.57763664940001</v>
      </c>
      <c r="C5483" s="15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9" t="s">
        <v>5525</v>
      </c>
      <c r="B5484" s="8">
        <v>116.4986677686</v>
      </c>
      <c r="C5484" s="15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9" t="s">
        <v>5526</v>
      </c>
      <c r="B5485" s="8">
        <v>117.251648496</v>
      </c>
      <c r="C5485" s="15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9" t="s">
        <v>5527</v>
      </c>
      <c r="B5486" s="8">
        <v>116.73818172</v>
      </c>
      <c r="C5486" s="15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9" t="s">
        <v>5528</v>
      </c>
      <c r="B5487" s="8">
        <v>117.36239623199999</v>
      </c>
      <c r="C5487" s="15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9" t="s">
        <v>5529</v>
      </c>
      <c r="B5488" s="8">
        <v>117.523483848</v>
      </c>
      <c r="C5488" s="15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9" t="s">
        <v>5530</v>
      </c>
      <c r="B5489" s="8">
        <v>118.238310144</v>
      </c>
      <c r="C5489" s="15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9" t="s">
        <v>5531</v>
      </c>
      <c r="B5490" s="8">
        <v>116.879133384</v>
      </c>
      <c r="C5490" s="15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9" t="s">
        <v>5532</v>
      </c>
      <c r="B5491" s="8">
        <v>116.879133384</v>
      </c>
      <c r="C5491" s="15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9" t="s">
        <v>5533</v>
      </c>
      <c r="B5492" s="8">
        <v>116.68784184</v>
      </c>
      <c r="C5492" s="15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9" t="s">
        <v>5534</v>
      </c>
      <c r="B5493" s="8">
        <v>116.879133384</v>
      </c>
      <c r="C5493" s="15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9" t="s">
        <v>5535</v>
      </c>
      <c r="B5494" s="8">
        <v>117.72484336799999</v>
      </c>
      <c r="C5494" s="15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9" t="s">
        <v>5536</v>
      </c>
      <c r="B5495" s="8">
        <v>118.117494432</v>
      </c>
      <c r="C5495" s="15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9" t="s">
        <v>5537</v>
      </c>
      <c r="B5496" s="8">
        <v>119.08402012800001</v>
      </c>
      <c r="C5496" s="15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9" t="s">
        <v>5538</v>
      </c>
      <c r="B5497" s="8">
        <v>120.926459736</v>
      </c>
      <c r="C5497" s="15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9" t="s">
        <v>5539</v>
      </c>
      <c r="B5498" s="8">
        <v>122.044005072</v>
      </c>
      <c r="C5498" s="15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9" t="s">
        <v>5540</v>
      </c>
      <c r="B5499" s="8">
        <v>121.137887232</v>
      </c>
      <c r="C5499" s="15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9" t="s">
        <v>5541</v>
      </c>
      <c r="B5500" s="8">
        <v>121.007003544</v>
      </c>
      <c r="C5500" s="15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9" t="s">
        <v>5542</v>
      </c>
      <c r="B5501" s="8">
        <v>120.644556408</v>
      </c>
      <c r="C5501" s="15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9" t="s">
        <v>5543</v>
      </c>
      <c r="B5502" s="8">
        <v>120.91639176</v>
      </c>
      <c r="C5502" s="15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9" t="s">
        <v>5544</v>
      </c>
      <c r="B5503" s="8">
        <v>121.91312138399999</v>
      </c>
      <c r="C5503" s="15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9" t="s">
        <v>5545</v>
      </c>
      <c r="B5504" s="8">
        <v>121.76210174400001</v>
      </c>
      <c r="C5504" s="15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9" t="s">
        <v>5546</v>
      </c>
      <c r="B5505" s="8">
        <v>121.439926512</v>
      </c>
      <c r="C5505" s="15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9" t="s">
        <v>5547</v>
      </c>
      <c r="B5506" s="8">
        <v>121.41979056</v>
      </c>
      <c r="C5506" s="15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9" t="s">
        <v>5548</v>
      </c>
      <c r="B5507" s="8">
        <v>121.26877091999999</v>
      </c>
      <c r="C5507" s="15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9" t="s">
        <v>5549</v>
      </c>
      <c r="B5508" s="8">
        <v>119.7202327542</v>
      </c>
      <c r="C5508" s="15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9" t="s">
        <v>5550</v>
      </c>
      <c r="B5509" s="8">
        <v>119.6199141412</v>
      </c>
      <c r="C5509" s="15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9" t="s">
        <v>5551</v>
      </c>
      <c r="B5510" s="8">
        <v>120.9240561102</v>
      </c>
      <c r="C5510" s="15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9" t="s">
        <v>5552</v>
      </c>
      <c r="B5511" s="8">
        <v>120.7434826068</v>
      </c>
      <c r="C5511" s="15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9" t="s">
        <v>5553</v>
      </c>
      <c r="B5512" s="8">
        <v>120.4224630452</v>
      </c>
      <c r="C5512" s="15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9" t="s">
        <v>5554</v>
      </c>
      <c r="B5513" s="8">
        <v>120.2117939579</v>
      </c>
      <c r="C5513" s="15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9" t="s">
        <v>5555</v>
      </c>
      <c r="B5514" s="8">
        <v>119.7102008929</v>
      </c>
      <c r="C5514" s="15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9" t="s">
        <v>5556</v>
      </c>
      <c r="B5515" s="8">
        <v>120.30208070960001</v>
      </c>
      <c r="C5515" s="15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9" t="s">
        <v>5557</v>
      </c>
      <c r="B5516" s="8">
        <v>120.2318576805</v>
      </c>
      <c r="C5516" s="15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9" t="s">
        <v>5558</v>
      </c>
      <c r="B5517" s="8">
        <v>120.0312204545</v>
      </c>
      <c r="C5517" s="15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9" t="s">
        <v>5559</v>
      </c>
      <c r="B5518" s="8">
        <v>121.56609523340001</v>
      </c>
      <c r="C5518" s="15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9" t="s">
        <v>5560</v>
      </c>
      <c r="B5519" s="8">
        <v>121.4958722043</v>
      </c>
      <c r="C5519" s="15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9" t="s">
        <v>5561</v>
      </c>
      <c r="B5520" s="8">
        <v>120.87389680370001</v>
      </c>
      <c r="C5520" s="15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9" t="s">
        <v>5562</v>
      </c>
      <c r="B5521" s="8">
        <v>119.7202327542</v>
      </c>
      <c r="C5521" s="15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9" t="s">
        <v>5563</v>
      </c>
      <c r="B5522" s="8">
        <v>120.5930046873</v>
      </c>
      <c r="C5522" s="15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9" t="s">
        <v>5564</v>
      </c>
      <c r="B5523" s="8">
        <v>120.8036737746</v>
      </c>
      <c r="C5523" s="15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9" t="s">
        <v>5565</v>
      </c>
      <c r="B5524" s="8">
        <v>119.9208699802</v>
      </c>
      <c r="C5524" s="15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9" t="s">
        <v>5566</v>
      </c>
      <c r="B5525" s="8">
        <v>119.4192769152</v>
      </c>
      <c r="C5525" s="15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9" t="s">
        <v>5567</v>
      </c>
      <c r="B5526" s="8">
        <v>118.20542169789999</v>
      </c>
      <c r="C5526" s="15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9" t="s">
        <v>5568</v>
      </c>
      <c r="B5527" s="8">
        <v>118.97787501800001</v>
      </c>
      <c r="C5527" s="15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9" t="s">
        <v>5569</v>
      </c>
      <c r="B5528" s="8">
        <v>118.81736523719999</v>
      </c>
      <c r="C5528" s="15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9" t="s">
        <v>5570</v>
      </c>
      <c r="B5529" s="8">
        <v>118.7200155708</v>
      </c>
      <c r="C5529" s="15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9" t="s">
        <v>5571</v>
      </c>
      <c r="B5530" s="8">
        <v>118.8698641263</v>
      </c>
      <c r="C5530" s="15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9" t="s">
        <v>5572</v>
      </c>
      <c r="B5531" s="8">
        <v>117.69105548970001</v>
      </c>
      <c r="C5531" s="15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9" t="s">
        <v>5573</v>
      </c>
      <c r="B5532" s="8">
        <v>117.2115401121</v>
      </c>
      <c r="C5532" s="15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9" t="s">
        <v>5574</v>
      </c>
      <c r="B5533" s="8">
        <v>119.52919777050001</v>
      </c>
      <c r="C5533" s="15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9" t="s">
        <v>5575</v>
      </c>
      <c r="B5534" s="8">
        <v>118.7200155708</v>
      </c>
      <c r="C5534" s="15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9" t="s">
        <v>5576</v>
      </c>
      <c r="B5535" s="8">
        <v>119.3993290224</v>
      </c>
      <c r="C5535" s="15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9" t="s">
        <v>5577</v>
      </c>
      <c r="B5536" s="8">
        <v>119.2694602743</v>
      </c>
      <c r="C5536" s="15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9" t="s">
        <v>5578</v>
      </c>
      <c r="B5537" s="8">
        <v>118.83989441520001</v>
      </c>
      <c r="C5537" s="15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9" t="s">
        <v>5579</v>
      </c>
      <c r="B5538" s="8">
        <v>117.1116410751</v>
      </c>
      <c r="C5538" s="15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9" t="s">
        <v>5580</v>
      </c>
      <c r="B5539" s="8">
        <v>117.65109587489999</v>
      </c>
      <c r="C5539" s="15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9" t="s">
        <v>5581</v>
      </c>
      <c r="B5540" s="8">
        <v>117.8708737563</v>
      </c>
      <c r="C5540" s="15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9" t="s">
        <v>5582</v>
      </c>
      <c r="B5541" s="8">
        <v>119.2494804669</v>
      </c>
      <c r="C5541" s="15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9" t="s">
        <v>5583</v>
      </c>
      <c r="B5542" s="8">
        <v>119.2095208521</v>
      </c>
      <c r="C5542" s="15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9" t="s">
        <v>5584</v>
      </c>
      <c r="B5543" s="8">
        <v>120.32839006650001</v>
      </c>
      <c r="C5543" s="15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9" t="s">
        <v>5585</v>
      </c>
      <c r="B5544" s="8">
        <v>119.57914728900001</v>
      </c>
      <c r="C5544" s="15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9" t="s">
        <v>5586</v>
      </c>
      <c r="B5545" s="8">
        <v>119.6690564223</v>
      </c>
      <c r="C5545" s="15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9" t="s">
        <v>5587</v>
      </c>
      <c r="B5546" s="8">
        <v>118.580156919</v>
      </c>
      <c r="C5546" s="15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9" t="s">
        <v>5588</v>
      </c>
      <c r="B5547" s="8">
        <v>118.3204194228</v>
      </c>
      <c r="C5547" s="15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9" t="s">
        <v>5589</v>
      </c>
      <c r="B5548" s="8">
        <v>117.49125741570001</v>
      </c>
      <c r="C5548" s="15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9" t="s">
        <v>5590</v>
      </c>
      <c r="B5549" s="8">
        <v>117.081671364</v>
      </c>
      <c r="C5549" s="15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9" t="s">
        <v>5591</v>
      </c>
      <c r="B5550" s="8">
        <v>117.2115401121</v>
      </c>
      <c r="C5550" s="15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9" t="s">
        <v>5592</v>
      </c>
      <c r="B5551" s="8">
        <v>115.94063277719999</v>
      </c>
      <c r="C5551" s="15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9" t="s">
        <v>5593</v>
      </c>
      <c r="B5552" s="8">
        <v>117.91575424529999</v>
      </c>
      <c r="C5552" s="15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9" t="s">
        <v>5594</v>
      </c>
      <c r="B5553" s="8">
        <v>116.7627645558</v>
      </c>
      <c r="C5553" s="15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9" t="s">
        <v>5595</v>
      </c>
      <c r="B5554" s="8">
        <v>117.8656242588</v>
      </c>
      <c r="C5554" s="15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9" t="s">
        <v>5596</v>
      </c>
      <c r="B5555" s="8">
        <v>118.2967421427</v>
      </c>
      <c r="C5555" s="15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9" t="s">
        <v>5597</v>
      </c>
      <c r="B5556" s="8">
        <v>117.51471435329999</v>
      </c>
      <c r="C5556" s="15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9" t="s">
        <v>5598</v>
      </c>
      <c r="B5557" s="8">
        <v>117.28411641540001</v>
      </c>
      <c r="C5557" s="15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9" t="s">
        <v>5599</v>
      </c>
      <c r="B5558" s="8">
        <v>117.3542983965</v>
      </c>
      <c r="C5558" s="15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9" t="s">
        <v>5600</v>
      </c>
      <c r="B5559" s="8">
        <v>117.0334664829</v>
      </c>
      <c r="C5559" s="15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9" t="s">
        <v>5601</v>
      </c>
      <c r="B5560" s="8">
        <v>116.14115272319999</v>
      </c>
      <c r="C5560" s="15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9" t="s">
        <v>5602</v>
      </c>
      <c r="B5561" s="8">
        <v>116.82292053960001</v>
      </c>
      <c r="C5561" s="15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9" t="s">
        <v>5603</v>
      </c>
      <c r="B5562" s="8">
        <v>115.97071076909999</v>
      </c>
      <c r="C5562" s="15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9" t="s">
        <v>5604</v>
      </c>
      <c r="B5563" s="8">
        <v>116.401828653</v>
      </c>
      <c r="C5563" s="15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9" t="s">
        <v>5605</v>
      </c>
      <c r="B5564" s="8">
        <v>115.098449004</v>
      </c>
      <c r="C5564" s="15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9" t="s">
        <v>5606</v>
      </c>
      <c r="B5565" s="8">
        <v>113.84519934150001</v>
      </c>
      <c r="C5565" s="15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9" t="s">
        <v>5607</v>
      </c>
      <c r="B5566" s="8">
        <v>112.3112217546</v>
      </c>
      <c r="C5566" s="15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9" t="s">
        <v>5608</v>
      </c>
      <c r="B5567" s="8">
        <v>112.5718976844</v>
      </c>
      <c r="C5567" s="15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9" t="s">
        <v>5609</v>
      </c>
      <c r="B5568" s="8">
        <v>113.7750173604</v>
      </c>
      <c r="C5568" s="15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9" t="s">
        <v>5610</v>
      </c>
      <c r="B5569" s="8">
        <v>111.4189079949</v>
      </c>
      <c r="C5569" s="15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9" t="s">
        <v>5611</v>
      </c>
      <c r="B5570" s="8">
        <v>111.32867401919999</v>
      </c>
      <c r="C5570" s="15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9" t="s">
        <v>5612</v>
      </c>
      <c r="B5571" s="8">
        <v>112.0605718221</v>
      </c>
      <c r="C5571" s="15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9" t="s">
        <v>5613</v>
      </c>
      <c r="B5572" s="8">
        <v>113.21356151160001</v>
      </c>
      <c r="C5572" s="15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9" t="s">
        <v>5614</v>
      </c>
      <c r="B5573" s="8">
        <v>113.9454593145</v>
      </c>
      <c r="C5573" s="15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9" t="s">
        <v>5615</v>
      </c>
      <c r="B5574" s="8">
        <v>112.328766</v>
      </c>
      <c r="C5574" s="15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9" t="s">
        <v>5616</v>
      </c>
      <c r="B5575" s="8">
        <v>109.669032</v>
      </c>
      <c r="C5575" s="15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9" t="s">
        <v>5617</v>
      </c>
      <c r="B5576" s="8">
        <v>108.959103</v>
      </c>
      <c r="C5576" s="15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9" t="s">
        <v>5618</v>
      </c>
      <c r="B5577" s="8">
        <v>108.309168</v>
      </c>
      <c r="C5577" s="15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9" t="s">
        <v>5619</v>
      </c>
      <c r="B5578" s="8">
        <v>107.14928399999999</v>
      </c>
      <c r="C5578" s="15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9" t="s">
        <v>5620</v>
      </c>
      <c r="B5579" s="8">
        <v>107.829216</v>
      </c>
      <c r="C5579" s="15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9" t="s">
        <v>5621</v>
      </c>
      <c r="B5580" s="8">
        <v>108.699129</v>
      </c>
      <c r="C5580" s="15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9" t="s">
        <v>5622</v>
      </c>
      <c r="B5581" s="8">
        <v>107.12928599999999</v>
      </c>
      <c r="C5581" s="15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9" t="s">
        <v>5623</v>
      </c>
      <c r="B5582" s="8">
        <v>107.049294</v>
      </c>
      <c r="C5582" s="15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9" t="s">
        <v>5624</v>
      </c>
      <c r="B5583" s="8">
        <v>106.399359</v>
      </c>
      <c r="C5583" s="15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9" t="s">
        <v>5625</v>
      </c>
      <c r="B5584" s="8">
        <v>106.239375</v>
      </c>
      <c r="C5584" s="15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9" t="s">
        <v>5626</v>
      </c>
      <c r="B5585" s="8">
        <v>107.14928399999999</v>
      </c>
      <c r="C5585" s="15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9" t="s">
        <v>5627</v>
      </c>
      <c r="B5586" s="8">
        <v>106.799319</v>
      </c>
      <c r="C5586" s="15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9" t="s">
        <v>5628</v>
      </c>
      <c r="B5587" s="8">
        <v>106.48935</v>
      </c>
      <c r="C5587" s="15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9" t="s">
        <v>5629</v>
      </c>
      <c r="B5588" s="8">
        <v>106.109388</v>
      </c>
      <c r="C5588" s="15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9" t="s">
        <v>5630</v>
      </c>
      <c r="B5589" s="8">
        <v>105.50944800000001</v>
      </c>
      <c r="C5589" s="15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9" t="s">
        <v>5631</v>
      </c>
      <c r="B5590" s="8">
        <v>106.969302</v>
      </c>
      <c r="C5590" s="15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9" t="s">
        <v>5632</v>
      </c>
      <c r="B5591" s="8">
        <v>107.439255</v>
      </c>
      <c r="C5591" s="15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9" t="s">
        <v>5633</v>
      </c>
      <c r="B5592" s="8">
        <v>108.48915</v>
      </c>
      <c r="C5592" s="15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9" t="s">
        <v>5634</v>
      </c>
      <c r="B5593" s="8">
        <v>109.02</v>
      </c>
      <c r="C5593" s="15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9" t="s">
        <v>5635</v>
      </c>
      <c r="B5594" s="8">
        <v>108.77</v>
      </c>
      <c r="C5594" s="15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9" t="s">
        <v>5636</v>
      </c>
      <c r="B5595" s="8">
        <v>107.42</v>
      </c>
      <c r="C5595" s="15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9" t="s">
        <v>5637</v>
      </c>
      <c r="B5596" s="8">
        <v>107.58</v>
      </c>
      <c r="C5596" s="15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9" t="s">
        <v>5638</v>
      </c>
      <c r="B5597" s="8">
        <v>107.39</v>
      </c>
      <c r="C5597" s="15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9" t="s">
        <v>5639</v>
      </c>
      <c r="B5598" s="8">
        <v>107.39</v>
      </c>
      <c r="C5598" s="15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9" t="s">
        <v>5640</v>
      </c>
      <c r="B5599" s="8">
        <v>110.82</v>
      </c>
      <c r="C5599" s="15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9" t="s">
        <v>5641</v>
      </c>
      <c r="B5600" s="8">
        <v>112.9</v>
      </c>
      <c r="C5600" s="15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9" t="s">
        <v>5642</v>
      </c>
      <c r="B5601" s="8">
        <v>109.94</v>
      </c>
      <c r="C5601" s="15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9" t="s">
        <v>5643</v>
      </c>
      <c r="B5602" s="8">
        <v>110.43</v>
      </c>
      <c r="C5602" s="15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9" t="s">
        <v>5644</v>
      </c>
      <c r="B5603" s="8">
        <v>109.1</v>
      </c>
      <c r="C5603" s="15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9" t="s">
        <v>5645</v>
      </c>
      <c r="B5604" s="8">
        <v>109.74</v>
      </c>
      <c r="C5604" s="15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9" t="s">
        <v>5646</v>
      </c>
      <c r="B5605" s="8">
        <v>109.65</v>
      </c>
      <c r="C5605" s="15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9" t="s">
        <v>5647</v>
      </c>
      <c r="B5606" s="8">
        <v>111</v>
      </c>
      <c r="C5606" s="15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9" t="s">
        <v>5648</v>
      </c>
      <c r="B5607" s="8">
        <v>110.75</v>
      </c>
      <c r="C5607" s="15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9" t="s">
        <v>5649</v>
      </c>
      <c r="B5608" s="8">
        <v>110.63</v>
      </c>
      <c r="C5608" s="15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9" t="s">
        <v>5650</v>
      </c>
      <c r="B5609" s="8">
        <v>110.63</v>
      </c>
      <c r="C5609" s="15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9" t="s">
        <v>5651</v>
      </c>
      <c r="B5610" s="8">
        <v>110.63</v>
      </c>
      <c r="C5610" s="15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9" t="s">
        <v>5652</v>
      </c>
      <c r="B5611" s="8">
        <v>109.99</v>
      </c>
      <c r="C5611" s="15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9" t="s">
        <v>5653</v>
      </c>
      <c r="B5612" s="8">
        <v>109.99</v>
      </c>
      <c r="C5612" s="15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9" t="s">
        <v>5654</v>
      </c>
      <c r="B5613" s="8">
        <v>109.99</v>
      </c>
      <c r="C5613" s="15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9" t="s">
        <v>5655</v>
      </c>
      <c r="B5614" s="8">
        <v>108.77</v>
      </c>
      <c r="C5614" s="15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9" t="s">
        <v>5656</v>
      </c>
      <c r="B5615" s="8">
        <v>106.76</v>
      </c>
      <c r="C5615" s="15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9" t="s">
        <v>5657</v>
      </c>
      <c r="B5616" s="8">
        <v>107.91</v>
      </c>
      <c r="C5616" s="15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9" t="s">
        <v>5658</v>
      </c>
      <c r="B5617" s="8">
        <v>107.34</v>
      </c>
      <c r="C5617" s="15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9" t="s">
        <v>5659</v>
      </c>
      <c r="B5618" s="8">
        <v>106.65</v>
      </c>
      <c r="C5618" s="15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9" t="s">
        <v>5660</v>
      </c>
      <c r="B5619" s="8">
        <v>106.65</v>
      </c>
      <c r="C5619" s="15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9" t="s">
        <v>5661</v>
      </c>
      <c r="B5620" s="8">
        <v>105.4</v>
      </c>
      <c r="C5620" s="15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9" t="s">
        <v>5662</v>
      </c>
      <c r="B5621" s="8">
        <v>106.71</v>
      </c>
      <c r="C5621" s="15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9" t="s">
        <v>5663</v>
      </c>
      <c r="B5622" s="8">
        <v>106.98</v>
      </c>
      <c r="C5622" s="15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9" t="s">
        <v>5664</v>
      </c>
      <c r="B5623" s="8">
        <v>103.97</v>
      </c>
      <c r="C5623" s="15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9" t="s">
        <v>5665</v>
      </c>
      <c r="B5624" s="8">
        <v>104.37</v>
      </c>
      <c r="C5624" s="15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9" t="s">
        <v>5666</v>
      </c>
      <c r="B5625" s="8">
        <v>103.44</v>
      </c>
      <c r="C5625" s="15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9" t="s">
        <v>5667</v>
      </c>
      <c r="B5626" s="8">
        <v>104.66</v>
      </c>
      <c r="C5626" s="15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9" t="s">
        <v>5668</v>
      </c>
      <c r="B5627" s="8">
        <v>104.59</v>
      </c>
      <c r="C5627" s="15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9" t="s">
        <v>5669</v>
      </c>
      <c r="B5628" s="8">
        <v>104.84</v>
      </c>
      <c r="C5628" s="15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9" t="s">
        <v>5670</v>
      </c>
      <c r="B5629" s="8">
        <v>104.92</v>
      </c>
      <c r="C5629" s="15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9" t="s">
        <v>5671</v>
      </c>
      <c r="B5630" s="8">
        <v>104.95</v>
      </c>
      <c r="C5630" s="15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9" t="s">
        <v>5672</v>
      </c>
      <c r="B5631" s="8">
        <v>104.6</v>
      </c>
      <c r="C5631" s="15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9" t="s">
        <v>5673</v>
      </c>
      <c r="B5632" s="8">
        <v>104.78</v>
      </c>
      <c r="C5632" s="15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9" t="s">
        <v>5674</v>
      </c>
      <c r="B5633" s="8">
        <v>104.89</v>
      </c>
      <c r="C5633" s="15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9" t="s">
        <v>5675</v>
      </c>
      <c r="B5634" s="8">
        <v>106.29</v>
      </c>
      <c r="C5634" s="15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9" t="s">
        <v>5676</v>
      </c>
      <c r="B5635" s="8">
        <v>105.81</v>
      </c>
      <c r="C5635" s="15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9" t="s">
        <v>5677</v>
      </c>
      <c r="B5636" s="8">
        <v>102.82</v>
      </c>
      <c r="C5636" s="15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9" t="s">
        <v>5678</v>
      </c>
      <c r="B5637" s="8">
        <v>101.76</v>
      </c>
      <c r="C5637" s="15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9" t="s">
        <v>5679</v>
      </c>
      <c r="B5638" s="8">
        <v>100.63</v>
      </c>
      <c r="C5638" s="15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9" t="s">
        <v>5680</v>
      </c>
      <c r="B5639" s="8">
        <v>100.1</v>
      </c>
      <c r="C5639" s="15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9" t="s">
        <v>5681</v>
      </c>
      <c r="B5640" s="8">
        <v>101.65</v>
      </c>
      <c r="C5640" s="15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9" t="s">
        <v>5682</v>
      </c>
      <c r="B5641" s="8">
        <v>99.67</v>
      </c>
      <c r="C5641" s="15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9" t="s">
        <v>5683</v>
      </c>
      <c r="B5642" s="8">
        <v>98.53</v>
      </c>
      <c r="C5642" s="15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9" t="s">
        <v>5684</v>
      </c>
      <c r="B5643" s="8">
        <v>99.51</v>
      </c>
      <c r="C5643" s="15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9" t="s">
        <v>5685</v>
      </c>
      <c r="B5644" s="8">
        <v>99.25</v>
      </c>
      <c r="C5644" s="15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9" t="s">
        <v>5686</v>
      </c>
      <c r="B5645" s="8">
        <v>101.9</v>
      </c>
      <c r="C5645" s="15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9" t="s">
        <v>5687</v>
      </c>
      <c r="B5646" s="8">
        <v>100.45</v>
      </c>
      <c r="C5646" s="15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9" t="s">
        <v>5688</v>
      </c>
      <c r="B5647" s="8">
        <v>99.09</v>
      </c>
      <c r="C5647" s="15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9" t="s">
        <v>5689</v>
      </c>
      <c r="B5648" s="8">
        <v>99.11</v>
      </c>
      <c r="C5648" s="15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9" t="s">
        <v>5690</v>
      </c>
      <c r="B5649" s="8">
        <v>98.28</v>
      </c>
      <c r="C5649" s="15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9" t="s">
        <v>5691</v>
      </c>
      <c r="B5650" s="8">
        <v>98.14</v>
      </c>
      <c r="C5650" s="15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9" t="s">
        <v>5692</v>
      </c>
      <c r="B5651" s="8">
        <v>98.59</v>
      </c>
      <c r="C5651" s="15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9" t="s">
        <v>5693</v>
      </c>
      <c r="B5652" s="8">
        <v>98.55</v>
      </c>
      <c r="C5652" s="15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9" t="s">
        <v>5694</v>
      </c>
      <c r="B5653" s="8">
        <v>98.23</v>
      </c>
      <c r="C5653" s="15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9" t="s">
        <v>5695</v>
      </c>
      <c r="B5654" s="8">
        <v>98.23</v>
      </c>
      <c r="C5654" s="15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9" t="s">
        <v>5696</v>
      </c>
      <c r="B5655" s="8">
        <v>97.62</v>
      </c>
      <c r="C5655" s="15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9" t="s">
        <v>5697</v>
      </c>
      <c r="B5656" s="8">
        <v>97.38</v>
      </c>
      <c r="C5656" s="15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9" t="s">
        <v>5698</v>
      </c>
      <c r="B5657" s="8">
        <v>98.31</v>
      </c>
      <c r="C5657" s="15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9" t="s">
        <v>5699</v>
      </c>
      <c r="B5658" s="8">
        <v>98.52</v>
      </c>
      <c r="C5658" s="15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9" t="s">
        <v>5700</v>
      </c>
      <c r="B5659" s="8">
        <v>97.28</v>
      </c>
      <c r="C5659" s="15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9" t="s">
        <v>5701</v>
      </c>
      <c r="B5660" s="8">
        <v>95.79</v>
      </c>
      <c r="C5660" s="15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9" t="s">
        <v>5702</v>
      </c>
      <c r="B5661" s="8">
        <v>97.24</v>
      </c>
      <c r="C5661" s="15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9" t="s">
        <v>5703</v>
      </c>
      <c r="B5662" s="8">
        <v>97.62</v>
      </c>
      <c r="C5662" s="15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9" t="s">
        <v>5704</v>
      </c>
      <c r="B5663" s="8">
        <v>97.11</v>
      </c>
      <c r="C5663" s="15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9" t="s">
        <v>5705</v>
      </c>
      <c r="B5664" s="8">
        <v>98.16</v>
      </c>
      <c r="C5664" s="15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9" t="s">
        <v>5706</v>
      </c>
      <c r="B5665" s="8">
        <v>100.51</v>
      </c>
      <c r="C5665" s="15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9" t="s">
        <v>5707</v>
      </c>
      <c r="B5666" s="8">
        <v>101.32</v>
      </c>
      <c r="C5666" s="15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9" t="s">
        <v>5708</v>
      </c>
      <c r="B5667" s="8">
        <v>100.77</v>
      </c>
      <c r="C5667" s="15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9" t="s">
        <v>5709</v>
      </c>
      <c r="B5668" s="8">
        <v>102.26</v>
      </c>
      <c r="C5668" s="15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9" t="s">
        <v>5710</v>
      </c>
      <c r="B5669" s="8">
        <v>102.28</v>
      </c>
      <c r="C5669" s="15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9" t="s">
        <v>5711</v>
      </c>
      <c r="B5670" s="8">
        <v>103.83</v>
      </c>
      <c r="C5670" s="15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9" t="s">
        <v>5712</v>
      </c>
      <c r="B5671" s="8">
        <v>103.29</v>
      </c>
      <c r="C5671" s="15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9" t="s">
        <v>5713</v>
      </c>
      <c r="B5672" s="8">
        <v>105.41</v>
      </c>
      <c r="C5672" s="15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9" t="s">
        <v>5714</v>
      </c>
      <c r="B5673" s="8">
        <v>105.46</v>
      </c>
      <c r="C5673" s="15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9" t="s">
        <v>5715</v>
      </c>
      <c r="B5674" s="8">
        <v>105.33</v>
      </c>
      <c r="C5674" s="15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9" t="s">
        <v>5716</v>
      </c>
      <c r="B5675" s="8">
        <v>105.06</v>
      </c>
      <c r="C5675" s="15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9" t="s">
        <v>5717</v>
      </c>
      <c r="B5676" s="8">
        <v>104.16</v>
      </c>
      <c r="C5676" s="15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9" t="s">
        <v>5718</v>
      </c>
      <c r="B5677" s="8">
        <v>103.38</v>
      </c>
      <c r="C5677" s="15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9" t="s">
        <v>5719</v>
      </c>
      <c r="B5678" s="8">
        <v>103.82</v>
      </c>
      <c r="C5678" s="15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9" t="s">
        <v>5720</v>
      </c>
      <c r="B5679" s="8">
        <v>104.16</v>
      </c>
      <c r="C5679" s="15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9" t="s">
        <v>5721</v>
      </c>
      <c r="B5680" s="8">
        <v>105.78</v>
      </c>
      <c r="C5680" s="15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9" t="s">
        <v>5722</v>
      </c>
      <c r="B5681" s="8">
        <v>103.47</v>
      </c>
      <c r="C5681" s="15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9" t="s">
        <v>5723</v>
      </c>
      <c r="B5682" s="8">
        <v>101.5</v>
      </c>
      <c r="C5682" s="15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9" t="s">
        <v>5724</v>
      </c>
      <c r="B5683" s="8">
        <v>99.37</v>
      </c>
      <c r="C5683" s="15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9" t="s">
        <v>5725</v>
      </c>
      <c r="B5684" s="8">
        <v>99.14</v>
      </c>
      <c r="C5684" s="15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9" t="s">
        <v>5726</v>
      </c>
      <c r="B5685" s="8">
        <v>99.9</v>
      </c>
      <c r="C5685" s="15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9" t="s">
        <v>5727</v>
      </c>
      <c r="B5686" s="8">
        <v>99.39</v>
      </c>
      <c r="C5686" s="15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9" t="s">
        <v>5728</v>
      </c>
      <c r="B5687" s="8">
        <v>99.04</v>
      </c>
      <c r="C5687" s="15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9" t="s">
        <v>5729</v>
      </c>
      <c r="B5688" s="8">
        <v>96.06</v>
      </c>
      <c r="C5688" s="15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9" t="s">
        <v>5730</v>
      </c>
      <c r="B5689" s="8">
        <v>99.66</v>
      </c>
      <c r="C5689" s="15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9" t="s">
        <v>5731</v>
      </c>
      <c r="B5690" s="8">
        <v>98.71</v>
      </c>
      <c r="C5690" s="15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9" t="s">
        <v>5732</v>
      </c>
      <c r="B5691" s="8">
        <v>97.66</v>
      </c>
      <c r="C5691" s="15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9" t="s">
        <v>5733</v>
      </c>
      <c r="B5692" s="8">
        <v>99.82</v>
      </c>
      <c r="C5692" s="15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9" t="s">
        <v>5734</v>
      </c>
      <c r="B5693" s="8">
        <v>97.91</v>
      </c>
      <c r="C5693" s="15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9" t="s">
        <v>5735</v>
      </c>
      <c r="B5694" s="8">
        <v>97.83</v>
      </c>
      <c r="C5694" s="15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9" t="s">
        <v>5736</v>
      </c>
      <c r="B5695" s="8">
        <v>97.43</v>
      </c>
      <c r="C5695" s="15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9" t="s">
        <v>5737</v>
      </c>
      <c r="B5696" s="8">
        <v>97.72</v>
      </c>
      <c r="C5696" s="15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9" t="s">
        <v>5738</v>
      </c>
      <c r="B5697" s="8">
        <v>97.83</v>
      </c>
      <c r="C5697" s="15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9" t="s">
        <v>5739</v>
      </c>
      <c r="B5698" s="8">
        <v>96.59</v>
      </c>
      <c r="C5698" s="15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9" t="s">
        <v>5740</v>
      </c>
      <c r="B5699" s="8">
        <v>96.6</v>
      </c>
      <c r="C5699" s="15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9" t="s">
        <v>5741</v>
      </c>
      <c r="B5700" s="8">
        <v>96.3</v>
      </c>
      <c r="C5700" s="15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9" t="s">
        <v>5742</v>
      </c>
      <c r="B5701" s="8">
        <v>96.52</v>
      </c>
      <c r="C5701" s="15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9" t="s">
        <v>5743</v>
      </c>
      <c r="B5702" s="8">
        <v>95.23</v>
      </c>
      <c r="C5702" s="15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9" t="s">
        <v>5744</v>
      </c>
      <c r="B5703" s="8">
        <v>95.04</v>
      </c>
      <c r="C5703" s="15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9" t="s">
        <v>5745</v>
      </c>
      <c r="B5704" s="8">
        <v>94.7</v>
      </c>
      <c r="C5704" s="15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9" t="s">
        <v>5746</v>
      </c>
      <c r="B5705" s="8">
        <v>93.96</v>
      </c>
      <c r="C5705" s="15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9" t="s">
        <v>5747</v>
      </c>
      <c r="B5706" s="8">
        <v>93.25</v>
      </c>
      <c r="C5706" s="15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9" t="s">
        <v>5748</v>
      </c>
      <c r="B5707" s="8">
        <v>94.08</v>
      </c>
      <c r="C5707" s="15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9" t="s">
        <v>5749</v>
      </c>
      <c r="B5708" s="8">
        <v>93.56</v>
      </c>
      <c r="C5708" s="15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9" t="s">
        <v>5750</v>
      </c>
      <c r="B5709" s="8">
        <v>93.69</v>
      </c>
      <c r="C5709" s="15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9" t="s">
        <v>5751</v>
      </c>
      <c r="B5710" s="8">
        <v>93.09</v>
      </c>
      <c r="C5710" s="15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9" t="s">
        <v>5752</v>
      </c>
      <c r="B5711" s="8">
        <v>94.22</v>
      </c>
      <c r="C5711" s="15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9" t="s">
        <v>5753</v>
      </c>
      <c r="B5712" s="8">
        <v>93.84</v>
      </c>
      <c r="C5712" s="15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9" t="s">
        <v>5754</v>
      </c>
      <c r="B5713" s="8">
        <v>93</v>
      </c>
      <c r="C5713" s="15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9" t="s">
        <v>5755</v>
      </c>
      <c r="B5714" s="8">
        <v>94.27</v>
      </c>
      <c r="C5714" s="15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9" t="s">
        <v>5756</v>
      </c>
      <c r="B5715" s="8">
        <v>93.02</v>
      </c>
      <c r="C5715" s="15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9" t="s">
        <v>5757</v>
      </c>
      <c r="B5716" s="8">
        <v>93.24</v>
      </c>
      <c r="C5716" s="15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9" t="s">
        <v>5758</v>
      </c>
      <c r="B5717" s="8">
        <v>93.24</v>
      </c>
      <c r="C5717" s="15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9" t="s">
        <v>5759</v>
      </c>
      <c r="B5718" s="8">
        <v>91.36</v>
      </c>
      <c r="C5718" s="15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9" t="s">
        <v>5760</v>
      </c>
      <c r="B5719" s="8">
        <v>92.9</v>
      </c>
      <c r="C5719" s="15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9" t="s">
        <v>5761</v>
      </c>
      <c r="B5720" s="8">
        <v>92.35</v>
      </c>
      <c r="C5720" s="15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9" t="s">
        <v>5762</v>
      </c>
      <c r="B5721" s="8">
        <v>92.18</v>
      </c>
      <c r="C5721" s="15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9" t="s">
        <v>5763</v>
      </c>
      <c r="B5722" s="8">
        <v>92.84</v>
      </c>
      <c r="C5722" s="15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9" t="s">
        <v>5764</v>
      </c>
      <c r="B5723" s="8">
        <v>93.63</v>
      </c>
      <c r="C5723" s="15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9" t="s">
        <v>5765</v>
      </c>
      <c r="B5724" s="8">
        <v>92.1</v>
      </c>
      <c r="C5724" s="15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9" t="s">
        <v>5766</v>
      </c>
      <c r="B5725" s="8">
        <v>91.48</v>
      </c>
      <c r="C5725" s="15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9" t="s">
        <v>5767</v>
      </c>
      <c r="B5726" s="8">
        <v>90.75</v>
      </c>
      <c r="C5726" s="15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9" t="s">
        <v>5768</v>
      </c>
      <c r="B5727" s="8">
        <v>91.46</v>
      </c>
      <c r="C5727" s="15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9" t="s">
        <v>5769</v>
      </c>
      <c r="B5728" s="8">
        <v>91.6</v>
      </c>
      <c r="C5728" s="15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9" t="s">
        <v>5770</v>
      </c>
      <c r="B5729" s="8">
        <v>94.07</v>
      </c>
      <c r="C5729" s="15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8" width="9.140625" style="1" customWidth="1"/>
    <col min="9" max="16384" width="9.140625" style="1"/>
  </cols>
  <sheetData>
    <row r="1" spans="1:24" x14ac:dyDescent="0.25">
      <c r="A1" s="11" t="s">
        <v>0</v>
      </c>
      <c r="B1" s="3" t="s">
        <v>41</v>
      </c>
      <c r="C1" s="58" t="s">
        <v>2</v>
      </c>
      <c r="D1" s="59" t="s">
        <v>3</v>
      </c>
      <c r="E1" s="61" t="s">
        <v>4</v>
      </c>
      <c r="F1" s="49" t="s">
        <v>5</v>
      </c>
      <c r="G1" s="49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9" t="s">
        <v>11</v>
      </c>
      <c r="M1" s="49" t="str">
        <f ca="1">"M.B 100 - "&amp;YEAR(TODAY())</f>
        <v>M.B 100 - 2026</v>
      </c>
      <c r="N1" s="49" t="str">
        <f ca="1">"Média "&amp;YEAR(TODAY())</f>
        <v>Média 2026</v>
      </c>
      <c r="O1" s="49" t="s">
        <v>12</v>
      </c>
      <c r="P1" s="49" t="s">
        <v>13</v>
      </c>
      <c r="Q1" s="49" t="s">
        <v>14</v>
      </c>
      <c r="R1" s="49" t="s">
        <v>15</v>
      </c>
      <c r="S1" s="49" t="s">
        <v>16</v>
      </c>
      <c r="T1" s="49" t="s">
        <v>17</v>
      </c>
      <c r="V1" s="47" t="s">
        <v>42</v>
      </c>
      <c r="W1" s="63" t="s">
        <v>5771</v>
      </c>
      <c r="X1" s="63" t="s">
        <v>5772</v>
      </c>
    </row>
    <row r="2" spans="1:24" x14ac:dyDescent="0.25">
      <c r="A2" s="4" t="s">
        <v>5773</v>
      </c>
      <c r="B2" s="31">
        <v>3.0190000000000001</v>
      </c>
      <c r="C2" s="53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62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F2" s="48" t="s">
        <v>18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>
        <f t="array" ref="L2">IFERROR(_xlfn.STDEV.P(_xlfn._xlws.FILTER($E$2:$E$2000,(IFERROR(MONTH($C$2:$C$2000),0)=1)*ISNUMBER($D$2:$D$2000))),0)</f>
        <v>0</v>
      </c>
      <c r="M2" s="54">
        <v>100</v>
      </c>
      <c r="N2" s="54">
        <f t="array" aca="1" ref="N2" ca="1">IFERROR(AVERAGE(_xlfn._xlws.FILTER($D$2:$D$2000,(IFERROR(MONTH($C$2:$C$2000),0)=1)*(IFERROR(YEAR($C$2:$C$2000),0)=YEAR(TODAY())))),"")</f>
        <v>3.0451199999999998</v>
      </c>
      <c r="O2" s="54">
        <f t="array" ref="O2">AVERAGE(_xlfn._xlws.FILTER($D$2:$D$2000,(IFERROR(MONTH($C$2:$C$2000),0)=1)*ISNUMBER($D$2:$D$2000)))</f>
        <v>2.8923866666666669</v>
      </c>
      <c r="P2" s="54">
        <f t="array" ref="P2">_xlfn.STDEV.P(_xlfn._xlws.FILTER($D$2:$D$2000,(IFERROR(MONTH($C$2:$C$2000),0)=1)*ISNUMBER($D$2:$D$2000)))</f>
        <v>0.43851233571746712</v>
      </c>
      <c r="Q2" s="54">
        <f t="shared" ref="Q2:Q12" si="0">O2+(1*P2)</f>
        <v>3.3308990023841338</v>
      </c>
      <c r="R2" s="54">
        <f t="shared" ref="R2:R12" si="1">O2+(2*P2)</f>
        <v>3.7694113381016012</v>
      </c>
      <c r="S2" s="54">
        <f t="shared" ref="S2:S12" si="2">O2+(-1*P2)</f>
        <v>2.4538743309491999</v>
      </c>
      <c r="T2" s="54">
        <f t="shared" ref="T2:T12" si="3">O2+(-2*P2)</f>
        <v>2.0153619952317325</v>
      </c>
      <c r="V2" s="1">
        <f>1</f>
        <v>1</v>
      </c>
      <c r="W2" s="66">
        <f t="shared" ref="W2:W12" si="4">DATE(2026,7,1)</f>
        <v>46204</v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2381.8333333333335</v>
      </c>
    </row>
    <row r="3" spans="1:24" x14ac:dyDescent="0.25">
      <c r="A3" s="4" t="s">
        <v>5774</v>
      </c>
      <c r="B3" s="31">
        <v>3.0316999999999998</v>
      </c>
      <c r="C3" s="69">
        <v>37622</v>
      </c>
      <c r="D3" s="70">
        <f t="array" ref="D3">IF(C3="","",IFERROR(AVERAGE(_xlfn._xlws.FILTER($B$2:$B$2000,(IFERROR(VALUE(MID($A$2:$A$2000,4,2)),0)=MONTH(C3))*(IFERROR(VALUE(RIGHT($A$2:$A$2000,4)),0)=YEAR(C3)))),""))</f>
        <v>3.4725200000000003</v>
      </c>
      <c r="E3" s="62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3" s="71" t="s">
        <v>19</v>
      </c>
      <c r="G3" s="72">
        <f t="shared" ref="G3:G13" si="5">G$2*O3/O$2</f>
        <v>99.475613276694205</v>
      </c>
      <c r="H3" s="72">
        <f t="shared" ref="H3:H13" si="6">$G3+(1*$L3)</f>
        <v>108.45569881807779</v>
      </c>
      <c r="I3" s="72">
        <f t="shared" ref="I3:I13" si="7">$G3+(2*$L3)</f>
        <v>117.43578435946137</v>
      </c>
      <c r="J3" s="72">
        <f t="shared" ref="J3:J13" si="8">$G3+(-1*$L3)</f>
        <v>90.495527735310617</v>
      </c>
      <c r="K3" s="72">
        <f t="shared" ref="K3:K13" si="9">$G3+(-2*$L3)</f>
        <v>81.515442193927043</v>
      </c>
      <c r="L3" s="72">
        <f t="array" ref="L3">IFERROR(_xlfn.STDEV.P(_xlfn._xlws.FILTER($E$2:$E$2000,(IFERROR(MONTH($C$2:$C$2000),0)=2)*ISNUMBER($D$2:$D$2000))),0)</f>
        <v>8.9800855413835823</v>
      </c>
      <c r="M3" s="72">
        <f t="shared" ref="M3:M13" ca="1" si="10">IFERROR($M$2*N3/$N$2,"")</f>
        <v>97.371367959226575</v>
      </c>
      <c r="N3" s="72">
        <f t="array" aca="1" ref="N3" ca="1">IFERROR(AVERAGE(_xlfn._xlws.FILTER($D$2:$D$2000,(IFERROR(MONTH($C$2:$C$2000),0)=2)*(IFERROR(YEAR($C$2:$C$2000),0)=YEAR(TODAY())))),"")</f>
        <v>2.9650750000000001</v>
      </c>
      <c r="O3" s="72">
        <f t="array" ref="O3">AVERAGE(_xlfn._xlws.FILTER($D$2:$D$2000,(IFERROR(MONTH($C$2:$C$2000),0)=2)*ISNUMBER($D$2:$D$2000)))</f>
        <v>2.8772193749999997</v>
      </c>
      <c r="P3" s="72">
        <f t="array" ref="P3">_xlfn.STDEV.P(_xlfn._xlws.FILTER($D$2:$D$2000,(IFERROR(MONTH($C$2:$C$2000),0)=2)*ISNUMBER($D$2:$D$2000)))</f>
        <v>0.4828248915654989</v>
      </c>
      <c r="Q3" s="72">
        <f t="shared" si="0"/>
        <v>3.3600442665654988</v>
      </c>
      <c r="R3" s="72">
        <f t="shared" si="1"/>
        <v>3.8428691581309975</v>
      </c>
      <c r="S3" s="72">
        <f t="shared" si="2"/>
        <v>2.3943944834345006</v>
      </c>
      <c r="T3" s="72">
        <f t="shared" si="3"/>
        <v>1.9115695918690019</v>
      </c>
      <c r="V3" s="23">
        <f>1</f>
        <v>1</v>
      </c>
      <c r="W3" s="73">
        <f t="shared" si="4"/>
        <v>46204</v>
      </c>
      <c r="X3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2381.8333333333335</v>
      </c>
    </row>
    <row r="4" spans="1:24" x14ac:dyDescent="0.25">
      <c r="A4" s="4" t="s">
        <v>5775</v>
      </c>
      <c r="B4" s="31">
        <v>3.0924999999999998</v>
      </c>
      <c r="C4" s="69">
        <v>37653</v>
      </c>
      <c r="D4" s="70">
        <f t="array" ref="D4">IF(C4="","",IFERROR(AVERAGE(_xlfn._xlws.FILTER($B$2:$B$2000,(IFERROR(VALUE(MID($A$2:$A$2000,4,2)),0)=MONTH(C4))*(IFERROR(VALUE(RIGHT($A$2:$A$2000,4)),0)=YEAR(C4)))),""))</f>
        <v>3.6465749999999999</v>
      </c>
      <c r="E4" s="62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F4" s="71" t="s">
        <v>20</v>
      </c>
      <c r="G4" s="72">
        <f t="shared" si="5"/>
        <v>99.653458043876114</v>
      </c>
      <c r="H4" s="72">
        <f t="shared" si="6"/>
        <v>114.98850287268702</v>
      </c>
      <c r="I4" s="72">
        <f t="shared" si="7"/>
        <v>130.32354770149794</v>
      </c>
      <c r="J4" s="72">
        <f t="shared" si="8"/>
        <v>84.318413215065206</v>
      </c>
      <c r="K4" s="72">
        <f t="shared" si="9"/>
        <v>68.983368386254298</v>
      </c>
      <c r="L4" s="72">
        <f t="array" ref="L4">IFERROR(_xlfn.STDEV.P(_xlfn._xlws.FILTER($E$2:$E$2000,(IFERROR(MONTH($C$2:$C$2000),0)=3)*ISNUMBER($D$2:$D$2000))),0)</f>
        <v>15.33504482881091</v>
      </c>
      <c r="M4" s="72">
        <f t="shared" ca="1" si="10"/>
        <v>96.790931063472058</v>
      </c>
      <c r="N4" s="72">
        <f t="array" aca="1" ref="N4" ca="1">IFERROR(AVERAGE(_xlfn._xlws.FILTER($D$2:$D$2000,(IFERROR(MONTH($C$2:$C$2000),0)=3)*(IFERROR(YEAR($C$2:$C$2000),0)=YEAR(TODAY())))),"")</f>
        <v>2.9474</v>
      </c>
      <c r="O4" s="72">
        <f t="array" ref="O4">AVERAGE(_xlfn._xlws.FILTER($D$2:$D$2000,(IFERROR(MONTH($C$2:$C$2000),0)=3)*ISNUMBER($D$2:$D$2000)))</f>
        <v>2.8823633333333341</v>
      </c>
      <c r="P4" s="72">
        <f t="array" ref="P4">_xlfn.STDEV.P(_xlfn._xlws.FILTER($D$2:$D$2000,(IFERROR(MONTH($C$2:$C$2000),0)=3)*ISNUMBER($D$2:$D$2000)))</f>
        <v>0.59995259603826245</v>
      </c>
      <c r="Q4" s="72">
        <f t="shared" si="0"/>
        <v>3.4823159293715964</v>
      </c>
      <c r="R4" s="72">
        <f t="shared" si="1"/>
        <v>4.0822685254098587</v>
      </c>
      <c r="S4" s="72">
        <f t="shared" si="2"/>
        <v>2.2824107372950717</v>
      </c>
      <c r="T4" s="72">
        <f t="shared" si="3"/>
        <v>1.6824581412568091</v>
      </c>
      <c r="V4" s="23">
        <f>1</f>
        <v>1</v>
      </c>
      <c r="W4" s="73">
        <f t="shared" si="4"/>
        <v>46204</v>
      </c>
      <c r="X4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2381.8333333333335</v>
      </c>
    </row>
    <row r="5" spans="1:24" x14ac:dyDescent="0.25">
      <c r="A5" s="4" t="s">
        <v>5776</v>
      </c>
      <c r="B5" s="31">
        <v>3.0381999999999998</v>
      </c>
      <c r="C5" s="69">
        <v>37681</v>
      </c>
      <c r="D5" s="70">
        <f t="array" ref="D5">IF(C5="","",IFERROR(AVERAGE(_xlfn._xlws.FILTER($B$2:$B$2000,(IFERROR(VALUE(MID($A$2:$A$2000,4,2)),0)=MONTH(C5))*(IFERROR(VALUE(RIGHT($A$2:$A$2000,4)),0)=YEAR(C5)))),""))</f>
        <v>3.6008749999999998</v>
      </c>
      <c r="E5" s="62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F5" s="71" t="s">
        <v>21</v>
      </c>
      <c r="G5" s="72">
        <f t="shared" si="5"/>
        <v>95.236200554098332</v>
      </c>
      <c r="H5" s="72">
        <f t="shared" si="6"/>
        <v>111.71684270591297</v>
      </c>
      <c r="I5" s="72">
        <f t="shared" si="7"/>
        <v>128.1974848577276</v>
      </c>
      <c r="J5" s="72">
        <f t="shared" si="8"/>
        <v>78.755558402283697</v>
      </c>
      <c r="K5" s="72">
        <f t="shared" si="9"/>
        <v>62.274916250469062</v>
      </c>
      <c r="L5" s="72">
        <f t="array" ref="L5">IFERROR(_xlfn.STDEV.P(_xlfn._xlws.FILTER($E$2:$E$2000,(IFERROR(MONTH($C$2:$C$2000),0)=4)*ISNUMBER($D$2:$D$2000))),0)</f>
        <v>16.480642151814635</v>
      </c>
      <c r="M5" s="72">
        <f t="shared" ca="1" si="10"/>
        <v>85.604508196721312</v>
      </c>
      <c r="N5" s="72">
        <f t="array" aca="1" ref="N5" ca="1">IFERROR(AVERAGE(_xlfn._xlws.FILTER($D$2:$D$2000,(IFERROR(MONTH($C$2:$C$2000),0)=4)*(IFERROR(YEAR($C$2:$C$2000),0)=YEAR(TODAY())))),"")</f>
        <v>2.60676</v>
      </c>
      <c r="O5" s="72">
        <f t="array" ref="O5">AVERAGE(_xlfn._xlws.FILTER($D$2:$D$2000,(IFERROR(MONTH($C$2:$C$2000),0)=4)*ISNUMBER($D$2:$D$2000)))</f>
        <v>2.7545991666666665</v>
      </c>
      <c r="P5" s="72">
        <f t="array" ref="P5">_xlfn.STDEV.P(_xlfn._xlws.FILTER($D$2:$D$2000,(IFERROR(MONTH($C$2:$C$2000),0)=4)*ISNUMBER($D$2:$D$2000)))</f>
        <v>0.52857097087861182</v>
      </c>
      <c r="Q5" s="72">
        <f t="shared" si="0"/>
        <v>3.2831701375452784</v>
      </c>
      <c r="R5" s="72">
        <f t="shared" si="1"/>
        <v>3.8117411084238899</v>
      </c>
      <c r="S5" s="72">
        <f t="shared" si="2"/>
        <v>2.2260281957880546</v>
      </c>
      <c r="T5" s="72">
        <f t="shared" si="3"/>
        <v>1.6974572249094428</v>
      </c>
      <c r="V5" s="23">
        <f>1</f>
        <v>1</v>
      </c>
      <c r="W5" s="73">
        <f t="shared" si="4"/>
        <v>46204</v>
      </c>
      <c r="X5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2381.8333333333335</v>
      </c>
    </row>
    <row r="6" spans="1:24" x14ac:dyDescent="0.25">
      <c r="A6" s="4" t="s">
        <v>5777</v>
      </c>
      <c r="B6" s="31">
        <v>3.1145</v>
      </c>
      <c r="C6" s="69">
        <v>37712</v>
      </c>
      <c r="D6" s="70">
        <f t="array" ref="D6">IF(C6="","",IFERROR(AVERAGE(_xlfn._xlws.FILTER($B$2:$B$2000,(IFERROR(VALUE(MID($A$2:$A$2000,4,2)),0)=MONTH(C6))*(IFERROR(VALUE(RIGHT($A$2:$A$2000,4)),0)=YEAR(C6)))),""))</f>
        <v>3.43425</v>
      </c>
      <c r="E6" s="62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F6" s="71" t="s">
        <v>22</v>
      </c>
      <c r="G6" s="72">
        <f t="shared" si="5"/>
        <v>87.20303503680924</v>
      </c>
      <c r="H6" s="72">
        <f t="shared" si="6"/>
        <v>102.094130950493</v>
      </c>
      <c r="I6" s="72">
        <f t="shared" si="7"/>
        <v>116.98522686417675</v>
      </c>
      <c r="J6" s="72">
        <f t="shared" si="8"/>
        <v>72.311939123125484</v>
      </c>
      <c r="K6" s="72">
        <f t="shared" si="9"/>
        <v>57.420843209441735</v>
      </c>
      <c r="L6" s="72">
        <f t="array" ref="L6">IFERROR(_xlfn.STDEV.P(_xlfn._xlws.FILTER($E$2:$E$2000,(IFERROR(MONTH($C$2:$C$2000),0)=5)*ISNUMBER($D$2:$D$2000))),0)</f>
        <v>14.891095913683753</v>
      </c>
      <c r="M6" s="72">
        <f t="shared" ca="1" si="10"/>
        <v>73.6588377469525</v>
      </c>
      <c r="N6" s="72">
        <f t="array" aca="1" ref="N6" ca="1">IFERROR(AVERAGE(_xlfn._xlws.FILTER($D$2:$D$2000,(IFERROR(MONTH($C$2:$C$2000),0)=5)*(IFERROR(YEAR($C$2:$C$2000),0)=YEAR(TODAY())))),"")</f>
        <v>2.2429999999999999</v>
      </c>
      <c r="O6" s="72">
        <f t="array" ref="O6">AVERAGE(_xlfn._xlws.FILTER($D$2:$D$2000,(IFERROR(MONTH($C$2:$C$2000),0)=5)*ISNUMBER($D$2:$D$2000)))</f>
        <v>2.5222489583333325</v>
      </c>
      <c r="P6" s="72">
        <f t="array" ref="P6">_xlfn.STDEV.P(_xlfn._xlws.FILTER($D$2:$D$2000,(IFERROR(MONTH($C$2:$C$2000),0)=5)*ISNUMBER($D$2:$D$2000)))</f>
        <v>0.40213857316482687</v>
      </c>
      <c r="Q6" s="72">
        <f t="shared" si="0"/>
        <v>2.9243875314981596</v>
      </c>
      <c r="R6" s="72">
        <f t="shared" si="1"/>
        <v>3.3265261046629861</v>
      </c>
      <c r="S6" s="72">
        <f t="shared" si="2"/>
        <v>2.1201103851685055</v>
      </c>
      <c r="T6" s="72">
        <f t="shared" si="3"/>
        <v>1.7179718120036789</v>
      </c>
      <c r="V6" s="23">
        <f>1</f>
        <v>1</v>
      </c>
      <c r="W6" s="73">
        <f t="shared" si="4"/>
        <v>46204</v>
      </c>
      <c r="X6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2381.8333333333335</v>
      </c>
    </row>
    <row r="7" spans="1:24" x14ac:dyDescent="0.25">
      <c r="A7" s="4" t="s">
        <v>5778</v>
      </c>
      <c r="B7" s="31">
        <v>3.3908</v>
      </c>
      <c r="C7" s="69">
        <v>37742</v>
      </c>
      <c r="D7" s="70">
        <f t="array" ref="D7">IF(C7="","",IFERROR(AVERAGE(_xlfn._xlws.FILTER($B$2:$B$2000,(IFERROR(VALUE(MID($A$2:$A$2000,4,2)),0)=MONTH(C7))*(IFERROR(VALUE(RIGHT($A$2:$A$2000,4)),0)=YEAR(C7)))),""))</f>
        <v>3.0469200000000001</v>
      </c>
      <c r="E7" s="62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F7" s="71" t="s">
        <v>23</v>
      </c>
      <c r="G7" s="72">
        <f t="shared" si="5"/>
        <v>85.72290885881246</v>
      </c>
      <c r="H7" s="72">
        <f t="shared" si="6"/>
        <v>101.04660530131849</v>
      </c>
      <c r="I7" s="72">
        <f t="shared" si="7"/>
        <v>116.37030174382451</v>
      </c>
      <c r="J7" s="72">
        <f t="shared" si="8"/>
        <v>70.399212416306426</v>
      </c>
      <c r="K7" s="72">
        <f t="shared" si="9"/>
        <v>55.0755159738004</v>
      </c>
      <c r="L7" s="72">
        <f t="array" ref="L7">IFERROR(_xlfn.STDEV.P(_xlfn._xlws.FILTER($E$2:$E$2000,(IFERROR(MONTH($C$2:$C$2000),0)=6)*ISNUMBER($D$2:$D$2000))),0)</f>
        <v>15.32369644250603</v>
      </c>
      <c r="M7" s="72">
        <f t="shared" ca="1" si="10"/>
        <v>73.168435617206114</v>
      </c>
      <c r="N7" s="72">
        <f t="array" aca="1" ref="N7" ca="1">IFERROR(AVERAGE(_xlfn._xlws.FILTER($D$2:$D$2000,(IFERROR(MONTH($C$2:$C$2000),0)=6)*(IFERROR(YEAR($C$2:$C$2000),0)=YEAR(TODAY())))),"")</f>
        <v>2.2280666666666669</v>
      </c>
      <c r="O7" s="72">
        <f t="array" ref="O7">AVERAGE(_xlfn._xlws.FILTER($D$2:$D$2000,(IFERROR(MONTH($C$2:$C$2000),0)=6)*ISNUMBER($D$2:$D$2000)))</f>
        <v>2.4794379861111104</v>
      </c>
      <c r="P7" s="72">
        <f t="array" ref="P7">_xlfn.STDEV.P(_xlfn._xlws.FILTER($D$2:$D$2000,(IFERROR(MONTH($C$2:$C$2000),0)=6)*ISNUMBER($D$2:$D$2000)))</f>
        <v>0.36605314844004333</v>
      </c>
      <c r="Q7" s="72">
        <f t="shared" si="0"/>
        <v>2.8454911345511538</v>
      </c>
      <c r="R7" s="72">
        <f t="shared" si="1"/>
        <v>3.2115442829911971</v>
      </c>
      <c r="S7" s="72">
        <f t="shared" si="2"/>
        <v>2.1133848376710671</v>
      </c>
      <c r="T7" s="72">
        <f t="shared" si="3"/>
        <v>1.7473316892310238</v>
      </c>
      <c r="V7" s="23">
        <f>1</f>
        <v>1</v>
      </c>
      <c r="W7" s="73">
        <f t="shared" si="4"/>
        <v>46204</v>
      </c>
      <c r="X7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2381.8333333333335</v>
      </c>
    </row>
    <row r="8" spans="1:24" x14ac:dyDescent="0.25">
      <c r="A8" s="4" t="s">
        <v>5779</v>
      </c>
      <c r="B8" s="31">
        <v>3.5053999999999998</v>
      </c>
      <c r="C8" s="69">
        <v>37773</v>
      </c>
      <c r="D8" s="70">
        <f t="array" ref="D8">IF(C8="","",IFERROR(AVERAGE(_xlfn._xlws.FILTER($B$2:$B$2000,(IFERROR(VALUE(MID($A$2:$A$2000,4,2)),0)=MONTH(C8))*(IFERROR(VALUE(RIGHT($A$2:$A$2000,4)),0)=YEAR(C8)))),""))</f>
        <v>2.338775</v>
      </c>
      <c r="E8" s="62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F8" s="71" t="s">
        <v>24</v>
      </c>
      <c r="G8" s="72">
        <f t="shared" si="5"/>
        <v>86.381446283666833</v>
      </c>
      <c r="H8" s="72">
        <f t="shared" si="6"/>
        <v>103.25477421814193</v>
      </c>
      <c r="I8" s="72">
        <f t="shared" si="7"/>
        <v>120.12810215261703</v>
      </c>
      <c r="J8" s="72">
        <f t="shared" si="8"/>
        <v>69.508118349191733</v>
      </c>
      <c r="K8" s="72">
        <f t="shared" si="9"/>
        <v>52.634790414716626</v>
      </c>
      <c r="L8" s="72">
        <f t="array" ref="L8">IFERROR(_xlfn.STDEV.P(_xlfn._xlws.FILTER($E$2:$E$2000,(IFERROR(MONTH($C$2:$C$2000),0)=7)*ISNUMBER($D$2:$D$2000))),0)</f>
        <v>16.873327934475103</v>
      </c>
      <c r="M8" s="72" t="str">
        <f t="shared" ca="1" si="10"/>
        <v/>
      </c>
      <c r="N8" s="72" t="str">
        <f t="array" aca="1" ref="N8" ca="1">IFERROR(AVERAGE(_xlfn._xlws.FILTER($D$2:$D$2000,(IFERROR(MONTH($C$2:$C$2000),0)=7)*(IFERROR(YEAR($C$2:$C$2000),0)=YEAR(TODAY())))),"")</f>
        <v/>
      </c>
      <c r="O8" s="72">
        <f t="array" ref="O8">AVERAGE(_xlfn._xlws.FILTER($D$2:$D$2000,(IFERROR(MONTH($C$2:$C$2000),0)=7)*ISNUMBER($D$2:$D$2000)))</f>
        <v>2.4984854347826086</v>
      </c>
      <c r="P8" s="72">
        <f t="array" ref="P8">_xlfn.STDEV.P(_xlfn._xlws.FILTER($D$2:$D$2000,(IFERROR(MONTH($C$2:$C$2000),0)=7)*ISNUMBER($D$2:$D$2000)))</f>
        <v>0.33051102913227071</v>
      </c>
      <c r="Q8" s="72">
        <f t="shared" si="0"/>
        <v>2.8289964639148795</v>
      </c>
      <c r="R8" s="72">
        <f t="shared" si="1"/>
        <v>3.1595074930471503</v>
      </c>
      <c r="S8" s="72">
        <f t="shared" si="2"/>
        <v>2.1679744056503378</v>
      </c>
      <c r="T8" s="72">
        <f t="shared" si="3"/>
        <v>1.8374633765180672</v>
      </c>
      <c r="V8" s="23">
        <f>1</f>
        <v>1</v>
      </c>
      <c r="W8" s="73">
        <f t="shared" si="4"/>
        <v>46204</v>
      </c>
      <c r="X8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 spans="1:24" x14ac:dyDescent="0.25">
      <c r="A9" s="4" t="s">
        <v>5780</v>
      </c>
      <c r="B9" s="31">
        <v>3.6829999999999998</v>
      </c>
      <c r="C9" s="69">
        <v>37803</v>
      </c>
      <c r="D9" s="70">
        <f t="array" ref="D9">IF(C9="","",IFERROR(AVERAGE(_xlfn._xlws.FILTER($B$2:$B$2000,(IFERROR(VALUE(MID($A$2:$A$2000,4,2)),0)=MONTH(C9))*(IFERROR(VALUE(RIGHT($A$2:$A$2000,4)),0)=YEAR(C9)))),""))</f>
        <v>1.9997750000000001</v>
      </c>
      <c r="E9" s="62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F9" s="71" t="s">
        <v>25</v>
      </c>
      <c r="G9" s="72">
        <f t="shared" si="5"/>
        <v>87.702147386632404</v>
      </c>
      <c r="H9" s="72">
        <f t="shared" si="6"/>
        <v>104.84789668866324</v>
      </c>
      <c r="I9" s="72">
        <f t="shared" si="7"/>
        <v>121.99364599069409</v>
      </c>
      <c r="J9" s="72">
        <f t="shared" si="8"/>
        <v>70.556398084601568</v>
      </c>
      <c r="K9" s="72">
        <f t="shared" si="9"/>
        <v>53.410648782570718</v>
      </c>
      <c r="L9" s="72">
        <f t="array" ref="L9">IFERROR(_xlfn.STDEV.P(_xlfn._xlws.FILTER($E$2:$E$2000,(IFERROR(MONTH($C$2:$C$2000),0)=8)*ISNUMBER($D$2:$D$2000))),0)</f>
        <v>17.145749302030843</v>
      </c>
      <c r="M9" s="72" t="str">
        <f t="shared" ca="1" si="10"/>
        <v/>
      </c>
      <c r="N9" s="72" t="str">
        <f t="array" aca="1" ref="N9" ca="1">IFERROR(AVERAGE(_xlfn._xlws.FILTER($D$2:$D$2000,(IFERROR(MONTH($C$2:$C$2000),0)=8)*(IFERROR(YEAR($C$2:$C$2000),0)=YEAR(TODAY())))),"")</f>
        <v/>
      </c>
      <c r="O9" s="72">
        <f t="array" ref="O9">AVERAGE(_xlfn._xlws.FILTER($D$2:$D$2000,(IFERROR(MONTH($C$2:$C$2000),0)=8)*ISNUMBER($D$2:$D$2000)))</f>
        <v>2.5366852173913044</v>
      </c>
      <c r="P9" s="72">
        <f t="array" ref="P9">_xlfn.STDEV.P(_xlfn._xlws.FILTER($D$2:$D$2000,(IFERROR(MONTH($C$2:$C$2000),0)=8)*ISNUMBER($D$2:$D$2000)))</f>
        <v>0.31289114177463989</v>
      </c>
      <c r="Q9" s="72">
        <f t="shared" si="0"/>
        <v>2.8495763591659444</v>
      </c>
      <c r="R9" s="72">
        <f t="shared" si="1"/>
        <v>3.162467500940584</v>
      </c>
      <c r="S9" s="72">
        <f t="shared" si="2"/>
        <v>2.2237940756166643</v>
      </c>
      <c r="T9" s="72">
        <f t="shared" si="3"/>
        <v>1.9109029338420247</v>
      </c>
      <c r="V9" s="23">
        <f>1</f>
        <v>1</v>
      </c>
      <c r="W9" s="73">
        <f t="shared" si="4"/>
        <v>46204</v>
      </c>
      <c r="X9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 spans="1:24" x14ac:dyDescent="0.25">
      <c r="A10" s="4" t="s">
        <v>5781</v>
      </c>
      <c r="B10" s="31">
        <v>3.6688999999999998</v>
      </c>
      <c r="C10" s="69">
        <v>37834</v>
      </c>
      <c r="D10" s="70">
        <f t="array" ref="D10">IF(C10="","",IFERROR(AVERAGE(_xlfn._xlws.FILTER($B$2:$B$2000,(IFERROR(VALUE(MID($A$2:$A$2000,4,2)),0)=MONTH(C10))*(IFERROR(VALUE(RIGHT($A$2:$A$2000,4)),0)=YEAR(C10)))),""))</f>
        <v>2.4943999999999997</v>
      </c>
      <c r="E10" s="62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F10" s="71" t="s">
        <v>26</v>
      </c>
      <c r="G10" s="72">
        <f t="shared" si="5"/>
        <v>88.918023067856097</v>
      </c>
      <c r="H10" s="72">
        <f t="shared" si="6"/>
        <v>106.62214488457576</v>
      </c>
      <c r="I10" s="72">
        <f t="shared" si="7"/>
        <v>124.32626670129544</v>
      </c>
      <c r="J10" s="72">
        <f t="shared" si="8"/>
        <v>71.213901251136434</v>
      </c>
      <c r="K10" s="72">
        <f t="shared" si="9"/>
        <v>53.509779434416757</v>
      </c>
      <c r="L10" s="72">
        <f t="array" ref="L10">IFERROR(_xlfn.STDEV.P(_xlfn._xlws.FILTER($E$2:$E$2000,(IFERROR(MONTH($C$2:$C$2000),0)=9)*ISNUMBER($D$2:$D$2000))),0)</f>
        <v>17.70412181671967</v>
      </c>
      <c r="M10" s="72" t="str">
        <f t="shared" ca="1" si="10"/>
        <v/>
      </c>
      <c r="N10" s="72" t="str">
        <f t="array" aca="1" ref="N10" ca="1">IFERROR(AVERAGE(_xlfn._xlws.FILTER($D$2:$D$2000,(IFERROR(MONTH($C$2:$C$2000),0)=9)*(IFERROR(YEAR($C$2:$C$2000),0)=YEAR(TODAY())))),"")</f>
        <v/>
      </c>
      <c r="O10" s="72">
        <f t="array" ref="O10">AVERAGE(_xlfn._xlws.FILTER($D$2:$D$2000,(IFERROR(MONTH($C$2:$C$2000),0)=9)*ISNUMBER($D$2:$D$2000)))</f>
        <v>2.5718530434782609</v>
      </c>
      <c r="P10" s="72">
        <f t="array" ref="P10">_xlfn.STDEV.P(_xlfn._xlws.FILTER($D$2:$D$2000,(IFERROR(MONTH($C$2:$C$2000),0)=9)*ISNUMBER($D$2:$D$2000)))</f>
        <v>0.32211724562628852</v>
      </c>
      <c r="Q10" s="72">
        <f t="shared" si="0"/>
        <v>2.8939702891045496</v>
      </c>
      <c r="R10" s="72">
        <f t="shared" si="1"/>
        <v>3.2160875347308382</v>
      </c>
      <c r="S10" s="72">
        <f t="shared" si="2"/>
        <v>2.2497357978519723</v>
      </c>
      <c r="T10" s="72">
        <f t="shared" si="3"/>
        <v>1.9276185522256839</v>
      </c>
      <c r="V10" s="23">
        <f>1</f>
        <v>1</v>
      </c>
      <c r="W10" s="73">
        <f t="shared" si="4"/>
        <v>46204</v>
      </c>
      <c r="X10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 spans="1:24" x14ac:dyDescent="0.25">
      <c r="A11" s="4" t="s">
        <v>5782</v>
      </c>
      <c r="B11" s="31">
        <v>3.6970999999999998</v>
      </c>
      <c r="C11" s="69">
        <v>37865</v>
      </c>
      <c r="D11" s="70">
        <f t="array" ref="D11">IF(C11="","",IFERROR(AVERAGE(_xlfn._xlws.FILTER($B$2:$B$2000,(IFERROR(VALUE(MID($A$2:$A$2000,4,2)),0)=MONTH(C11))*(IFERROR(VALUE(RIGHT($A$2:$A$2000,4)),0)=YEAR(C11)))),""))</f>
        <v>2.3502999999999998</v>
      </c>
      <c r="E11" s="62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F11" s="71" t="s">
        <v>27</v>
      </c>
      <c r="G11" s="72">
        <f t="shared" si="5"/>
        <v>93.468785719711519</v>
      </c>
      <c r="H11" s="72">
        <f t="shared" si="6"/>
        <v>113.9281221161102</v>
      </c>
      <c r="I11" s="72">
        <f t="shared" si="7"/>
        <v>134.38745851250889</v>
      </c>
      <c r="J11" s="72">
        <f t="shared" si="8"/>
        <v>73.009449323312836</v>
      </c>
      <c r="K11" s="72">
        <f t="shared" si="9"/>
        <v>52.550112926914146</v>
      </c>
      <c r="L11" s="72">
        <f t="array" ref="L11">IFERROR(_xlfn.STDEV.P(_xlfn._xlws.FILTER($E$2:$E$2000,(IFERROR(MONTH($C$2:$C$2000),0)=10)*ISNUMBER($D$2:$D$2000))),0)</f>
        <v>20.459336396398687</v>
      </c>
      <c r="M11" s="72" t="str">
        <f t="shared" ca="1" si="10"/>
        <v/>
      </c>
      <c r="N11" s="72" t="str">
        <f t="array" aca="1" ref="N11" ca="1">IFERROR(AVERAGE(_xlfn._xlws.FILTER($D$2:$D$2000,(IFERROR(MONTH($C$2:$C$2000),0)=10)*(IFERROR(YEAR($C$2:$C$2000),0)=YEAR(TODAY())))),"")</f>
        <v/>
      </c>
      <c r="O11" s="72">
        <f t="array" ref="O11">AVERAGE(_xlfn._xlws.FILTER($D$2:$D$2000,(IFERROR(MONTH($C$2:$C$2000),0)=10)*ISNUMBER($D$2:$D$2000)))</f>
        <v>2.7034786956521737</v>
      </c>
      <c r="P11" s="72">
        <f t="array" ref="P11">_xlfn.STDEV.P(_xlfn._xlws.FILTER($D$2:$D$2000,(IFERROR(MONTH($C$2:$C$2000),0)=10)*ISNUMBER($D$2:$D$2000)))</f>
        <v>0.40196778506875647</v>
      </c>
      <c r="Q11" s="72">
        <f t="shared" si="0"/>
        <v>3.1054464807209303</v>
      </c>
      <c r="R11" s="72">
        <f t="shared" si="1"/>
        <v>3.5074142657896865</v>
      </c>
      <c r="S11" s="72">
        <f t="shared" si="2"/>
        <v>2.3015109105834171</v>
      </c>
      <c r="T11" s="72">
        <f t="shared" si="3"/>
        <v>1.8995431255146609</v>
      </c>
      <c r="V11" s="23">
        <f>1</f>
        <v>1</v>
      </c>
      <c r="W11" s="73">
        <f t="shared" si="4"/>
        <v>46204</v>
      </c>
      <c r="X11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1:24" x14ac:dyDescent="0.25">
      <c r="A12" s="4" t="s">
        <v>5783</v>
      </c>
      <c r="B12" s="31">
        <v>3.6055000000000001</v>
      </c>
      <c r="C12" s="69">
        <v>37895</v>
      </c>
      <c r="D12" s="70">
        <f t="array" ref="D12">IF(C12="","",IFERROR(AVERAGE(_xlfn._xlws.FILTER($B$2:$B$2000,(IFERROR(VALUE(MID($A$2:$A$2000,4,2)),0)=MONTH(C12))*(IFERROR(VALUE(RIGHT($A$2:$A$2000,4)),0)=YEAR(C12)))),""))</f>
        <v>2.1492400000000003</v>
      </c>
      <c r="E12" s="62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F12" s="71" t="s">
        <v>28</v>
      </c>
      <c r="G12" s="72">
        <f t="shared" si="5"/>
        <v>96.748039380546672</v>
      </c>
      <c r="H12" s="72">
        <f t="shared" si="6"/>
        <v>118.40376597991875</v>
      </c>
      <c r="I12" s="72">
        <f t="shared" si="7"/>
        <v>140.05949257929083</v>
      </c>
      <c r="J12" s="72">
        <f t="shared" si="8"/>
        <v>75.092312781174599</v>
      </c>
      <c r="K12" s="72">
        <f t="shared" si="9"/>
        <v>53.436586181802511</v>
      </c>
      <c r="L12" s="72">
        <f t="array" ref="L12">IFERROR(_xlfn.STDEV.P(_xlfn._xlws.FILTER($E$2:$E$2000,(IFERROR(MONTH($C$2:$C$2000),0)=11)*ISNUMBER($D$2:$D$2000))),0)</f>
        <v>21.65572659937208</v>
      </c>
      <c r="M12" s="72" t="str">
        <f t="shared" ca="1" si="10"/>
        <v/>
      </c>
      <c r="N12" s="72" t="str">
        <f t="array" aca="1" ref="N12" ca="1">IFERROR(AVERAGE(_xlfn._xlws.FILTER($D$2:$D$2000,(IFERROR(MONTH($C$2:$C$2000),0)=11)*(IFERROR(YEAR($C$2:$C$2000),0)=YEAR(TODAY())))),"")</f>
        <v/>
      </c>
      <c r="O12" s="72">
        <f t="array" ref="O12">AVERAGE(_xlfn._xlws.FILTER($D$2:$D$2000,(IFERROR(MONTH($C$2:$C$2000),0)=11)*ISNUMBER($D$2:$D$2000)))</f>
        <v>2.798327391304348</v>
      </c>
      <c r="P12" s="72">
        <f t="array" ref="P12">_xlfn.STDEV.P(_xlfn._xlws.FILTER($D$2:$D$2000,(IFERROR(MONTH($C$2:$C$2000),0)=11)*ISNUMBER($D$2:$D$2000)))</f>
        <v>0.41647469223667122</v>
      </c>
      <c r="Q12" s="72">
        <f t="shared" si="0"/>
        <v>3.2148020835410192</v>
      </c>
      <c r="R12" s="72">
        <f t="shared" si="1"/>
        <v>3.6312767757776907</v>
      </c>
      <c r="S12" s="72">
        <f t="shared" si="2"/>
        <v>2.3818526990676769</v>
      </c>
      <c r="T12" s="72">
        <f t="shared" si="3"/>
        <v>1.9653780068310056</v>
      </c>
      <c r="V12" s="23">
        <f>1</f>
        <v>1</v>
      </c>
      <c r="W12" s="73">
        <f t="shared" si="4"/>
        <v>46204</v>
      </c>
      <c r="X12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4" t="s">
        <v>5784</v>
      </c>
      <c r="B13" s="31">
        <v>3.6368</v>
      </c>
      <c r="C13" s="69">
        <v>37926</v>
      </c>
      <c r="D13" s="70">
        <f t="array" ref="D13">IF(C13="","",IFERROR(AVERAGE(_xlfn._xlws.FILTER($B$2:$B$2000,(IFERROR(VALUE(MID($A$2:$A$2000,4,2)),0)=MONTH(C13))*(IFERROR(VALUE(RIGHT($A$2:$A$2000,4)),0)=YEAR(C13)))),""))</f>
        <v>2.2618999999999998</v>
      </c>
      <c r="E13" s="62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F13" s="55" t="s">
        <v>29</v>
      </c>
      <c r="G13" s="79">
        <f t="shared" si="5"/>
        <v>98.248706950200301</v>
      </c>
      <c r="H13" s="79">
        <f t="shared" si="6"/>
        <v>117.78570281140068</v>
      </c>
      <c r="I13" s="79">
        <f t="shared" si="7"/>
        <v>137.32269867260106</v>
      </c>
      <c r="J13" s="79">
        <f t="shared" si="8"/>
        <v>78.71171108899992</v>
      </c>
      <c r="K13" s="79">
        <f t="shared" si="9"/>
        <v>59.174715227799553</v>
      </c>
      <c r="L13" s="79">
        <f t="array" ref="L13">IFERROR(_xlfn.STDEV.P(_xlfn._xlws.FILTER($E$2:$E$2000,(IFERROR(MONTH($C$2:$C$2000),0)=12)*ISNUMBER($D$2:$D$2000))),0)</f>
        <v>19.536995861200374</v>
      </c>
      <c r="M13" s="79" t="str">
        <f t="shared" ca="1" si="10"/>
        <v/>
      </c>
      <c r="N13" s="79" t="str">
        <f t="array" aca="1" ref="N13" ca="1">IFERROR(AVERAGE(_xlfn._xlws.FILTER($D$2:$D$2000,(IFERROR(MONTH($C$2:$C$2000),0)=12)*(IFERROR(YEAR($C$2:$C$2000),0)=YEAR(TODAY())))),"")</f>
        <v/>
      </c>
      <c r="O13" s="79">
        <f t="array" ref="O13">AVERAGE(_xlfn._xlws.FILTER($D$2:$D$2000,(IFERROR(MONTH($C$2:$C$2000),0)=12)*ISNUMBER($D$2:$D$2000)))</f>
        <v>2.8417325000000004</v>
      </c>
      <c r="P13" s="79">
        <f t="array" ref="P13">_xlfn.STDEV.P(_xlfn._xlws.FILTER($D$2:$D$2000,(IFERROR(MONTH($C$2:$C$2000),0)=12)*ISNUMBER($D$2:$D$2000)))</f>
        <v>0.37671116208796429</v>
      </c>
      <c r="Q13" s="79">
        <f>O3+(1*P3)</f>
        <v>3.3600442665654988</v>
      </c>
      <c r="R13" s="79">
        <f>O3+(2*P3)</f>
        <v>3.8428691581309975</v>
      </c>
      <c r="S13" s="79">
        <f>O3+(-1*P3)</f>
        <v>2.3943944834345006</v>
      </c>
      <c r="T13" s="79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66">
        <f>DATE(2026,8,1)</f>
        <v>46235</v>
      </c>
      <c r="X13" s="6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4" t="s">
        <v>5785</v>
      </c>
      <c r="B14" s="31">
        <v>3.6469</v>
      </c>
      <c r="C14" s="69">
        <v>37956</v>
      </c>
      <c r="D14" s="70">
        <f t="array" ref="D14">IF(C14="","",IFERROR(AVERAGE(_xlfn._xlws.FILTER($B$2:$B$2000,(IFERROR(VALUE(MID($A$2:$A$2000,4,2)),0)=MONTH(C14))*(IFERROR(VALUE(RIGHT($A$2:$A$2000,4)),0)=YEAR(C14)))),""))</f>
        <v>2.4582999999999999</v>
      </c>
      <c r="E14" s="62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66">
        <f>DATE(2026,9,1)</f>
        <v>46266</v>
      </c>
      <c r="X14" s="6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4" t="s">
        <v>5786</v>
      </c>
      <c r="B15" s="31">
        <v>3.6903999999999999</v>
      </c>
      <c r="C15" s="69">
        <v>37987</v>
      </c>
      <c r="D15" s="70">
        <f t="array" ref="D15">IF(C15="","",IFERROR(AVERAGE(_xlfn._xlws.FILTER($B$2:$B$2000,(IFERROR(VALUE(MID($A$2:$A$2000,4,2)),0)=MONTH(C15))*(IFERROR(VALUE(RIGHT($A$2:$A$2000,4)),0)=YEAR(C15)))),""))</f>
        <v>2.2279</v>
      </c>
      <c r="E15" s="62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66">
        <f>DATE(2026,10,1)</f>
        <v>46296</v>
      </c>
      <c r="X15" s="6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4" t="s">
        <v>5787</v>
      </c>
      <c r="B16" s="31">
        <v>3.6932</v>
      </c>
      <c r="C16" s="69">
        <v>38018</v>
      </c>
      <c r="D16" s="70">
        <f t="array" ref="D16">IF(C16="","",IFERROR(AVERAGE(_xlfn._xlws.FILTER($B$2:$B$2000,(IFERROR(VALUE(MID($A$2:$A$2000,4,2)),0)=MONTH(C16))*(IFERROR(VALUE(RIGHT($A$2:$A$2000,4)),0)=YEAR(C16)))),""))</f>
        <v>1.520975</v>
      </c>
      <c r="E16" s="62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66">
        <f>DATE(2026,11,1)</f>
        <v>46327</v>
      </c>
      <c r="X16" s="6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4" t="s">
        <v>5788</v>
      </c>
      <c r="B17" s="31">
        <v>3.552</v>
      </c>
      <c r="C17" s="69">
        <v>38047</v>
      </c>
      <c r="D17" s="70">
        <f t="array" ref="D17">IF(C17="","",IFERROR(AVERAGE(_xlfn._xlws.FILTER($B$2:$B$2000,(IFERROR(VALUE(MID($A$2:$A$2000,4,2)),0)=MONTH(C17))*(IFERROR(VALUE(RIGHT($A$2:$A$2000,4)),0)=YEAR(C17)))),""))</f>
        <v>1.3256000000000001</v>
      </c>
      <c r="E17" s="62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66">
        <f>DATE(2026,12,1)</f>
        <v>46357</v>
      </c>
      <c r="X17" s="6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4" t="s">
        <v>5789</v>
      </c>
      <c r="B18" s="31">
        <v>3.4679000000000002</v>
      </c>
      <c r="C18" s="69">
        <v>38078</v>
      </c>
      <c r="D18" s="70">
        <f t="array" ref="D18">IF(C18="","",IFERROR(AVERAGE(_xlfn._xlws.FILTER($B$2:$B$2000,(IFERROR(VALUE(MID($A$2:$A$2000,4,2)),0)=MONTH(C18))*(IFERROR(VALUE(RIGHT($A$2:$A$2000,4)),0)=YEAR(C18)))),""))</f>
        <v>1.6170599999999999</v>
      </c>
      <c r="E18" s="62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66">
        <f>DATE(2027,1,1)</f>
        <v>46388</v>
      </c>
      <c r="X18" s="6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4" t="s">
        <v>5790</v>
      </c>
      <c r="B19" s="31">
        <v>3.4192</v>
      </c>
      <c r="C19" s="69">
        <v>38108</v>
      </c>
      <c r="D19" s="70">
        <f t="array" ref="D19">IF(C19="","",IFERROR(AVERAGE(_xlfn._xlws.FILTER($B$2:$B$2000,(IFERROR(VALUE(MID($A$2:$A$2000,4,2)),0)=MONTH(C19))*(IFERROR(VALUE(RIGHT($A$2:$A$2000,4)),0)=YEAR(C19)))),""))</f>
        <v>1.821</v>
      </c>
      <c r="E19" s="62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66">
        <f>DATE(2027,2,1)</f>
        <v>46419</v>
      </c>
      <c r="X19" s="6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4" t="s">
        <v>5791</v>
      </c>
      <c r="B20" s="31">
        <v>3.4178999999999999</v>
      </c>
      <c r="C20" s="69">
        <v>38139</v>
      </c>
      <c r="D20" s="70">
        <f t="array" ref="D20">IF(C20="","",IFERROR(AVERAGE(_xlfn._xlws.FILTER($B$2:$B$2000,(IFERROR(VALUE(MID($A$2:$A$2000,4,2)),0)=MONTH(C20))*(IFERROR(VALUE(RIGHT($A$2:$A$2000,4)),0)=YEAR(C20)))),""))</f>
        <v>2.0240999999999998</v>
      </c>
      <c r="E20" s="62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66">
        <f>DATE(2027,3,1)</f>
        <v>46447</v>
      </c>
      <c r="X20" s="6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4" t="s">
        <v>5792</v>
      </c>
      <c r="B21" s="31">
        <v>3.4325999999999999</v>
      </c>
      <c r="C21" s="69">
        <v>38169</v>
      </c>
      <c r="D21" s="70">
        <f t="array" ref="D21">IF(C21="","",IFERROR(AVERAGE(_xlfn._xlws.FILTER($B$2:$B$2000,(IFERROR(VALUE(MID($A$2:$A$2000,4,2)),0)=MONTH(C21))*(IFERROR(VALUE(RIGHT($A$2:$A$2000,4)),0)=YEAR(C21)))),""))</f>
        <v>2.2051400000000001</v>
      </c>
      <c r="E21" s="62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64"/>
      <c r="X21" s="65"/>
    </row>
    <row r="22" spans="1:24" x14ac:dyDescent="0.25">
      <c r="A22" s="4" t="s">
        <v>5793</v>
      </c>
      <c r="B22" s="31">
        <v>3.4672999999999998</v>
      </c>
      <c r="C22" s="69">
        <v>38200</v>
      </c>
      <c r="D22" s="70">
        <f t="array" ref="D22">IF(C22="","",IFERROR(AVERAGE(_xlfn._xlws.FILTER($B$2:$B$2000,(IFERROR(VALUE(MID($A$2:$A$2000,4,2)),0)=MONTH(C22))*(IFERROR(VALUE(RIGHT($A$2:$A$2000,4)),0)=YEAR(C22)))),""))</f>
        <v>2.4007499999999999</v>
      </c>
      <c r="E22" s="62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64"/>
      <c r="X22" s="65"/>
    </row>
    <row r="23" spans="1:24" x14ac:dyDescent="0.25">
      <c r="A23" s="4" t="s">
        <v>5794</v>
      </c>
      <c r="B23" s="31">
        <v>3.3723999999999998</v>
      </c>
      <c r="C23" s="69">
        <v>38231</v>
      </c>
      <c r="D23" s="70">
        <f t="array" ref="D23">IF(C23="","",IFERROR(AVERAGE(_xlfn._xlws.FILTER($B$2:$B$2000,(IFERROR(VALUE(MID($A$2:$A$2000,4,2)),0)=MONTH(C23))*(IFERROR(VALUE(RIGHT($A$2:$A$2000,4)),0)=YEAR(C23)))),""))</f>
        <v>2.3844750000000001</v>
      </c>
      <c r="E23" s="62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64"/>
      <c r="X23" s="65"/>
    </row>
    <row r="24" spans="1:24" x14ac:dyDescent="0.25">
      <c r="A24" s="4" t="s">
        <v>5795</v>
      </c>
      <c r="B24" s="31">
        <v>3.2566000000000002</v>
      </c>
      <c r="C24" s="69">
        <v>38261</v>
      </c>
      <c r="D24" s="70">
        <f t="array" ref="D24">IF(C24="","",IFERROR(AVERAGE(_xlfn._xlws.FILTER($B$2:$B$2000,(IFERROR(VALUE(MID($A$2:$A$2000,4,2)),0)=MONTH(C24))*(IFERROR(VALUE(RIGHT($A$2:$A$2000,4)),0)=YEAR(C24)))),""))</f>
        <v>2.8262799999999997</v>
      </c>
      <c r="E24" s="62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64"/>
      <c r="X24" s="65"/>
    </row>
    <row r="25" spans="1:24" x14ac:dyDescent="0.25">
      <c r="A25" s="4" t="s">
        <v>5796</v>
      </c>
      <c r="B25" s="31">
        <v>3.1924000000000001</v>
      </c>
      <c r="C25" s="69">
        <v>38292</v>
      </c>
      <c r="D25" s="70">
        <f t="array" ref="D25">IF(C25="","",IFERROR(AVERAGE(_xlfn._xlws.FILTER($B$2:$B$2000,(IFERROR(VALUE(MID($A$2:$A$2000,4,2)),0)=MONTH(C25))*(IFERROR(VALUE(RIGHT($A$2:$A$2000,4)),0)=YEAR(C25)))),""))</f>
        <v>3.0259749999999999</v>
      </c>
      <c r="E25" s="62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64"/>
      <c r="X25" s="65"/>
    </row>
    <row r="26" spans="1:24" x14ac:dyDescent="0.25">
      <c r="A26" s="4" t="s">
        <v>45</v>
      </c>
      <c r="B26" s="31">
        <v>2.831</v>
      </c>
      <c r="C26" s="69">
        <v>38322</v>
      </c>
      <c r="D26" s="70">
        <f t="array" ref="D26">IF(C26="","",IFERROR(AVERAGE(_xlfn._xlws.FILTER($B$2:$B$2000,(IFERROR(VALUE(MID($A$2:$A$2000,4,2)),0)=MONTH(C26))*(IFERROR(VALUE(RIGHT($A$2:$A$2000,4)),0)=YEAR(C26)))),""))</f>
        <v>2.7467200000000003</v>
      </c>
      <c r="E26" s="62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64"/>
      <c r="X26" s="65"/>
    </row>
    <row r="27" spans="1:24" x14ac:dyDescent="0.25">
      <c r="A27" s="4" t="s">
        <v>50</v>
      </c>
      <c r="B27" s="31">
        <v>2.5821999999999998</v>
      </c>
      <c r="C27" s="69">
        <v>38353</v>
      </c>
      <c r="D27" s="70">
        <f t="array" ref="D27">IF(C27="","",IFERROR(AVERAGE(_xlfn._xlws.FILTER($B$2:$B$2000,(IFERROR(VALUE(MID($A$2:$A$2000,4,2)),0)=MONTH(C27))*(IFERROR(VALUE(RIGHT($A$2:$A$2000,4)),0)=YEAR(C27)))),""))</f>
        <v>2.7279999999999998</v>
      </c>
      <c r="E27" s="62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64"/>
      <c r="X27" s="65"/>
    </row>
    <row r="28" spans="1:24" x14ac:dyDescent="0.25">
      <c r="A28" s="4" t="s">
        <v>55</v>
      </c>
      <c r="B28" s="31">
        <v>2.5124</v>
      </c>
      <c r="C28" s="69">
        <v>38384</v>
      </c>
      <c r="D28" s="70">
        <f t="array" ref="D28">IF(C28="","",IFERROR(AVERAGE(_xlfn._xlws.FILTER($B$2:$B$2000,(IFERROR(VALUE(MID($A$2:$A$2000,4,2)),0)=MONTH(C28))*(IFERROR(VALUE(RIGHT($A$2:$A$2000,4)),0)=YEAR(C28)))),""))</f>
        <v>2.7231250000000005</v>
      </c>
      <c r="E28" s="62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64"/>
      <c r="X28" s="65"/>
    </row>
    <row r="29" spans="1:24" x14ac:dyDescent="0.25">
      <c r="A29" s="4" t="s">
        <v>60</v>
      </c>
      <c r="B29" s="31">
        <v>2.4136000000000002</v>
      </c>
      <c r="C29" s="69">
        <v>38412</v>
      </c>
      <c r="D29" s="70">
        <f t="array" ref="D29">IF(C29="","",IFERROR(AVERAGE(_xlfn._xlws.FILTER($B$2:$B$2000,(IFERROR(VALUE(MID($A$2:$A$2000,4,2)),0)=MONTH(C29))*(IFERROR(VALUE(RIGHT($A$2:$A$2000,4)),0)=YEAR(C29)))),""))</f>
        <v>2.726925</v>
      </c>
      <c r="E29" s="62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64"/>
      <c r="X29" s="65"/>
    </row>
    <row r="30" spans="1:24" x14ac:dyDescent="0.25">
      <c r="A30" s="4" t="s">
        <v>64</v>
      </c>
      <c r="B30" s="31">
        <v>2.2867000000000002</v>
      </c>
      <c r="C30" s="69">
        <v>38443</v>
      </c>
      <c r="D30" s="70">
        <f t="array" ref="D30">IF(C30="","",IFERROR(AVERAGE(_xlfn._xlws.FILTER($B$2:$B$2000,(IFERROR(VALUE(MID($A$2:$A$2000,4,2)),0)=MONTH(C30))*(IFERROR(VALUE(RIGHT($A$2:$A$2000,4)),0)=YEAR(C30)))),""))</f>
        <v>2.5957999999999997</v>
      </c>
      <c r="E30" s="62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64"/>
      <c r="X30" s="65"/>
    </row>
    <row r="31" spans="1:24" x14ac:dyDescent="0.25">
      <c r="A31" s="4" t="s">
        <v>69</v>
      </c>
      <c r="B31" s="31">
        <v>2.1423999999999999</v>
      </c>
      <c r="C31" s="69">
        <v>38473</v>
      </c>
      <c r="D31" s="70">
        <f t="array" ref="D31">IF(C31="","",IFERROR(AVERAGE(_xlfn._xlws.FILTER($B$2:$B$2000,(IFERROR(VALUE(MID($A$2:$A$2000,4,2)),0)=MONTH(C31))*(IFERROR(VALUE(RIGHT($A$2:$A$2000,4)),0)=YEAR(C31)))),""))</f>
        <v>2.04135</v>
      </c>
      <c r="E31" s="62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4" t="s">
        <v>74</v>
      </c>
      <c r="B32" s="31">
        <v>1.9257</v>
      </c>
      <c r="C32" s="69">
        <v>38504</v>
      </c>
      <c r="D32" s="70">
        <f t="array" ref="D32">IF(C32="","",IFERROR(AVERAGE(_xlfn._xlws.FILTER($B$2:$B$2000,(IFERROR(VALUE(MID($A$2:$A$2000,4,2)),0)=MONTH(C32))*(IFERROR(VALUE(RIGHT($A$2:$A$2000,4)),0)=YEAR(C32)))),""))</f>
        <v>2.0555499999999998</v>
      </c>
      <c r="E32" s="62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4" t="s">
        <v>78</v>
      </c>
      <c r="B33" s="31">
        <v>1.9244000000000001</v>
      </c>
      <c r="C33" s="69">
        <v>38534</v>
      </c>
      <c r="D33" s="70">
        <f t="array" ref="D33">IF(C33="","",IFERROR(AVERAGE(_xlfn._xlws.FILTER($B$2:$B$2000,(IFERROR(VALUE(MID($A$2:$A$2000,4,2)),0)=MONTH(C33))*(IFERROR(VALUE(RIGHT($A$2:$A$2000,4)),0)=YEAR(C33)))),""))</f>
        <v>2.3682600000000003</v>
      </c>
      <c r="E33" s="62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4" t="s">
        <v>83</v>
      </c>
      <c r="B34" s="31">
        <v>1.9398</v>
      </c>
      <c r="C34" s="69">
        <v>38565</v>
      </c>
      <c r="D34" s="70">
        <f t="array" ref="D34">IF(C34="","",IFERROR(AVERAGE(_xlfn._xlws.FILTER($B$2:$B$2000,(IFERROR(VALUE(MID($A$2:$A$2000,4,2)),0)=MONTH(C34))*(IFERROR(VALUE(RIGHT($A$2:$A$2000,4)),0)=YEAR(C34)))),""))</f>
        <v>2.3383750000000001</v>
      </c>
      <c r="E34" s="62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4" t="s">
        <v>88</v>
      </c>
      <c r="B35" s="31">
        <v>2.2092000000000001</v>
      </c>
      <c r="C35" s="69">
        <v>38596</v>
      </c>
      <c r="D35" s="70">
        <f t="array" ref="D35">IF(C35="","",IFERROR(AVERAGE(_xlfn._xlws.FILTER($B$2:$B$2000,(IFERROR(VALUE(MID($A$2:$A$2000,4,2)),0)=MONTH(C35))*(IFERROR(VALUE(RIGHT($A$2:$A$2000,4)),0)=YEAR(C35)))),""))</f>
        <v>2.5996800000000002</v>
      </c>
      <c r="E35" s="62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4" t="s">
        <v>93</v>
      </c>
      <c r="B36" s="31">
        <v>2.4186999999999999</v>
      </c>
      <c r="C36" s="69">
        <v>38626</v>
      </c>
      <c r="D36" s="70">
        <f t="array" ref="D36">IF(C36="","",IFERROR(AVERAGE(_xlfn._xlws.FILTER($B$2:$B$2000,(IFERROR(VALUE(MID($A$2:$A$2000,4,2)),0)=MONTH(C36))*(IFERROR(VALUE(RIGHT($A$2:$A$2000,4)),0)=YEAR(C36)))),""))</f>
        <v>2.9278750000000002</v>
      </c>
      <c r="E36" s="62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4" t="s">
        <v>98</v>
      </c>
      <c r="B37" s="31">
        <v>2.4542999999999999</v>
      </c>
      <c r="C37" s="69">
        <v>38657</v>
      </c>
      <c r="D37" s="70">
        <f t="array" ref="D37">IF(C37="","",IFERROR(AVERAGE(_xlfn._xlws.FILTER($B$2:$B$2000,(IFERROR(VALUE(MID($A$2:$A$2000,4,2)),0)=MONTH(C37))*(IFERROR(VALUE(RIGHT($A$2:$A$2000,4)),0)=YEAR(C37)))),""))</f>
        <v>2.8747249999999998</v>
      </c>
      <c r="E37" s="62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4" t="s">
        <v>103</v>
      </c>
      <c r="B38" s="31">
        <v>2.5246</v>
      </c>
      <c r="C38" s="69">
        <v>38687</v>
      </c>
      <c r="D38" s="70">
        <f t="array" ref="D38">IF(C38="","",IFERROR(AVERAGE(_xlfn._xlws.FILTER($B$2:$B$2000,(IFERROR(VALUE(MID($A$2:$A$2000,4,2)),0)=MONTH(C38))*(IFERROR(VALUE(RIGHT($A$2:$A$2000,4)),0)=YEAR(C38)))),""))</f>
        <v>3.3658200000000003</v>
      </c>
      <c r="E38" s="62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4" t="s">
        <v>108</v>
      </c>
      <c r="B39" s="31">
        <v>2.5278999999999998</v>
      </c>
      <c r="C39" s="69">
        <v>38718</v>
      </c>
      <c r="D39" s="70">
        <f t="array" ref="D39">IF(C39="","",IFERROR(AVERAGE(_xlfn._xlws.FILTER($B$2:$B$2000,(IFERROR(VALUE(MID($A$2:$A$2000,4,2)),0)=MONTH(C39))*(IFERROR(VALUE(RIGHT($A$2:$A$2000,4)),0)=YEAR(C39)))),""))</f>
        <v>3.5785500000000003</v>
      </c>
      <c r="E39" s="62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4" t="s">
        <v>113</v>
      </c>
      <c r="B40" s="31">
        <v>2.5465</v>
      </c>
      <c r="C40" s="69">
        <v>38749</v>
      </c>
      <c r="D40" s="70">
        <f t="array" ref="D40">IF(C40="","",IFERROR(AVERAGE(_xlfn._xlws.FILTER($B$2:$B$2000,(IFERROR(VALUE(MID($A$2:$A$2000,4,2)),0)=MONTH(C40))*(IFERROR(VALUE(RIGHT($A$2:$A$2000,4)),0)=YEAR(C40)))),""))</f>
        <v>3.7513250000000005</v>
      </c>
      <c r="E40" s="62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4" t="s">
        <v>118</v>
      </c>
      <c r="B41" s="31">
        <v>2.5042</v>
      </c>
      <c r="C41" s="69">
        <v>38777</v>
      </c>
      <c r="D41" s="70">
        <f t="array" ref="D41">IF(C41="","",IFERROR(AVERAGE(_xlfn._xlws.FILTER($B$2:$B$2000,(IFERROR(VALUE(MID($A$2:$A$2000,4,2)),0)=MONTH(C41))*(IFERROR(VALUE(RIGHT($A$2:$A$2000,4)),0)=YEAR(C41)))),""))</f>
        <v>4.2741599999999993</v>
      </c>
      <c r="E41" s="62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4" t="s">
        <v>123</v>
      </c>
      <c r="B42" s="31">
        <v>2.4535</v>
      </c>
      <c r="C42" s="69">
        <v>38808</v>
      </c>
      <c r="D42" s="70">
        <f t="array" ref="D42">IF(C42="","",IFERROR(AVERAGE(_xlfn._xlws.FILTER($B$2:$B$2000,(IFERROR(VALUE(MID($A$2:$A$2000,4,2)),0)=MONTH(C42))*(IFERROR(VALUE(RIGHT($A$2:$A$2000,4)),0)=YEAR(C42)))),""))</f>
        <v>3.7321499999999999</v>
      </c>
      <c r="E42" s="62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4" t="s">
        <v>128</v>
      </c>
      <c r="B43" s="31">
        <v>2.2654999999999998</v>
      </c>
      <c r="C43" s="69">
        <v>38838</v>
      </c>
      <c r="D43" s="70">
        <f t="array" ref="D43">IF(C43="","",IFERROR(AVERAGE(_xlfn._xlws.FILTER($B$2:$B$2000,(IFERROR(VALUE(MID($A$2:$A$2000,4,2)),0)=MONTH(C43))*(IFERROR(VALUE(RIGHT($A$2:$A$2000,4)),0)=YEAR(C43)))),""))</f>
        <v>2.9806499999999998</v>
      </c>
      <c r="E43" s="62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4" t="s">
        <v>133</v>
      </c>
      <c r="B44" s="31">
        <v>2.1779999999999999</v>
      </c>
      <c r="C44" s="69">
        <v>38869</v>
      </c>
      <c r="D44" s="70">
        <f t="array" ref="D44">IF(C44="","",IFERROR(AVERAGE(_xlfn._xlws.FILTER($B$2:$B$2000,(IFERROR(VALUE(MID($A$2:$A$2000,4,2)),0)=MONTH(C44))*(IFERROR(VALUE(RIGHT($A$2:$A$2000,4)),0)=YEAR(C44)))),""))</f>
        <v>2.9867000000000004</v>
      </c>
      <c r="E44" s="62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4" t="s">
        <v>138</v>
      </c>
      <c r="B45" s="31">
        <v>1.9776</v>
      </c>
      <c r="C45" s="69">
        <v>38899</v>
      </c>
      <c r="D45" s="70">
        <f t="array" ref="D45">IF(C45="","",IFERROR(AVERAGE(_xlfn._xlws.FILTER($B$2:$B$2000,(IFERROR(VALUE(MID($A$2:$A$2000,4,2)),0)=MONTH(C45))*(IFERROR(VALUE(RIGHT($A$2:$A$2000,4)),0)=YEAR(C45)))),""))</f>
        <v>3.1456499999999998</v>
      </c>
      <c r="E45" s="62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4" t="s">
        <v>143</v>
      </c>
      <c r="B46" s="31">
        <v>2.1286</v>
      </c>
      <c r="C46" s="69">
        <v>38930</v>
      </c>
      <c r="D46" s="70">
        <f t="array" ref="D46">IF(C46="","",IFERROR(AVERAGE(_xlfn._xlws.FILTER($B$2:$B$2000,(IFERROR(VALUE(MID($A$2:$A$2000,4,2)),0)=MONTH(C46))*(IFERROR(VALUE(RIGHT($A$2:$A$2000,4)),0)=YEAR(C46)))),""))</f>
        <v>2.872325</v>
      </c>
      <c r="E46" s="62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4" t="s">
        <v>148</v>
      </c>
      <c r="B47" s="31">
        <v>2.2667000000000002</v>
      </c>
      <c r="C47" s="69">
        <v>38961</v>
      </c>
      <c r="D47" s="70">
        <f t="array" ref="D47">IF(C47="","",IFERROR(AVERAGE(_xlfn._xlws.FILTER($B$2:$B$2000,(IFERROR(VALUE(MID($A$2:$A$2000,4,2)),0)=MONTH(C47))*(IFERROR(VALUE(RIGHT($A$2:$A$2000,4)),0)=YEAR(C47)))),""))</f>
        <v>2.6276999999999999</v>
      </c>
      <c r="E47" s="62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4" t="s">
        <v>153</v>
      </c>
      <c r="B48" s="31">
        <v>2.2768000000000002</v>
      </c>
      <c r="C48" s="69">
        <v>38991</v>
      </c>
      <c r="D48" s="70">
        <f t="array" ref="D48">IF(C48="","",IFERROR(AVERAGE(_xlfn._xlws.FILTER($B$2:$B$2000,(IFERROR(VALUE(MID($A$2:$A$2000,4,2)),0)=MONTH(C48))*(IFERROR(VALUE(RIGHT($A$2:$A$2000,4)),0)=YEAR(C48)))),""))</f>
        <v>2.616425</v>
      </c>
      <c r="E48" s="62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4" t="s">
        <v>158</v>
      </c>
      <c r="B49" s="31">
        <v>2.0964999999999998</v>
      </c>
      <c r="C49" s="69">
        <v>39022</v>
      </c>
      <c r="D49" s="70">
        <f t="array" ref="D49">IF(C49="","",IFERROR(AVERAGE(_xlfn._xlws.FILTER($B$2:$B$2000,(IFERROR(VALUE(MID($A$2:$A$2000,4,2)),0)=MONTH(C49))*(IFERROR(VALUE(RIGHT($A$2:$A$2000,4)),0)=YEAR(C49)))),""))</f>
        <v>2.5759999999999996</v>
      </c>
      <c r="E49" s="62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4" t="s">
        <v>163</v>
      </c>
      <c r="B50" s="31">
        <v>2.1469999999999998</v>
      </c>
      <c r="C50" s="69">
        <v>39052</v>
      </c>
      <c r="D50" s="70">
        <f t="array" ref="D50">IF(C50="","",IFERROR(AVERAGE(_xlfn._xlws.FILTER($B$2:$B$2000,(IFERROR(VALUE(MID($A$2:$A$2000,4,2)),0)=MONTH(C50))*(IFERROR(VALUE(RIGHT($A$2:$A$2000,4)),0)=YEAR(C50)))),""))</f>
        <v>2.6704400000000001</v>
      </c>
      <c r="E50" s="62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4" t="s">
        <v>168</v>
      </c>
      <c r="B51" s="31">
        <v>2.2824</v>
      </c>
      <c r="C51" s="69">
        <v>39083</v>
      </c>
      <c r="D51" s="70">
        <f t="array" ref="D51">IF(C51="","",IFERROR(AVERAGE(_xlfn._xlws.FILTER($B$2:$B$2000,(IFERROR(VALUE(MID($A$2:$A$2000,4,2)),0)=MONTH(C51))*(IFERROR(VALUE(RIGHT($A$2:$A$2000,4)),0)=YEAR(C51)))),""))</f>
        <v>2.8831499999999997</v>
      </c>
      <c r="E51" s="62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4" t="s">
        <v>173</v>
      </c>
      <c r="B52" s="31">
        <v>2.2827999999999999</v>
      </c>
      <c r="C52" s="69">
        <v>39114</v>
      </c>
      <c r="D52" s="70">
        <f t="array" ref="D52">IF(C52="","",IFERROR(AVERAGE(_xlfn._xlws.FILTER($B$2:$B$2000,(IFERROR(VALUE(MID($A$2:$A$2000,4,2)),0)=MONTH(C52))*(IFERROR(VALUE(RIGHT($A$2:$A$2000,4)),0)=YEAR(C52)))),""))</f>
        <v>2.7256999999999998</v>
      </c>
      <c r="E52" s="62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4" t="s">
        <v>178</v>
      </c>
      <c r="B53" s="31">
        <v>2.3353999999999999</v>
      </c>
      <c r="C53" s="69">
        <v>39142</v>
      </c>
      <c r="D53" s="70">
        <f t="array" ref="D53">IF(C53="","",IFERROR(AVERAGE(_xlfn._xlws.FILTER($B$2:$B$2000,(IFERROR(VALUE(MID($A$2:$A$2000,4,2)),0)=MONTH(C53))*(IFERROR(VALUE(RIGHT($A$2:$A$2000,4)),0)=YEAR(C53)))),""))</f>
        <v>2.9207000000000001</v>
      </c>
      <c r="E53" s="62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4" t="s">
        <v>183</v>
      </c>
      <c r="B54" s="31">
        <v>2.4312</v>
      </c>
      <c r="C54" s="69">
        <v>39173</v>
      </c>
      <c r="D54" s="70">
        <f t="array" ref="D54">IF(C54="","",IFERROR(AVERAGE(_xlfn._xlws.FILTER($B$2:$B$2000,(IFERROR(VALUE(MID($A$2:$A$2000,4,2)),0)=MONTH(C54))*(IFERROR(VALUE(RIGHT($A$2:$A$2000,4)),0)=YEAR(C54)))),""))</f>
        <v>3.1785750000000004</v>
      </c>
      <c r="E54" s="62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4" t="s">
        <v>188</v>
      </c>
      <c r="B55" s="31">
        <v>2.4735</v>
      </c>
      <c r="C55" s="69">
        <v>39203</v>
      </c>
      <c r="D55" s="70">
        <f t="array" ref="D55">IF(C55="","",IFERROR(AVERAGE(_xlfn._xlws.FILTER($B$2:$B$2000,(IFERROR(VALUE(MID($A$2:$A$2000,4,2)),0)=MONTH(C55))*(IFERROR(VALUE(RIGHT($A$2:$A$2000,4)),0)=YEAR(C55)))),""))</f>
        <v>2.4468750000000004</v>
      </c>
      <c r="E55" s="62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4" t="s">
        <v>193</v>
      </c>
      <c r="B56" s="31">
        <v>2.4847999999999999</v>
      </c>
      <c r="C56" s="69">
        <v>39234</v>
      </c>
      <c r="D56" s="70">
        <f t="array" ref="D56">IF(C56="","",IFERROR(AVERAGE(_xlfn._xlws.FILTER($B$2:$B$2000,(IFERROR(VALUE(MID($A$2:$A$2000,4,2)),0)=MONTH(C56))*(IFERROR(VALUE(RIGHT($A$2:$A$2000,4)),0)=YEAR(C56)))),""))</f>
        <v>1.97496</v>
      </c>
      <c r="E56" s="62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4" t="s">
        <v>196</v>
      </c>
      <c r="B57" s="31">
        <v>2.4437000000000002</v>
      </c>
      <c r="C57" s="69">
        <v>39264</v>
      </c>
      <c r="D57" s="70">
        <f t="array" ref="D57">IF(C57="","",IFERROR(AVERAGE(_xlfn._xlws.FILTER($B$2:$B$2000,(IFERROR(VALUE(MID($A$2:$A$2000,4,2)),0)=MONTH(C57))*(IFERROR(VALUE(RIGHT($A$2:$A$2000,4)),0)=YEAR(C57)))),""))</f>
        <v>1.9580499999999998</v>
      </c>
      <c r="E57" s="62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4" t="s">
        <v>199</v>
      </c>
      <c r="B58" s="31">
        <v>2.4236</v>
      </c>
      <c r="C58" s="69">
        <v>39295</v>
      </c>
      <c r="D58" s="70">
        <f t="array" ref="D58">IF(C58="","",IFERROR(AVERAGE(_xlfn._xlws.FILTER($B$2:$B$2000,(IFERROR(VALUE(MID($A$2:$A$2000,4,2)),0)=MONTH(C58))*(IFERROR(VALUE(RIGHT($A$2:$A$2000,4)),0)=YEAR(C58)))),""))</f>
        <v>1.9297999999999997</v>
      </c>
      <c r="E58" s="62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4" t="s">
        <v>204</v>
      </c>
      <c r="B59" s="31">
        <v>2.3565</v>
      </c>
      <c r="C59" s="69">
        <v>39326</v>
      </c>
      <c r="D59" s="70">
        <f t="array" ref="D59">IF(C59="","",IFERROR(AVERAGE(_xlfn._xlws.FILTER($B$2:$B$2000,(IFERROR(VALUE(MID($A$2:$A$2000,4,2)),0)=MONTH(C59))*(IFERROR(VALUE(RIGHT($A$2:$A$2000,4)),0)=YEAR(C59)))),""))</f>
        <v>1.90215</v>
      </c>
      <c r="E59" s="62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4" t="s">
        <v>209</v>
      </c>
      <c r="B60" s="31">
        <v>2.2307999999999999</v>
      </c>
      <c r="C60" s="69">
        <v>39356</v>
      </c>
      <c r="D60" s="70">
        <f t="array" ref="D60">IF(C60="","",IFERROR(AVERAGE(_xlfn._xlws.FILTER($B$2:$B$2000,(IFERROR(VALUE(MID($A$2:$A$2000,4,2)),0)=MONTH(C60))*(IFERROR(VALUE(RIGHT($A$2:$A$2000,4)),0)=YEAR(C60)))),""))</f>
        <v>1.8814</v>
      </c>
      <c r="E60" s="62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4" t="s">
        <v>214</v>
      </c>
      <c r="B61" s="31">
        <v>2.0327999999999999</v>
      </c>
      <c r="C61" s="69">
        <v>39387</v>
      </c>
      <c r="D61" s="70">
        <f t="array" ref="D61">IF(C61="","",IFERROR(AVERAGE(_xlfn._xlws.FILTER($B$2:$B$2000,(IFERROR(VALUE(MID($A$2:$A$2000,4,2)),0)=MONTH(C61))*(IFERROR(VALUE(RIGHT($A$2:$A$2000,4)),0)=YEAR(C61)))),""))</f>
        <v>2.3195199999999998</v>
      </c>
      <c r="E61" s="62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4" t="s">
        <v>219</v>
      </c>
      <c r="B62" s="31">
        <v>2.0958000000000001</v>
      </c>
      <c r="C62" s="69">
        <v>39417</v>
      </c>
      <c r="D62" s="70">
        <f t="array" ref="D62">IF(C62="","",IFERROR(AVERAGE(_xlfn._xlws.FILTER($B$2:$B$2000,(IFERROR(VALUE(MID($A$2:$A$2000,4,2)),0)=MONTH(C62))*(IFERROR(VALUE(RIGHT($A$2:$A$2000,4)),0)=YEAR(C62)))),""))</f>
        <v>2.3665750000000001</v>
      </c>
      <c r="E62" s="62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4" t="s">
        <v>224</v>
      </c>
      <c r="B63" s="31">
        <v>1.9180999999999999</v>
      </c>
      <c r="C63" s="69">
        <v>39448</v>
      </c>
      <c r="D63" s="70">
        <f t="array" ref="D63">IF(C63="","",IFERROR(AVERAGE(_xlfn._xlws.FILTER($B$2:$B$2000,(IFERROR(VALUE(MID($A$2:$A$2000,4,2)),0)=MONTH(C63))*(IFERROR(VALUE(RIGHT($A$2:$A$2000,4)),0)=YEAR(C63)))),""))</f>
        <v>2.206375</v>
      </c>
      <c r="E63" s="62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4" t="s">
        <v>229</v>
      </c>
      <c r="B64" s="31">
        <v>1.4729000000000001</v>
      </c>
      <c r="C64" s="69">
        <v>39479</v>
      </c>
      <c r="D64" s="70">
        <f t="array" ref="D64">IF(C64="","",IFERROR(AVERAGE(_xlfn._xlws.FILTER($B$2:$B$2000,(IFERROR(VALUE(MID($A$2:$A$2000,4,2)),0)=MONTH(C64))*(IFERROR(VALUE(RIGHT($A$2:$A$2000,4)),0)=YEAR(C64)))),""))</f>
        <v>2.2027399999999995</v>
      </c>
      <c r="E64" s="62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4" t="s">
        <v>234</v>
      </c>
      <c r="B65" s="31">
        <v>1.2632000000000001</v>
      </c>
      <c r="C65" s="69">
        <v>39508</v>
      </c>
      <c r="D65" s="70">
        <f t="array" ref="D65">IF(C65="","",IFERROR(AVERAGE(_xlfn._xlws.FILTER($B$2:$B$2000,(IFERROR(VALUE(MID($A$2:$A$2000,4,2)),0)=MONTH(C65))*(IFERROR(VALUE(RIGHT($A$2:$A$2000,4)),0)=YEAR(C65)))),""))</f>
        <v>2.3339499999999997</v>
      </c>
      <c r="E65" s="62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4" t="s">
        <v>237</v>
      </c>
      <c r="B66" s="31">
        <v>1.4297</v>
      </c>
      <c r="C66" s="69">
        <v>39539</v>
      </c>
      <c r="D66" s="70">
        <f t="array" ref="D66">IF(C66="","",IFERROR(AVERAGE(_xlfn._xlws.FILTER($B$2:$B$2000,(IFERROR(VALUE(MID($A$2:$A$2000,4,2)),0)=MONTH(C66))*(IFERROR(VALUE(RIGHT($A$2:$A$2000,4)),0)=YEAR(C66)))),""))</f>
        <v>2.1811499999999997</v>
      </c>
      <c r="E66" s="62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4" t="s">
        <v>242</v>
      </c>
      <c r="B67" s="31">
        <v>1.3886000000000001</v>
      </c>
      <c r="C67" s="69">
        <v>39569</v>
      </c>
      <c r="D67" s="70">
        <f t="array" ref="D67">IF(C67="","",IFERROR(AVERAGE(_xlfn._xlws.FILTER($B$2:$B$2000,(IFERROR(VALUE(MID($A$2:$A$2000,4,2)),0)=MONTH(C67))*(IFERROR(VALUE(RIGHT($A$2:$A$2000,4)),0)=YEAR(C67)))),""))</f>
        <v>2.1204799999999997</v>
      </c>
      <c r="E67" s="62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4" t="s">
        <v>247</v>
      </c>
      <c r="B68" s="31">
        <v>1.2714000000000001</v>
      </c>
      <c r="C68" s="69">
        <v>39600</v>
      </c>
      <c r="D68" s="70">
        <f t="array" ref="D68">IF(C68="","",IFERROR(AVERAGE(_xlfn._xlws.FILTER($B$2:$B$2000,(IFERROR(VALUE(MID($A$2:$A$2000,4,2)),0)=MONTH(C68))*(IFERROR(VALUE(RIGHT($A$2:$A$2000,4)),0)=YEAR(C68)))),""))</f>
        <v>1.97845</v>
      </c>
      <c r="E68" s="62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4" t="s">
        <v>252</v>
      </c>
      <c r="B69" s="31">
        <v>1.2926</v>
      </c>
      <c r="C69" s="69">
        <v>39630</v>
      </c>
      <c r="D69" s="70">
        <f t="array" ref="D69">IF(C69="","",IFERROR(AVERAGE(_xlfn._xlws.FILTER($B$2:$B$2000,(IFERROR(VALUE(MID($A$2:$A$2000,4,2)),0)=MONTH(C69))*(IFERROR(VALUE(RIGHT($A$2:$A$2000,4)),0)=YEAR(C69)))),""))</f>
        <v>2.095075</v>
      </c>
      <c r="E69" s="62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4" t="s">
        <v>257</v>
      </c>
      <c r="B70" s="31">
        <v>1.3498000000000001</v>
      </c>
      <c r="C70" s="69">
        <v>39661</v>
      </c>
      <c r="D70" s="70">
        <f t="array" ref="D70">IF(C70="","",IFERROR(AVERAGE(_xlfn._xlws.FILTER($B$2:$B$2000,(IFERROR(VALUE(MID($A$2:$A$2000,4,2)),0)=MONTH(C70))*(IFERROR(VALUE(RIGHT($A$2:$A$2000,4)),0)=YEAR(C70)))),""))</f>
        <v>2.09198</v>
      </c>
      <c r="E70" s="62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4" t="s">
        <v>262</v>
      </c>
      <c r="B71" s="31">
        <v>1.6463000000000001</v>
      </c>
      <c r="C71" s="69">
        <v>39692</v>
      </c>
      <c r="D71" s="70">
        <f t="array" ref="D71">IF(C71="","",IFERROR(AVERAGE(_xlfn._xlws.FILTER($B$2:$B$2000,(IFERROR(VALUE(MID($A$2:$A$2000,4,2)),0)=MONTH(C71))*(IFERROR(VALUE(RIGHT($A$2:$A$2000,4)),0)=YEAR(C71)))),""))</f>
        <v>2.1921499999999998</v>
      </c>
      <c r="E71" s="62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4" t="s">
        <v>266</v>
      </c>
      <c r="B72" s="31">
        <v>1.7353000000000001</v>
      </c>
      <c r="C72" s="69">
        <v>39722</v>
      </c>
      <c r="D72" s="70">
        <f t="array" ref="D72">IF(C72="","",IFERROR(AVERAGE(_xlfn._xlws.FILTER($B$2:$B$2000,(IFERROR(VALUE(MID($A$2:$A$2000,4,2)),0)=MONTH(C72))*(IFERROR(VALUE(RIGHT($A$2:$A$2000,4)),0)=YEAR(C72)))),""))</f>
        <v>2.11496</v>
      </c>
      <c r="E72" s="62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4" t="s">
        <v>271</v>
      </c>
      <c r="B73" s="31">
        <v>1.6419999999999999</v>
      </c>
      <c r="C73" s="69">
        <v>39753</v>
      </c>
      <c r="D73" s="70">
        <f t="array" ref="D73">IF(C73="","",IFERROR(AVERAGE(_xlfn._xlws.FILTER($B$2:$B$2000,(IFERROR(VALUE(MID($A$2:$A$2000,4,2)),0)=MONTH(C73))*(IFERROR(VALUE(RIGHT($A$2:$A$2000,4)),0)=YEAR(C73)))),""))</f>
        <v>2.09965</v>
      </c>
      <c r="E73" s="62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4" t="s">
        <v>275</v>
      </c>
      <c r="B74" s="31">
        <v>1.5022</v>
      </c>
      <c r="C74" s="69">
        <v>39783</v>
      </c>
      <c r="D74" s="70">
        <f t="array" ref="D74">IF(C74="","",IFERROR(AVERAGE(_xlfn._xlws.FILTER($B$2:$B$2000,(IFERROR(VALUE(MID($A$2:$A$2000,4,2)),0)=MONTH(C74))*(IFERROR(VALUE(RIGHT($A$2:$A$2000,4)),0)=YEAR(C74)))),""))</f>
        <v>2.1247250000000002</v>
      </c>
      <c r="E74" s="62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4" t="s">
        <v>280</v>
      </c>
      <c r="B75" s="31">
        <v>1.5595000000000001</v>
      </c>
      <c r="C75" s="69">
        <v>39814</v>
      </c>
      <c r="D75" s="70">
        <f t="array" ref="D75">IF(C75="","",IFERROR(AVERAGE(_xlfn._xlws.FILTER($B$2:$B$2000,(IFERROR(VALUE(MID($A$2:$A$2000,4,2)),0)=MONTH(C75))*(IFERROR(VALUE(RIGHT($A$2:$A$2000,4)),0)=YEAR(C75)))),""))</f>
        <v>2.2636799999999999</v>
      </c>
      <c r="E75" s="62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4" t="s">
        <v>285</v>
      </c>
      <c r="B76" s="31">
        <v>1.5652999999999999</v>
      </c>
      <c r="C76" s="69">
        <v>39845</v>
      </c>
      <c r="D76" s="70">
        <f t="array" ref="D76">IF(C76="","",IFERROR(AVERAGE(_xlfn._xlws.FILTER($B$2:$B$2000,(IFERROR(VALUE(MID($A$2:$A$2000,4,2)),0)=MONTH(C76))*(IFERROR(VALUE(RIGHT($A$2:$A$2000,4)),0)=YEAR(C76)))),""))</f>
        <v>2.1967500000000002</v>
      </c>
      <c r="E76" s="62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4" t="s">
        <v>290</v>
      </c>
      <c r="B77" s="31">
        <v>1.6666000000000001</v>
      </c>
      <c r="C77" s="69">
        <v>39873</v>
      </c>
      <c r="D77" s="70">
        <f t="array" ref="D77">IF(C77="","",IFERROR(AVERAGE(_xlfn._xlws.FILTER($B$2:$B$2000,(IFERROR(VALUE(MID($A$2:$A$2000,4,2)),0)=MONTH(C77))*(IFERROR(VALUE(RIGHT($A$2:$A$2000,4)),0)=YEAR(C77)))),""))</f>
        <v>1.8942750000000002</v>
      </c>
      <c r="E77" s="62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4" t="s">
        <v>295</v>
      </c>
      <c r="B78" s="31">
        <v>1.9251</v>
      </c>
      <c r="C78" s="69">
        <v>39904</v>
      </c>
      <c r="D78" s="70">
        <f t="array" ref="D78">IF(C78="","",IFERROR(AVERAGE(_xlfn._xlws.FILTER($B$2:$B$2000,(IFERROR(VALUE(MID($A$2:$A$2000,4,2)),0)=MONTH(C78))*(IFERROR(VALUE(RIGHT($A$2:$A$2000,4)),0)=YEAR(C78)))),""))</f>
        <v>1.8000600000000002</v>
      </c>
      <c r="E78" s="62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4" t="s">
        <v>300</v>
      </c>
      <c r="B79" s="31">
        <v>2.1269999999999998</v>
      </c>
      <c r="C79" s="69">
        <v>39934</v>
      </c>
      <c r="D79" s="70">
        <f t="array" ref="D79">IF(C79="","",IFERROR(AVERAGE(_xlfn._xlws.FILTER($B$2:$B$2000,(IFERROR(VALUE(MID($A$2:$A$2000,4,2)),0)=MONTH(C79))*(IFERROR(VALUE(RIGHT($A$2:$A$2000,4)),0)=YEAR(C79)))),""))</f>
        <v>1.7054750000000001</v>
      </c>
      <c r="E79" s="62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4" t="s">
        <v>305</v>
      </c>
      <c r="B80" s="31">
        <v>2.0407000000000002</v>
      </c>
      <c r="C80" s="69">
        <v>39965</v>
      </c>
      <c r="D80" s="70">
        <f t="array" ref="D80">IF(C80="","",IFERROR(AVERAGE(_xlfn._xlws.FILTER($B$2:$B$2000,(IFERROR(VALUE(MID($A$2:$A$2000,4,2)),0)=MONTH(C80))*(IFERROR(VALUE(RIGHT($A$2:$A$2000,4)),0)=YEAR(C80)))),""))</f>
        <v>1.769525</v>
      </c>
      <c r="E80" s="62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4" t="s">
        <v>309</v>
      </c>
      <c r="B81" s="31">
        <v>2.0188000000000001</v>
      </c>
      <c r="C81" s="69">
        <v>39995</v>
      </c>
      <c r="D81" s="70">
        <f t="array" ref="D81">IF(C81="","",IFERROR(AVERAGE(_xlfn._xlws.FILTER($B$2:$B$2000,(IFERROR(VALUE(MID($A$2:$A$2000,4,2)),0)=MONTH(C81))*(IFERROR(VALUE(RIGHT($A$2:$A$2000,4)),0)=YEAR(C81)))),""))</f>
        <v>2.08066</v>
      </c>
      <c r="E81" s="62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4" t="s">
        <v>314</v>
      </c>
      <c r="B82" s="31">
        <v>2.0078999999999998</v>
      </c>
      <c r="C82" s="69">
        <v>40026</v>
      </c>
      <c r="D82" s="70">
        <f t="array" ref="D82">IF(C82="","",IFERROR(AVERAGE(_xlfn._xlws.FILTER($B$2:$B$2000,(IFERROR(VALUE(MID($A$2:$A$2000,4,2)),0)=MONTH(C82))*(IFERROR(VALUE(RIGHT($A$2:$A$2000,4)),0)=YEAR(C82)))),""))</f>
        <v>2.1369499999999997</v>
      </c>
      <c r="E82" s="62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4" t="s">
        <v>319</v>
      </c>
      <c r="B83" s="31">
        <v>2.0289999999999999</v>
      </c>
      <c r="C83" s="69">
        <v>40057</v>
      </c>
      <c r="D83" s="70">
        <f t="array" ref="D83">IF(C83="","",IFERROR(AVERAGE(_xlfn._xlws.FILTER($B$2:$B$2000,(IFERROR(VALUE(MID($A$2:$A$2000,4,2)),0)=MONTH(C83))*(IFERROR(VALUE(RIGHT($A$2:$A$2000,4)),0)=YEAR(C83)))),""))</f>
        <v>2.322025</v>
      </c>
      <c r="E83" s="62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4" t="s">
        <v>324</v>
      </c>
      <c r="B84" s="31">
        <v>2.0150999999999999</v>
      </c>
      <c r="C84" s="69">
        <v>40087</v>
      </c>
      <c r="D84" s="70">
        <f t="array" ref="D84">IF(C84="","",IFERROR(AVERAGE(_xlfn._xlws.FILTER($B$2:$B$2000,(IFERROR(VALUE(MID($A$2:$A$2000,4,2)),0)=MONTH(C84))*(IFERROR(VALUE(RIGHT($A$2:$A$2000,4)),0)=YEAR(C84)))),""))</f>
        <v>2.7250799999999997</v>
      </c>
      <c r="E84" s="62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4" t="s">
        <v>328</v>
      </c>
      <c r="B85" s="31">
        <v>2.0192000000000001</v>
      </c>
      <c r="C85" s="69">
        <v>40118</v>
      </c>
      <c r="D85" s="70">
        <f t="array" ref="D85">IF(C85="","",IFERROR(AVERAGE(_xlfn._xlws.FILTER($B$2:$B$2000,(IFERROR(VALUE(MID($A$2:$A$2000,4,2)),0)=MONTH(C85))*(IFERROR(VALUE(RIGHT($A$2:$A$2000,4)),0)=YEAR(C85)))),""))</f>
        <v>2.7489499999999998</v>
      </c>
      <c r="E85" s="62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4" t="s">
        <v>333</v>
      </c>
      <c r="B86" s="31">
        <v>2.1215000000000002</v>
      </c>
      <c r="C86" s="69">
        <v>40148</v>
      </c>
      <c r="D86" s="70">
        <f t="array" ref="D86">IF(C86="","",IFERROR(AVERAGE(_xlfn._xlws.FILTER($B$2:$B$2000,(IFERROR(VALUE(MID($A$2:$A$2000,4,2)),0)=MONTH(C86))*(IFERROR(VALUE(RIGHT($A$2:$A$2000,4)),0)=YEAR(C86)))),""))</f>
        <v>2.9995400000000001</v>
      </c>
      <c r="E86" s="62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4" t="s">
        <v>338</v>
      </c>
      <c r="B87" s="31">
        <v>2.4156</v>
      </c>
      <c r="C87" s="69">
        <v>40179</v>
      </c>
      <c r="D87" s="70">
        <f t="array" ref="D87">IF(C87="","",IFERROR(AVERAGE(_xlfn._xlws.FILTER($B$2:$B$2000,(IFERROR(VALUE(MID($A$2:$A$2000,4,2)),0)=MONTH(C87))*(IFERROR(VALUE(RIGHT($A$2:$A$2000,4)),0)=YEAR(C87)))),""))</f>
        <v>3.4630000000000001</v>
      </c>
      <c r="E87" s="62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4" t="s">
        <v>343</v>
      </c>
      <c r="B88" s="31">
        <v>2.4542999999999999</v>
      </c>
      <c r="C88" s="69">
        <v>40210</v>
      </c>
      <c r="D88" s="70">
        <f t="array" ref="D88">IF(C88="","",IFERROR(AVERAGE(_xlfn._xlws.FILTER($B$2:$B$2000,(IFERROR(VALUE(MID($A$2:$A$2000,4,2)),0)=MONTH(C88))*(IFERROR(VALUE(RIGHT($A$2:$A$2000,4)),0)=YEAR(C88)))),""))</f>
        <v>3.1463749999999999</v>
      </c>
      <c r="E88" s="62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4" t="s">
        <v>348</v>
      </c>
      <c r="B89" s="31">
        <v>2.4272999999999998</v>
      </c>
      <c r="C89" s="69">
        <v>40238</v>
      </c>
      <c r="D89" s="70">
        <f t="array" ref="D89">IF(C89="","",IFERROR(AVERAGE(_xlfn._xlws.FILTER($B$2:$B$2000,(IFERROR(VALUE(MID($A$2:$A$2000,4,2)),0)=MONTH(C89))*(IFERROR(VALUE(RIGHT($A$2:$A$2000,4)),0)=YEAR(C89)))),""))</f>
        <v>2.3766500000000002</v>
      </c>
      <c r="E89" s="62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4" t="s">
        <v>353</v>
      </c>
      <c r="B90" s="31">
        <v>2.4211</v>
      </c>
      <c r="C90" s="69">
        <v>40269</v>
      </c>
      <c r="D90" s="70">
        <f t="array" ref="D90">IF(C90="","",IFERROR(AVERAGE(_xlfn._xlws.FILTER($B$2:$B$2000,(IFERROR(VALUE(MID($A$2:$A$2000,4,2)),0)=MONTH(C90))*(IFERROR(VALUE(RIGHT($A$2:$A$2000,4)),0)=YEAR(C90)))),""))</f>
        <v>2.2749999999999999</v>
      </c>
      <c r="E90" s="62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4" t="s">
        <v>358</v>
      </c>
      <c r="B91" s="31">
        <v>2.3908999999999998</v>
      </c>
      <c r="C91" s="69">
        <v>40299</v>
      </c>
      <c r="D91" s="70">
        <f t="array" ref="D91">IF(C91="","",IFERROR(AVERAGE(_xlfn._xlws.FILTER($B$2:$B$2000,(IFERROR(VALUE(MID($A$2:$A$2000,4,2)),0)=MONTH(C91))*(IFERROR(VALUE(RIGHT($A$2:$A$2000,4)),0)=YEAR(C91)))),""))</f>
        <v>2.0186999999999999</v>
      </c>
      <c r="E91" s="62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4" t="s">
        <v>363</v>
      </c>
      <c r="B92" s="31">
        <v>2.3637000000000001</v>
      </c>
      <c r="C92" s="69">
        <v>40330</v>
      </c>
      <c r="D92" s="70">
        <f t="array" ref="D92">IF(C92="","",IFERROR(AVERAGE(_xlfn._xlws.FILTER($B$2:$B$2000,(IFERROR(VALUE(MID($A$2:$A$2000,4,2)),0)=MONTH(C92))*(IFERROR(VALUE(RIGHT($A$2:$A$2000,4)),0)=YEAR(C92)))),""))</f>
        <v>2.0026000000000002</v>
      </c>
      <c r="E92" s="62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4" t="s">
        <v>368</v>
      </c>
      <c r="B93" s="31">
        <v>2.3336000000000001</v>
      </c>
      <c r="C93" s="69">
        <v>40360</v>
      </c>
      <c r="D93" s="70">
        <f t="array" ref="D93">IF(C93="","",IFERROR(AVERAGE(_xlfn._xlws.FILTER($B$2:$B$2000,(IFERROR(VALUE(MID($A$2:$A$2000,4,2)),0)=MONTH(C93))*(IFERROR(VALUE(RIGHT($A$2:$A$2000,4)),0)=YEAR(C93)))),""))</f>
        <v>2.2007200000000005</v>
      </c>
      <c r="E93" s="62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4" t="s">
        <v>372</v>
      </c>
      <c r="B94" s="31">
        <v>2.3496999999999999</v>
      </c>
      <c r="C94" s="69">
        <v>40391</v>
      </c>
      <c r="D94" s="70">
        <f t="array" ref="D94">IF(C94="","",IFERROR(AVERAGE(_xlfn._xlws.FILTER($B$2:$B$2000,(IFERROR(VALUE(MID($A$2:$A$2000,4,2)),0)=MONTH(C94))*(IFERROR(VALUE(RIGHT($A$2:$A$2000,4)),0)=YEAR(C94)))),""))</f>
        <v>2.29955</v>
      </c>
      <c r="E94" s="62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4" t="s">
        <v>377</v>
      </c>
      <c r="B95" s="31">
        <v>2.3639000000000001</v>
      </c>
      <c r="C95" s="69">
        <v>40422</v>
      </c>
      <c r="D95" s="70">
        <f t="array" ref="D95">IF(C95="","",IFERROR(AVERAGE(_xlfn._xlws.FILTER($B$2:$B$2000,(IFERROR(VALUE(MID($A$2:$A$2000,4,2)),0)=MONTH(C95))*(IFERROR(VALUE(RIGHT($A$2:$A$2000,4)),0)=YEAR(C95)))),""))</f>
        <v>2.3569999999999998</v>
      </c>
      <c r="E95" s="62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4" t="s">
        <v>382</v>
      </c>
      <c r="B96" s="31">
        <v>2.4906999999999999</v>
      </c>
      <c r="C96" s="69">
        <v>40452</v>
      </c>
      <c r="D96" s="70">
        <f t="array" ref="D96">IF(C96="","",IFERROR(AVERAGE(_xlfn._xlws.FILTER($B$2:$B$2000,(IFERROR(VALUE(MID($A$2:$A$2000,4,2)),0)=MONTH(C96))*(IFERROR(VALUE(RIGHT($A$2:$A$2000,4)),0)=YEAR(C96)))),""))</f>
        <v>2.6285600000000002</v>
      </c>
      <c r="E96" s="62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4" t="s">
        <v>387</v>
      </c>
      <c r="B97" s="31">
        <v>2.6225000000000001</v>
      </c>
      <c r="C97" s="69">
        <v>40483</v>
      </c>
      <c r="D97" s="70">
        <f t="array" ref="D97">IF(C97="","",IFERROR(AVERAGE(_xlfn._xlws.FILTER($B$2:$B$2000,(IFERROR(VALUE(MID($A$2:$A$2000,4,2)),0)=MONTH(C97))*(IFERROR(VALUE(RIGHT($A$2:$A$2000,4)),0)=YEAR(C97)))),""))</f>
        <v>2.6628750000000001</v>
      </c>
      <c r="E97" s="62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4" t="s">
        <v>392</v>
      </c>
      <c r="B98" s="31">
        <v>2.7477</v>
      </c>
      <c r="C98" s="69">
        <v>40513</v>
      </c>
      <c r="D98" s="70">
        <f t="array" ref="D98">IF(C98="","",IFERROR(AVERAGE(_xlfn._xlws.FILTER($B$2:$B$2000,(IFERROR(VALUE(MID($A$2:$A$2000,4,2)),0)=MONTH(C98))*(IFERROR(VALUE(RIGHT($A$2:$A$2000,4)),0)=YEAR(C98)))),""))</f>
        <v>2.8438399999999993</v>
      </c>
      <c r="E98" s="62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4" t="s">
        <v>396</v>
      </c>
      <c r="B99" s="31">
        <v>2.8037000000000001</v>
      </c>
      <c r="C99" s="69">
        <v>40544</v>
      </c>
      <c r="D99" s="70">
        <f t="array" ref="D99">IF(C99="","",IFERROR(AVERAGE(_xlfn._xlws.FILTER($B$2:$B$2000,(IFERROR(VALUE(MID($A$2:$A$2000,4,2)),0)=MONTH(C99))*(IFERROR(VALUE(RIGHT($A$2:$A$2000,4)),0)=YEAR(C99)))),""))</f>
        <v>2.8990750000000003</v>
      </c>
      <c r="E99" s="62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4" t="s">
        <v>401</v>
      </c>
      <c r="B100" s="31">
        <v>2.9518</v>
      </c>
      <c r="C100" s="69">
        <v>40575</v>
      </c>
      <c r="D100" s="7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62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4" t="s">
        <v>406</v>
      </c>
      <c r="B101" s="31">
        <v>3.0057</v>
      </c>
      <c r="C101" s="69">
        <v>40603</v>
      </c>
      <c r="D101" s="7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62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4" t="s">
        <v>410</v>
      </c>
      <c r="B102" s="31">
        <v>3.0266999999999999</v>
      </c>
      <c r="C102" s="69">
        <v>40634</v>
      </c>
      <c r="D102" s="7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62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4" t="s">
        <v>415</v>
      </c>
      <c r="B103" s="31">
        <v>3.0476000000000001</v>
      </c>
      <c r="C103" s="69">
        <v>40664</v>
      </c>
      <c r="D103" s="7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62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4" t="s">
        <v>419</v>
      </c>
      <c r="B104" s="31">
        <v>3.0367999999999999</v>
      </c>
      <c r="C104" s="69">
        <v>40695</v>
      </c>
      <c r="D104" s="7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62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4" t="s">
        <v>424</v>
      </c>
      <c r="B105" s="31">
        <v>2.9927999999999999</v>
      </c>
      <c r="C105" s="69">
        <v>40725</v>
      </c>
      <c r="D105" s="70">
        <f t="array" ref="D105">IF(C105="","",IFERROR(AVERAGE(_xlfn._xlws.FILTER($B$2:$B$2000,(IFERROR(VALUE(MID($A$2:$A$2000,4,2)),0)=MONTH(C105))*(IFERROR(VALUE(RIGHT($A$2:$A$2000,4)),0)=YEAR(C105)))),""))</f>
        <v>2.90828</v>
      </c>
      <c r="E105" s="62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4" t="s">
        <v>429</v>
      </c>
      <c r="B106" s="31">
        <v>2.8210000000000002</v>
      </c>
      <c r="C106" s="69">
        <v>40756</v>
      </c>
      <c r="D106" s="7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62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4" t="s">
        <v>434</v>
      </c>
      <c r="B107" s="31">
        <v>2.7755000000000001</v>
      </c>
      <c r="C107" s="69">
        <v>40787</v>
      </c>
      <c r="D107" s="7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62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4" t="s">
        <v>439</v>
      </c>
      <c r="B108" s="31">
        <v>2.7378999999999998</v>
      </c>
      <c r="C108" s="69">
        <v>40817</v>
      </c>
      <c r="D108" s="7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62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4" t="s">
        <v>443</v>
      </c>
      <c r="B109" s="31">
        <v>2.6928000000000001</v>
      </c>
      <c r="C109" s="69">
        <v>40848</v>
      </c>
      <c r="D109" s="7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62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4" t="s">
        <v>447</v>
      </c>
      <c r="B110" s="31">
        <v>2.7063999999999999</v>
      </c>
      <c r="C110" s="69">
        <v>40878</v>
      </c>
      <c r="D110" s="7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62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4" t="s">
        <v>452</v>
      </c>
      <c r="B111" s="31">
        <v>2.7248000000000001</v>
      </c>
      <c r="C111" s="69">
        <v>40909</v>
      </c>
      <c r="D111" s="7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62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4" t="s">
        <v>457</v>
      </c>
      <c r="B112" s="31">
        <v>2.7248000000000001</v>
      </c>
      <c r="C112" s="69">
        <v>40940</v>
      </c>
      <c r="D112" s="7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62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4" t="s">
        <v>462</v>
      </c>
      <c r="B113" s="31">
        <v>2.7486999999999999</v>
      </c>
      <c r="C113" s="69">
        <v>40969</v>
      </c>
      <c r="D113" s="70">
        <f t="array" ref="D113">IF(C113="","",IFERROR(AVERAGE(_xlfn._xlws.FILTER($B$2:$B$2000,(IFERROR(VALUE(MID($A$2:$A$2000,4,2)),0)=MONTH(C113))*(IFERROR(VALUE(RIGHT($A$2:$A$2000,4)),0)=YEAR(C113)))),""))</f>
        <v>2.99566</v>
      </c>
      <c r="E113" s="62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4" t="s">
        <v>467</v>
      </c>
      <c r="B114" s="31">
        <v>2.7136999999999998</v>
      </c>
      <c r="C114" s="69">
        <v>41000</v>
      </c>
      <c r="D114" s="7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62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4" t="s">
        <v>472</v>
      </c>
      <c r="B115" s="31">
        <v>2.7241</v>
      </c>
      <c r="C115" s="69">
        <v>41030</v>
      </c>
      <c r="D115" s="70">
        <f t="array" ref="D115">IF(C115="","",IFERROR(AVERAGE(_xlfn._xlws.FILTER($B$2:$B$2000,(IFERROR(VALUE(MID($A$2:$A$2000,4,2)),0)=MONTH(C115))*(IFERROR(VALUE(RIGHT($A$2:$A$2000,4)),0)=YEAR(C115)))),""))</f>
        <v>2.794225</v>
      </c>
      <c r="E115" s="62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4" t="s">
        <v>475</v>
      </c>
      <c r="B116" s="31">
        <v>2.7191000000000001</v>
      </c>
      <c r="C116" s="69">
        <v>41061</v>
      </c>
      <c r="D116" s="70">
        <f t="array" ref="D116">IF(C116="","",IFERROR(AVERAGE(_xlfn._xlws.FILTER($B$2:$B$2000,(IFERROR(VALUE(MID($A$2:$A$2000,4,2)),0)=MONTH(C116))*(IFERROR(VALUE(RIGHT($A$2:$A$2000,4)),0)=YEAR(C116)))),""))</f>
        <v>2.63348</v>
      </c>
      <c r="E116" s="62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4" t="s">
        <v>480</v>
      </c>
      <c r="B117" s="31">
        <v>2.7286999999999999</v>
      </c>
      <c r="C117" s="69">
        <v>41091</v>
      </c>
      <c r="D117" s="70">
        <f t="array" ref="D117">IF(C117="","",IFERROR(AVERAGE(_xlfn._xlws.FILTER($B$2:$B$2000,(IFERROR(VALUE(MID($A$2:$A$2000,4,2)),0)=MONTH(C117))*(IFERROR(VALUE(RIGHT($A$2:$A$2000,4)),0)=YEAR(C117)))),""))</f>
        <v>2.535825</v>
      </c>
      <c r="E117" s="62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4" t="s">
        <v>485</v>
      </c>
      <c r="B118" s="31">
        <v>2.7206000000000001</v>
      </c>
      <c r="C118" s="69">
        <v>41122</v>
      </c>
      <c r="D118" s="7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62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4" t="s">
        <v>490</v>
      </c>
      <c r="B119" s="31">
        <v>2.7061000000000002</v>
      </c>
      <c r="C119" s="69">
        <v>41153</v>
      </c>
      <c r="D119" s="7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62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4" t="s">
        <v>495</v>
      </c>
      <c r="B120" s="31">
        <v>2.7265999999999999</v>
      </c>
      <c r="C120" s="69">
        <v>41183</v>
      </c>
      <c r="D120" s="7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62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4" t="s">
        <v>500</v>
      </c>
      <c r="B121" s="31">
        <v>2.7442000000000002</v>
      </c>
      <c r="C121" s="69">
        <v>41214</v>
      </c>
      <c r="D121" s="7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62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4" t="s">
        <v>504</v>
      </c>
      <c r="B122" s="31">
        <v>2.7307999999999999</v>
      </c>
      <c r="C122" s="69">
        <v>41244</v>
      </c>
      <c r="D122" s="7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62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4" t="s">
        <v>509</v>
      </c>
      <c r="B123" s="31">
        <v>2.7092999999999998</v>
      </c>
      <c r="C123" s="69">
        <v>41275</v>
      </c>
      <c r="D123" s="70">
        <f t="array" ref="D123">IF(C123="","",IFERROR(AVERAGE(_xlfn._xlws.FILTER($B$2:$B$2000,(IFERROR(VALUE(MID($A$2:$A$2000,4,2)),0)=MONTH(C123))*(IFERROR(VALUE(RIGHT($A$2:$A$2000,4)),0)=YEAR(C123)))),""))</f>
        <v>2.651125</v>
      </c>
      <c r="E123" s="62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4" t="s">
        <v>514</v>
      </c>
      <c r="B124" s="31">
        <v>2.7092999999999998</v>
      </c>
      <c r="C124" s="69">
        <v>41306</v>
      </c>
      <c r="D124" s="70">
        <f t="array" ref="D124">IF(C124="","",IFERROR(AVERAGE(_xlfn._xlws.FILTER($B$2:$B$2000,(IFERROR(VALUE(MID($A$2:$A$2000,4,2)),0)=MONTH(C124))*(IFERROR(VALUE(RIGHT($A$2:$A$2000,4)),0)=YEAR(C124)))),""))</f>
        <v>2.803725</v>
      </c>
      <c r="E124" s="62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4" t="s">
        <v>519</v>
      </c>
      <c r="B125" s="31">
        <v>2.6585000000000001</v>
      </c>
      <c r="C125" s="69">
        <v>41334</v>
      </c>
      <c r="D125" s="7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62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4" t="s">
        <v>523</v>
      </c>
      <c r="B126" s="31">
        <v>2.5091999999999999</v>
      </c>
      <c r="C126" s="69">
        <v>41365</v>
      </c>
      <c r="D126" s="7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62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4" t="s">
        <v>528</v>
      </c>
      <c r="B127" s="31">
        <v>2.3927</v>
      </c>
      <c r="C127" s="69">
        <v>41395</v>
      </c>
      <c r="D127" s="7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62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4" t="s">
        <v>533</v>
      </c>
      <c r="B128" s="31">
        <v>2.1158000000000001</v>
      </c>
      <c r="C128" s="69">
        <v>41426</v>
      </c>
      <c r="D128" s="70">
        <f t="array" ref="D128">IF(C128="","",IFERROR(AVERAGE(_xlfn._xlws.FILTER($B$2:$B$2000,(IFERROR(VALUE(MID($A$2:$A$2000,4,2)),0)=MONTH(C128))*(IFERROR(VALUE(RIGHT($A$2:$A$2000,4)),0)=YEAR(C128)))),""))</f>
        <v>2.605925</v>
      </c>
      <c r="E128" s="62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4" t="s">
        <v>538</v>
      </c>
      <c r="B129" s="31">
        <v>2.0085999999999999</v>
      </c>
      <c r="C129" s="69">
        <v>41456</v>
      </c>
      <c r="D129" s="70">
        <f t="array" ref="D129">IF(C129="","",IFERROR(AVERAGE(_xlfn._xlws.FILTER($B$2:$B$2000,(IFERROR(VALUE(MID($A$2:$A$2000,4,2)),0)=MONTH(C129))*(IFERROR(VALUE(RIGHT($A$2:$A$2000,4)),0)=YEAR(C129)))),""))</f>
        <v>2.54515</v>
      </c>
      <c r="E129" s="62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4" t="s">
        <v>543</v>
      </c>
      <c r="B130" s="31">
        <v>2.0127999999999999</v>
      </c>
      <c r="C130" s="69">
        <v>41487</v>
      </c>
      <c r="D130" s="7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62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4" t="s">
        <v>547</v>
      </c>
      <c r="B131" s="31">
        <v>2.0282</v>
      </c>
      <c r="C131" s="69">
        <v>41518</v>
      </c>
      <c r="D131" s="7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62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4" t="s">
        <v>552</v>
      </c>
      <c r="B132" s="31">
        <v>2.0240999999999998</v>
      </c>
      <c r="C132" s="69">
        <v>41548</v>
      </c>
      <c r="D132" s="7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62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4" t="s">
        <v>557</v>
      </c>
      <c r="B133" s="31">
        <v>2.0251999999999999</v>
      </c>
      <c r="C133" s="69">
        <v>41579</v>
      </c>
      <c r="D133" s="7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62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4" t="s">
        <v>562</v>
      </c>
      <c r="B134" s="31">
        <v>2.0663999999999998</v>
      </c>
      <c r="C134" s="69">
        <v>41609</v>
      </c>
      <c r="D134" s="70">
        <f t="array" ref="D134">IF(C134="","",IFERROR(AVERAGE(_xlfn._xlws.FILTER($B$2:$B$2000,(IFERROR(VALUE(MID($A$2:$A$2000,4,2)),0)=MONTH(C134))*(IFERROR(VALUE(RIGHT($A$2:$A$2000,4)),0)=YEAR(C134)))),""))</f>
        <v>2.828875</v>
      </c>
      <c r="E134" s="62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4" t="s">
        <v>567</v>
      </c>
      <c r="B135" s="31">
        <v>2.1065</v>
      </c>
      <c r="C135" s="69">
        <v>41640</v>
      </c>
      <c r="D135" s="70">
        <f t="array" ref="D135">IF(C135="","",IFERROR(AVERAGE(_xlfn._xlws.FILTER($B$2:$B$2000,(IFERROR(VALUE(MID($A$2:$A$2000,4,2)),0)=MONTH(C135))*(IFERROR(VALUE(RIGHT($A$2:$A$2000,4)),0)=YEAR(C135)))),""))</f>
        <v>2.81698</v>
      </c>
      <c r="E135" s="62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4" t="s">
        <v>572</v>
      </c>
      <c r="B136" s="31">
        <v>2.3126000000000002</v>
      </c>
      <c r="C136" s="69">
        <v>41671</v>
      </c>
      <c r="D136" s="7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62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4" t="s">
        <v>577</v>
      </c>
      <c r="B137" s="31">
        <v>2.3736999999999999</v>
      </c>
      <c r="C137" s="69">
        <v>41699</v>
      </c>
      <c r="D137" s="7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62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4" t="s">
        <v>582</v>
      </c>
      <c r="B138" s="31">
        <v>2.4076</v>
      </c>
      <c r="C138" s="69">
        <v>41730</v>
      </c>
      <c r="D138" s="7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62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4" t="s">
        <v>587</v>
      </c>
      <c r="B139" s="31">
        <v>2.4022999999999999</v>
      </c>
      <c r="C139" s="69">
        <v>41760</v>
      </c>
      <c r="D139" s="7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62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4" t="s">
        <v>592</v>
      </c>
      <c r="B140" s="31">
        <v>2.3451</v>
      </c>
      <c r="C140" s="69">
        <v>41791</v>
      </c>
      <c r="D140" s="7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62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4" t="s">
        <v>597</v>
      </c>
      <c r="B141" s="31">
        <v>2.3466</v>
      </c>
      <c r="C141" s="69">
        <v>41821</v>
      </c>
      <c r="D141" s="70">
        <f t="array" ref="D141">IF(C141="","",IFERROR(AVERAGE(_xlfn._xlws.FILTER($B$2:$B$2000,(IFERROR(VALUE(MID($A$2:$A$2000,4,2)),0)=MONTH(C141))*(IFERROR(VALUE(RIGHT($A$2:$A$2000,4)),0)=YEAR(C141)))),""))</f>
        <v>2.661</v>
      </c>
      <c r="E141" s="62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4" t="s">
        <v>602</v>
      </c>
      <c r="B142" s="31">
        <v>2.3302</v>
      </c>
      <c r="C142" s="69">
        <v>41852</v>
      </c>
      <c r="D142" s="7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62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4" t="s">
        <v>607</v>
      </c>
      <c r="B143" s="31">
        <v>2.3380000000000001</v>
      </c>
      <c r="C143" s="69">
        <v>41883</v>
      </c>
      <c r="D143" s="7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62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4" t="s">
        <v>612</v>
      </c>
      <c r="B144" s="31">
        <v>2.3386999999999998</v>
      </c>
      <c r="C144" s="69">
        <v>41913</v>
      </c>
      <c r="D144" s="7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62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4" t="s">
        <v>617</v>
      </c>
      <c r="B145" s="31">
        <v>2.3540999999999999</v>
      </c>
      <c r="C145" s="69">
        <v>41944</v>
      </c>
      <c r="D145" s="7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62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4" t="s">
        <v>621</v>
      </c>
      <c r="B146" s="31">
        <v>2.3841000000000001</v>
      </c>
      <c r="C146" s="69">
        <v>41974</v>
      </c>
      <c r="D146" s="7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62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4" t="s">
        <v>626</v>
      </c>
      <c r="B147" s="31">
        <v>2.5586000000000002</v>
      </c>
      <c r="C147" s="69">
        <v>42005</v>
      </c>
      <c r="D147" s="7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62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4" t="s">
        <v>631</v>
      </c>
      <c r="B148" s="31">
        <v>2.8252000000000002</v>
      </c>
      <c r="C148" s="69">
        <v>42036</v>
      </c>
      <c r="D148" s="70">
        <f t="array" ref="D148">IF(C148="","",IFERROR(AVERAGE(_xlfn._xlws.FILTER($B$2:$B$2000,(IFERROR(VALUE(MID($A$2:$A$2000,4,2)),0)=MONTH(C148))*(IFERROR(VALUE(RIGHT($A$2:$A$2000,4)),0)=YEAR(C148)))),""))</f>
        <v>2.896325</v>
      </c>
      <c r="E148" s="62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4" t="s">
        <v>636</v>
      </c>
      <c r="B149" s="31">
        <v>2.8763999999999998</v>
      </c>
      <c r="C149" s="69">
        <v>42064</v>
      </c>
      <c r="D149" s="7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62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4" t="s">
        <v>641</v>
      </c>
      <c r="B150" s="31">
        <v>2.9171</v>
      </c>
      <c r="C150" s="69">
        <v>42095</v>
      </c>
      <c r="D150" s="70">
        <f t="array" ref="D150">IF(C150="","",IFERROR(AVERAGE(_xlfn._xlws.FILTER($B$2:$B$2000,(IFERROR(VALUE(MID($A$2:$A$2000,4,2)),0)=MONTH(C150))*(IFERROR(VALUE(RIGHT($A$2:$A$2000,4)),0)=YEAR(C150)))),""))</f>
        <v>2.59728</v>
      </c>
      <c r="E150" s="62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4" t="s">
        <v>645</v>
      </c>
      <c r="B151" s="31">
        <v>2.9668999999999999</v>
      </c>
      <c r="C151" s="69">
        <v>42125</v>
      </c>
      <c r="D151" s="7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62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4" t="s">
        <v>650</v>
      </c>
      <c r="B152" s="31">
        <v>2.9462999999999999</v>
      </c>
      <c r="C152" s="69">
        <v>42156</v>
      </c>
      <c r="D152" s="7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62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4" t="s">
        <v>655</v>
      </c>
      <c r="B153" s="31">
        <v>2.8812000000000002</v>
      </c>
      <c r="C153" s="69">
        <v>42186</v>
      </c>
      <c r="D153" s="70">
        <f t="array" ref="D153">IF(C153="","",IFERROR(AVERAGE(_xlfn._xlws.FILTER($B$2:$B$2000,(IFERROR(VALUE(MID($A$2:$A$2000,4,2)),0)=MONTH(C153))*(IFERROR(VALUE(RIGHT($A$2:$A$2000,4)),0)=YEAR(C153)))),""))</f>
        <v>2.42408</v>
      </c>
      <c r="E153" s="62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4" t="s">
        <v>659</v>
      </c>
      <c r="B154" s="31">
        <v>2.8694000000000002</v>
      </c>
      <c r="C154" s="69">
        <v>42217</v>
      </c>
      <c r="D154" s="7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62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4" t="s">
        <v>664</v>
      </c>
      <c r="B155" s="31">
        <v>2.8662000000000001</v>
      </c>
      <c r="C155" s="69">
        <v>42248</v>
      </c>
      <c r="D155" s="7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62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4" t="s">
        <v>668</v>
      </c>
      <c r="B156" s="31">
        <v>2.8626999999999998</v>
      </c>
      <c r="C156" s="69">
        <v>42278</v>
      </c>
      <c r="D156" s="7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62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4" t="s">
        <v>673</v>
      </c>
      <c r="B157" s="31">
        <v>2.9005999999999998</v>
      </c>
      <c r="C157" s="69">
        <v>42309</v>
      </c>
      <c r="D157" s="7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62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4" t="s">
        <v>678</v>
      </c>
      <c r="B158" s="31">
        <v>3.0516000000000001</v>
      </c>
      <c r="C158" s="69">
        <v>42339</v>
      </c>
      <c r="D158" s="7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62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4" t="s">
        <v>683</v>
      </c>
      <c r="B159" s="31">
        <v>3.2810000000000001</v>
      </c>
      <c r="C159" s="69">
        <v>42370</v>
      </c>
      <c r="D159" s="70">
        <f t="array" ref="D159">IF(C159="","",IFERROR(AVERAGE(_xlfn._xlws.FILTER($B$2:$B$2000,(IFERROR(VALUE(MID($A$2:$A$2000,4,2)),0)=MONTH(C159))*(IFERROR(VALUE(RIGHT($A$2:$A$2000,4)),0)=YEAR(C159)))),""))</f>
        <v>3.490875</v>
      </c>
      <c r="E159" s="62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4" t="s">
        <v>688</v>
      </c>
      <c r="B160" s="31">
        <v>3.4190999999999998</v>
      </c>
      <c r="C160" s="69">
        <v>42401</v>
      </c>
      <c r="D160" s="7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62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4" t="s">
        <v>693</v>
      </c>
      <c r="B161" s="31">
        <v>3.5118</v>
      </c>
      <c r="C161" s="69">
        <v>42430</v>
      </c>
      <c r="D161" s="7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62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4" t="s">
        <v>697</v>
      </c>
      <c r="B162" s="31">
        <v>3.5655999999999999</v>
      </c>
      <c r="C162" s="69">
        <v>42461</v>
      </c>
      <c r="D162" s="7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62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4" t="s">
        <v>702</v>
      </c>
      <c r="B163" s="31">
        <v>3.6295999999999999</v>
      </c>
      <c r="C163" s="69">
        <v>42491</v>
      </c>
      <c r="D163" s="7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62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4" t="s">
        <v>707</v>
      </c>
      <c r="B164" s="31">
        <v>3.5798000000000001</v>
      </c>
      <c r="C164" s="69">
        <v>42522</v>
      </c>
      <c r="D164" s="7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62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4" t="s">
        <v>712</v>
      </c>
      <c r="B165" s="31">
        <v>3.5485000000000002</v>
      </c>
      <c r="C165" s="69">
        <v>42552</v>
      </c>
      <c r="D165" s="7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62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4" t="s">
        <v>717</v>
      </c>
      <c r="B166" s="31">
        <v>3.5562999999999998</v>
      </c>
      <c r="C166" s="69">
        <v>42583</v>
      </c>
      <c r="D166" s="7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62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4" t="s">
        <v>722</v>
      </c>
      <c r="B167" s="31">
        <v>3.5615000000000001</v>
      </c>
      <c r="C167" s="69">
        <v>42614</v>
      </c>
      <c r="D167" s="7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62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4" t="s">
        <v>727</v>
      </c>
      <c r="B168" s="31">
        <v>3.6400999999999999</v>
      </c>
      <c r="C168" s="69">
        <v>42644</v>
      </c>
      <c r="D168" s="7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62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4" t="s">
        <v>732</v>
      </c>
      <c r="B169" s="31">
        <v>3.76</v>
      </c>
      <c r="C169" s="69">
        <v>42675</v>
      </c>
      <c r="D169" s="7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62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4" t="s">
        <v>737</v>
      </c>
      <c r="B170" s="31">
        <v>4.0437000000000003</v>
      </c>
      <c r="C170" s="69">
        <v>42705</v>
      </c>
      <c r="D170" s="7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62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4" t="s">
        <v>740</v>
      </c>
      <c r="B171" s="31">
        <v>4.2196999999999996</v>
      </c>
      <c r="C171" s="69">
        <v>42736</v>
      </c>
      <c r="D171" s="7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62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4" t="s">
        <v>745</v>
      </c>
      <c r="B172" s="31">
        <v>4.3631000000000002</v>
      </c>
      <c r="C172" s="69">
        <v>42767</v>
      </c>
      <c r="D172" s="7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62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4" t="s">
        <v>750</v>
      </c>
      <c r="B173" s="31">
        <v>4.3188000000000004</v>
      </c>
      <c r="C173" s="69">
        <v>42795</v>
      </c>
      <c r="D173" s="7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62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4" t="s">
        <v>755</v>
      </c>
      <c r="B174" s="31">
        <v>4.2656999999999998</v>
      </c>
      <c r="C174" s="69">
        <v>42826</v>
      </c>
      <c r="D174" s="7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62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4" t="s">
        <v>760</v>
      </c>
      <c r="B175" s="31">
        <v>4.2035</v>
      </c>
      <c r="C175" s="69">
        <v>42856</v>
      </c>
      <c r="D175" s="7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62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4" t="s">
        <v>765</v>
      </c>
      <c r="B176" s="31">
        <v>4.0903</v>
      </c>
      <c r="C176" s="69">
        <v>42887</v>
      </c>
      <c r="D176" s="7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62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4" t="s">
        <v>769</v>
      </c>
      <c r="B177" s="31">
        <v>3.9592999999999998</v>
      </c>
      <c r="C177" s="69">
        <v>42917</v>
      </c>
      <c r="D177" s="70">
        <f t="array" ref="D177">IF(C177="","",IFERROR(AVERAGE(_xlfn._xlws.FILTER($B$2:$B$2000,(IFERROR(VALUE(MID($A$2:$A$2000,4,2)),0)=MONTH(C177))*(IFERROR(VALUE(RIGHT($A$2:$A$2000,4)),0)=YEAR(C177)))),""))</f>
        <v>2.397475</v>
      </c>
      <c r="E177" s="62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4" t="s">
        <v>773</v>
      </c>
      <c r="B178" s="31">
        <v>3.6810999999999998</v>
      </c>
      <c r="C178" s="69">
        <v>42948</v>
      </c>
      <c r="D178" s="7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62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4" t="s">
        <v>778</v>
      </c>
      <c r="B179" s="31">
        <v>3.1979000000000002</v>
      </c>
      <c r="C179" s="69">
        <v>42979</v>
      </c>
      <c r="D179" s="7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62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4" t="s">
        <v>782</v>
      </c>
      <c r="B180" s="31">
        <v>3.0106000000000002</v>
      </c>
      <c r="C180" s="69">
        <v>43009</v>
      </c>
      <c r="D180" s="7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62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4" t="s">
        <v>787</v>
      </c>
      <c r="B181" s="31">
        <v>3.0091999999999999</v>
      </c>
      <c r="C181" s="69">
        <v>43040</v>
      </c>
      <c r="D181" s="7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62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4" t="s">
        <v>792</v>
      </c>
      <c r="B182" s="31">
        <v>2.9470000000000001</v>
      </c>
      <c r="C182" s="69">
        <v>43070</v>
      </c>
      <c r="D182" s="7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62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4" t="s">
        <v>797</v>
      </c>
      <c r="B183" s="31">
        <v>2.9558</v>
      </c>
      <c r="C183" s="69">
        <v>43101</v>
      </c>
      <c r="D183" s="70">
        <f t="array" ref="D183">IF(C183="","",IFERROR(AVERAGE(_xlfn._xlws.FILTER($B$2:$B$2000,(IFERROR(VALUE(MID($A$2:$A$2000,4,2)),0)=MONTH(C183))*(IFERROR(VALUE(RIGHT($A$2:$A$2000,4)),0)=YEAR(C183)))),""))</f>
        <v>3.2921</v>
      </c>
      <c r="E183" s="62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4" t="s">
        <v>802</v>
      </c>
      <c r="B184" s="31">
        <v>2.9394</v>
      </c>
      <c r="C184" s="69">
        <v>43132</v>
      </c>
      <c r="D184" s="70">
        <f t="array" ref="D184">IF(C184="","",IFERROR(AVERAGE(_xlfn._xlws.FILTER($B$2:$B$2000,(IFERROR(VALUE(MID($A$2:$A$2000,4,2)),0)=MONTH(C184))*(IFERROR(VALUE(RIGHT($A$2:$A$2000,4)),0)=YEAR(C184)))),""))</f>
        <v>3.302975</v>
      </c>
      <c r="E184" s="62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4" t="s">
        <v>807</v>
      </c>
      <c r="B185" s="31">
        <v>2.9687000000000001</v>
      </c>
      <c r="C185" s="69">
        <v>43160</v>
      </c>
      <c r="D185" s="7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62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4" t="s">
        <v>811</v>
      </c>
      <c r="B186" s="31">
        <v>2.9725000000000001</v>
      </c>
      <c r="C186" s="69">
        <v>43191</v>
      </c>
      <c r="D186" s="7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62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4" t="s">
        <v>816</v>
      </c>
      <c r="B187" s="31">
        <v>2.9921000000000002</v>
      </c>
      <c r="C187" s="69">
        <v>43221</v>
      </c>
      <c r="D187" s="7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62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4" t="s">
        <v>821</v>
      </c>
      <c r="B188" s="31">
        <v>3.0608</v>
      </c>
      <c r="C188" s="69">
        <v>43252</v>
      </c>
      <c r="D188" s="7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62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4" t="s">
        <v>826</v>
      </c>
      <c r="B189" s="31">
        <v>3.1229</v>
      </c>
      <c r="C189" s="69">
        <v>43282</v>
      </c>
      <c r="D189" s="7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62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4" t="s">
        <v>831</v>
      </c>
      <c r="B190" s="31">
        <v>3.1688999999999998</v>
      </c>
      <c r="C190" s="69">
        <v>43313</v>
      </c>
      <c r="D190" s="7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62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4" t="s">
        <v>836</v>
      </c>
      <c r="B191" s="31">
        <v>3.1692999999999998</v>
      </c>
      <c r="C191" s="69">
        <v>43344</v>
      </c>
      <c r="D191" s="7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62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4" t="s">
        <v>841</v>
      </c>
      <c r="B192" s="31">
        <v>3.1215000000000002</v>
      </c>
      <c r="C192" s="69">
        <v>43374</v>
      </c>
      <c r="D192" s="7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62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4" t="s">
        <v>846</v>
      </c>
      <c r="B193" s="31">
        <v>3.0642</v>
      </c>
      <c r="C193" s="69">
        <v>43405</v>
      </c>
      <c r="D193" s="7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62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4" t="s">
        <v>851</v>
      </c>
      <c r="B194" s="31">
        <v>2.9552</v>
      </c>
      <c r="C194" s="69">
        <v>43435</v>
      </c>
      <c r="D194" s="70">
        <f t="array" ref="D194">IF(C194="","",IFERROR(AVERAGE(_xlfn._xlws.FILTER($B$2:$B$2000,(IFERROR(VALUE(MID($A$2:$A$2000,4,2)),0)=MONTH(C194))*(IFERROR(VALUE(RIGHT($A$2:$A$2000,4)),0)=YEAR(C194)))),""))</f>
        <v>2.792675</v>
      </c>
      <c r="E194" s="62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4" t="s">
        <v>856</v>
      </c>
      <c r="B195" s="31">
        <v>2.7389000000000001</v>
      </c>
      <c r="C195" s="69">
        <v>43466</v>
      </c>
      <c r="D195" s="7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62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4" t="s">
        <v>861</v>
      </c>
      <c r="B196" s="31">
        <v>2.7309999999999999</v>
      </c>
      <c r="C196" s="69">
        <v>43497</v>
      </c>
      <c r="D196" s="7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62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4" t="s">
        <v>866</v>
      </c>
      <c r="B197" s="31">
        <v>2.6749000000000001</v>
      </c>
      <c r="C197" s="69">
        <v>43525</v>
      </c>
      <c r="D197" s="7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62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4" t="s">
        <v>870</v>
      </c>
      <c r="B198" s="31">
        <v>2.6589999999999998</v>
      </c>
      <c r="C198" s="69">
        <v>43556</v>
      </c>
      <c r="D198" s="7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62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4" t="s">
        <v>875</v>
      </c>
      <c r="B199" s="31">
        <v>2.6118999999999999</v>
      </c>
      <c r="C199" s="69">
        <v>43586</v>
      </c>
      <c r="D199" s="7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62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4" t="s">
        <v>880</v>
      </c>
      <c r="B200" s="31">
        <v>2.5876999999999999</v>
      </c>
      <c r="C200" s="69">
        <v>43617</v>
      </c>
      <c r="D200" s="70">
        <f t="array" ref="D200">IF(C200="","",IFERROR(AVERAGE(_xlfn._xlws.FILTER($B$2:$B$2000,(IFERROR(VALUE(MID($A$2:$A$2000,4,2)),0)=MONTH(C200))*(IFERROR(VALUE(RIGHT($A$2:$A$2000,4)),0)=YEAR(C200)))),""))</f>
        <v>2.6006</v>
      </c>
      <c r="E200" s="62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4" t="s">
        <v>885</v>
      </c>
      <c r="B201" s="31">
        <v>2.605</v>
      </c>
      <c r="C201" s="69">
        <v>43647</v>
      </c>
      <c r="D201" s="70">
        <f t="array" ref="D201">IF(C201="","",IFERROR(AVERAGE(_xlfn._xlws.FILTER($B$2:$B$2000,(IFERROR(VALUE(MID($A$2:$A$2000,4,2)),0)=MONTH(C201))*(IFERROR(VALUE(RIGHT($A$2:$A$2000,4)),0)=YEAR(C201)))),""))</f>
        <v>2.666725</v>
      </c>
      <c r="E201" s="62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4" t="s">
        <v>890</v>
      </c>
      <c r="B202" s="31">
        <v>2.6273</v>
      </c>
      <c r="C202" s="69">
        <v>43678</v>
      </c>
      <c r="D202" s="7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62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4" t="s">
        <v>894</v>
      </c>
      <c r="B203" s="31">
        <v>2.6141999999999999</v>
      </c>
      <c r="C203" s="69">
        <v>43709</v>
      </c>
      <c r="D203" s="7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62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4" t="s">
        <v>899</v>
      </c>
      <c r="B204" s="31">
        <v>2.6128</v>
      </c>
      <c r="C204" s="69">
        <v>43739</v>
      </c>
      <c r="D204" s="70">
        <f t="array" ref="D204">IF(C204="","",IFERROR(AVERAGE(_xlfn._xlws.FILTER($B$2:$B$2000,(IFERROR(VALUE(MID($A$2:$A$2000,4,2)),0)=MONTH(C204))*(IFERROR(VALUE(RIGHT($A$2:$A$2000,4)),0)=YEAR(C204)))),""))</f>
        <v>2.87575</v>
      </c>
      <c r="E204" s="62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4" t="s">
        <v>904</v>
      </c>
      <c r="B205" s="31">
        <v>2.6114000000000002</v>
      </c>
      <c r="C205" s="69">
        <v>43770</v>
      </c>
      <c r="D205" s="7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62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4" t="s">
        <v>908</v>
      </c>
      <c r="B206" s="31">
        <v>2.5960999999999999</v>
      </c>
      <c r="C206" s="69">
        <v>43800</v>
      </c>
      <c r="D206" s="70">
        <f t="array" ref="D206">IF(C206="","",IFERROR(AVERAGE(_xlfn._xlws.FILTER($B$2:$B$2000,(IFERROR(VALUE(MID($A$2:$A$2000,4,2)),0)=MONTH(C206))*(IFERROR(VALUE(RIGHT($A$2:$A$2000,4)),0)=YEAR(C206)))),""))</f>
        <v>3.12635</v>
      </c>
      <c r="E206" s="62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4" t="s">
        <v>913</v>
      </c>
      <c r="B207" s="31">
        <v>2.5937000000000001</v>
      </c>
      <c r="C207" s="69">
        <v>43831</v>
      </c>
      <c r="D207" s="7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62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4" t="s">
        <v>917</v>
      </c>
      <c r="B208" s="31">
        <v>2.5611999999999999</v>
      </c>
      <c r="C208" s="69">
        <v>43862</v>
      </c>
      <c r="D208" s="7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62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4" t="s">
        <v>922</v>
      </c>
      <c r="B209" s="31">
        <v>2.5529999999999999</v>
      </c>
      <c r="C209" s="69">
        <v>43891</v>
      </c>
      <c r="D209" s="7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62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4" t="s">
        <v>927</v>
      </c>
      <c r="B210" s="31">
        <v>2.5449000000000002</v>
      </c>
      <c r="C210" s="69">
        <v>43922</v>
      </c>
      <c r="D210" s="70">
        <f t="array" ref="D210">IF(C210="","",IFERROR(AVERAGE(_xlfn._xlws.FILTER($B$2:$B$2000,(IFERROR(VALUE(MID($A$2:$A$2000,4,2)),0)=MONTH(C210))*(IFERROR(VALUE(RIGHT($A$2:$A$2000,4)),0)=YEAR(C210)))),""))</f>
        <v>2.06738</v>
      </c>
      <c r="E210" s="62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4" t="s">
        <v>932</v>
      </c>
      <c r="B211" s="31">
        <v>2.5693999999999999</v>
      </c>
      <c r="C211" s="69">
        <v>43952</v>
      </c>
      <c r="D211" s="7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62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4" t="s">
        <v>937</v>
      </c>
      <c r="B212" s="31">
        <v>2.6171000000000002</v>
      </c>
      <c r="C212" s="69">
        <v>43983</v>
      </c>
      <c r="D212" s="7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62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4" t="s">
        <v>942</v>
      </c>
      <c r="B213" s="31">
        <v>2.7473000000000001</v>
      </c>
      <c r="C213" s="69">
        <v>44013</v>
      </c>
      <c r="D213" s="70">
        <f t="array" ref="D213">IF(C213="","",IFERROR(AVERAGE(_xlfn._xlws.FILTER($B$2:$B$2000,(IFERROR(VALUE(MID($A$2:$A$2000,4,2)),0)=MONTH(C213))*(IFERROR(VALUE(RIGHT($A$2:$A$2000,4)),0)=YEAR(C213)))),""))</f>
        <v>2.3948</v>
      </c>
      <c r="E213" s="62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4" t="s">
        <v>945</v>
      </c>
      <c r="B214" s="31">
        <v>2.8734999999999999</v>
      </c>
      <c r="C214" s="69">
        <v>44044</v>
      </c>
      <c r="D214" s="7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62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4" t="s">
        <v>949</v>
      </c>
      <c r="B215" s="31">
        <v>2.944</v>
      </c>
      <c r="C215" s="69">
        <v>44075</v>
      </c>
      <c r="D215" s="70">
        <f t="array" ref="D215">IF(C215="","",IFERROR(AVERAGE(_xlfn._xlws.FILTER($B$2:$B$2000,(IFERROR(VALUE(MID($A$2:$A$2000,4,2)),0)=MONTH(C215))*(IFERROR(VALUE(RIGHT($A$2:$A$2000,4)),0)=YEAR(C215)))),""))</f>
        <v>2.449875</v>
      </c>
      <c r="E215" s="62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4" t="s">
        <v>954</v>
      </c>
      <c r="B216" s="31">
        <v>2.9005000000000001</v>
      </c>
      <c r="C216" s="69">
        <v>44105</v>
      </c>
      <c r="D216" s="7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62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4" t="s">
        <v>959</v>
      </c>
      <c r="B217" s="31">
        <v>2.8622000000000001</v>
      </c>
      <c r="C217" s="69">
        <v>44136</v>
      </c>
      <c r="D217" s="7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62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4" t="s">
        <v>964</v>
      </c>
      <c r="B218" s="31">
        <v>2.8258999999999999</v>
      </c>
      <c r="C218" s="69">
        <v>44166</v>
      </c>
      <c r="D218" s="7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62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4" t="s">
        <v>969</v>
      </c>
      <c r="B219" s="31">
        <v>2.7486000000000002</v>
      </c>
      <c r="C219" s="69">
        <v>44197</v>
      </c>
      <c r="D219" s="7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62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4" t="s">
        <v>974</v>
      </c>
      <c r="B220" s="31">
        <v>2.6478000000000002</v>
      </c>
      <c r="C220" s="69">
        <v>44228</v>
      </c>
      <c r="D220" s="7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62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4" t="s">
        <v>979</v>
      </c>
      <c r="B221" s="31">
        <v>2.7463000000000002</v>
      </c>
      <c r="C221" s="69">
        <v>44256</v>
      </c>
      <c r="D221" s="7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62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4" t="s">
        <v>982</v>
      </c>
      <c r="B222" s="31">
        <v>2.7601</v>
      </c>
      <c r="C222" s="69">
        <v>44287</v>
      </c>
      <c r="D222" s="7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62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4" t="s">
        <v>987</v>
      </c>
      <c r="B223" s="31">
        <v>2.7343000000000002</v>
      </c>
      <c r="C223" s="69">
        <v>44317</v>
      </c>
      <c r="D223" s="70">
        <f t="array" ref="D223">IF(C223="","",IFERROR(AVERAGE(_xlfn._xlws.FILTER($B$2:$B$2000,(IFERROR(VALUE(MID($A$2:$A$2000,4,2)),0)=MONTH(C223))*(IFERROR(VALUE(RIGHT($A$2:$A$2000,4)),0)=YEAR(C223)))),""))</f>
        <v>3.259525</v>
      </c>
      <c r="E223" s="62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4" t="s">
        <v>992</v>
      </c>
      <c r="B224" s="31">
        <v>2.7572000000000001</v>
      </c>
      <c r="C224" s="69">
        <v>44348</v>
      </c>
      <c r="D224" s="70">
        <f t="array" ref="D224">IF(C224="","",IFERROR(AVERAGE(_xlfn._xlws.FILTER($B$2:$B$2000,(IFERROR(VALUE(MID($A$2:$A$2000,4,2)),0)=MONTH(C224))*(IFERROR(VALUE(RIGHT($A$2:$A$2000,4)),0)=YEAR(C224)))),""))</f>
        <v>3.21685</v>
      </c>
      <c r="E224" s="62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4" t="s">
        <v>997</v>
      </c>
      <c r="B225" s="31">
        <v>2.8279999999999998</v>
      </c>
      <c r="C225" s="69">
        <v>44378</v>
      </c>
      <c r="D225" s="70">
        <f t="array" ref="D225">IF(C225="","",IFERROR(AVERAGE(_xlfn._xlws.FILTER($B$2:$B$2000,(IFERROR(VALUE(MID($A$2:$A$2000,4,2)),0)=MONTH(C225))*(IFERROR(VALUE(RIGHT($A$2:$A$2000,4)),0)=YEAR(C225)))),""))</f>
        <v>3.1917</v>
      </c>
      <c r="E225" s="62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4" t="s">
        <v>1002</v>
      </c>
      <c r="B226" s="31">
        <v>3.0326</v>
      </c>
      <c r="C226" s="69">
        <v>44409</v>
      </c>
      <c r="D226" s="7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62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4" t="s">
        <v>1007</v>
      </c>
      <c r="B227" s="31">
        <v>3.2513999999999998</v>
      </c>
      <c r="C227" s="69">
        <v>44440</v>
      </c>
      <c r="D227" s="7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62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4" t="s">
        <v>1011</v>
      </c>
      <c r="B228" s="31">
        <v>3.2002000000000002</v>
      </c>
      <c r="C228" s="69">
        <v>44470</v>
      </c>
      <c r="D228" s="7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62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4" t="s">
        <v>1016</v>
      </c>
      <c r="B229" s="31">
        <v>3.1776</v>
      </c>
      <c r="C229" s="69">
        <v>44501</v>
      </c>
      <c r="D229" s="7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62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4" t="s">
        <v>1021</v>
      </c>
      <c r="B230" s="31">
        <v>3.2444000000000002</v>
      </c>
      <c r="C230" s="69">
        <v>44531</v>
      </c>
      <c r="D230" s="70">
        <f t="array" ref="D230">IF(C230="","",IFERROR(AVERAGE(_xlfn._xlws.FILTER($B$2:$B$2000,(IFERROR(VALUE(MID($A$2:$A$2000,4,2)),0)=MONTH(C230))*(IFERROR(VALUE(RIGHT($A$2:$A$2000,4)),0)=YEAR(C230)))),""))</f>
        <v>3.6193</v>
      </c>
      <c r="E230" s="62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4" t="s">
        <v>1026</v>
      </c>
      <c r="B231" s="31">
        <v>3.0920999999999998</v>
      </c>
      <c r="C231" s="69">
        <v>44562</v>
      </c>
      <c r="D231" s="70">
        <f t="array" ref="D231">IF(C231="","",IFERROR(AVERAGE(_xlfn._xlws.FILTER($B$2:$B$2000,(IFERROR(VALUE(MID($A$2:$A$2000,4,2)),0)=MONTH(C231))*(IFERROR(VALUE(RIGHT($A$2:$A$2000,4)),0)=YEAR(C231)))),""))</f>
        <v>3.481325</v>
      </c>
      <c r="E231" s="62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4" t="s">
        <v>1030</v>
      </c>
      <c r="B232" s="31">
        <v>2.9287999999999998</v>
      </c>
      <c r="C232" s="69">
        <v>44593</v>
      </c>
      <c r="D232" s="70">
        <f t="array" ref="D232">IF(C232="","",IFERROR(AVERAGE(_xlfn._xlws.FILTER($B$2:$B$2000,(IFERROR(VALUE(MID($A$2:$A$2000,4,2)),0)=MONTH(C232))*(IFERROR(VALUE(RIGHT($A$2:$A$2000,4)),0)=YEAR(C232)))),""))</f>
        <v>2.9842</v>
      </c>
      <c r="E232" s="62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4" t="s">
        <v>1035</v>
      </c>
      <c r="B233" s="31">
        <v>2.5246</v>
      </c>
      <c r="C233" s="69">
        <v>44621</v>
      </c>
      <c r="D233" s="7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62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4" t="s">
        <v>1040</v>
      </c>
      <c r="B234" s="31">
        <v>2.2865000000000002</v>
      </c>
      <c r="C234" s="69">
        <v>44652</v>
      </c>
      <c r="D234" s="7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62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4" t="s">
        <v>1045</v>
      </c>
      <c r="B235" s="31">
        <v>2.0476000000000001</v>
      </c>
      <c r="C235" s="69">
        <v>44682</v>
      </c>
      <c r="D235" s="7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62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4" t="s">
        <v>1050</v>
      </c>
      <c r="B236" s="31">
        <v>2.0106999999999999</v>
      </c>
      <c r="C236" s="69">
        <v>44713</v>
      </c>
      <c r="D236" s="7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62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4" t="s">
        <v>1054</v>
      </c>
      <c r="B237" s="31">
        <v>1.9985999999999999</v>
      </c>
      <c r="C237" s="69">
        <v>44743</v>
      </c>
      <c r="D237" s="7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62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4" t="s">
        <v>1059</v>
      </c>
      <c r="B238" s="31">
        <v>1.9807999999999999</v>
      </c>
      <c r="C238" s="69">
        <v>44774</v>
      </c>
      <c r="D238" s="7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62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4" t="s">
        <v>1064</v>
      </c>
      <c r="B239" s="31">
        <v>1.9479</v>
      </c>
      <c r="C239" s="69">
        <v>44805</v>
      </c>
      <c r="D239" s="70">
        <f t="array" ref="D239">IF(C239="","",IFERROR(AVERAGE(_xlfn._xlws.FILTER($B$2:$B$2000,(IFERROR(VALUE(MID($A$2:$A$2000,4,2)),0)=MONTH(C239))*(IFERROR(VALUE(RIGHT($A$2:$A$2000,4)),0)=YEAR(C239)))),""))</f>
        <v>2.38794</v>
      </c>
      <c r="E239" s="62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4" t="s">
        <v>1069</v>
      </c>
      <c r="B240" s="31">
        <v>1.9368000000000001</v>
      </c>
      <c r="C240" s="69">
        <v>44835</v>
      </c>
      <c r="D240" s="7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62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4" t="s">
        <v>1074</v>
      </c>
      <c r="B241" s="31">
        <v>1.9363999999999999</v>
      </c>
      <c r="C241" s="69">
        <v>44866</v>
      </c>
      <c r="D241" s="7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62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4" t="s">
        <v>1078</v>
      </c>
      <c r="B242" s="31">
        <v>1.9512</v>
      </c>
      <c r="C242" s="69">
        <v>44896</v>
      </c>
      <c r="D242" s="7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62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4" t="s">
        <v>1083</v>
      </c>
      <c r="B243" s="31">
        <v>1.9601999999999999</v>
      </c>
      <c r="C243" s="69">
        <v>44927</v>
      </c>
      <c r="D243" s="7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62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4" t="s">
        <v>1088</v>
      </c>
      <c r="B244" s="31">
        <v>1.9843999999999999</v>
      </c>
      <c r="C244" s="69">
        <v>44958</v>
      </c>
      <c r="D244" s="7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62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4" t="s">
        <v>1093</v>
      </c>
      <c r="B245" s="31">
        <v>1.9588000000000001</v>
      </c>
      <c r="C245" s="69">
        <v>44986</v>
      </c>
      <c r="D245" s="7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62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4" t="s">
        <v>1098</v>
      </c>
      <c r="B246" s="31">
        <v>1.9309000000000001</v>
      </c>
      <c r="C246" s="69">
        <v>45017</v>
      </c>
      <c r="D246" s="7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62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4" t="s">
        <v>1103</v>
      </c>
      <c r="B247" s="31">
        <v>1.9137</v>
      </c>
      <c r="C247" s="69">
        <v>45047</v>
      </c>
      <c r="D247" s="70">
        <f t="array" ref="D247">IF(C247="","",IFERROR(AVERAGE(_xlfn._xlws.FILTER($B$2:$B$2000,(IFERROR(VALUE(MID($A$2:$A$2000,4,2)),0)=MONTH(C247))*(IFERROR(VALUE(RIGHT($A$2:$A$2000,4)),0)=YEAR(C247)))),""))</f>
        <v>2.722575</v>
      </c>
      <c r="E247" s="62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4" t="s">
        <v>1108</v>
      </c>
      <c r="B248" s="31">
        <v>1.9173</v>
      </c>
      <c r="C248" s="69">
        <v>45078</v>
      </c>
      <c r="D248" s="70">
        <f t="array" ref="D248">IF(C248="","",IFERROR(AVERAGE(_xlfn._xlws.FILTER($B$2:$B$2000,(IFERROR(VALUE(MID($A$2:$A$2000,4,2)),0)=MONTH(C248))*(IFERROR(VALUE(RIGHT($A$2:$A$2000,4)),0)=YEAR(C248)))),""))</f>
        <v>2.71272</v>
      </c>
      <c r="E248" s="62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4" t="s">
        <v>1113</v>
      </c>
      <c r="B249" s="31">
        <v>1.9282999999999999</v>
      </c>
      <c r="C249" s="69">
        <v>45108</v>
      </c>
      <c r="D249" s="70">
        <f t="array" ref="D249">IF(C249="","",IFERROR(AVERAGE(_xlfn._xlws.FILTER($B$2:$B$2000,(IFERROR(VALUE(MID($A$2:$A$2000,4,2)),0)=MONTH(C249))*(IFERROR(VALUE(RIGHT($A$2:$A$2000,4)),0)=YEAR(C249)))),""))</f>
        <v>2.3222</v>
      </c>
      <c r="E249" s="62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4" t="s">
        <v>1117</v>
      </c>
      <c r="B250" s="31">
        <v>1.9044000000000001</v>
      </c>
      <c r="C250" s="69">
        <v>45139</v>
      </c>
      <c r="D250" s="70">
        <f t="array" ref="D250">IF(C250="","",IFERROR(AVERAGE(_xlfn._xlws.FILTER($B$2:$B$2000,(IFERROR(VALUE(MID($A$2:$A$2000,4,2)),0)=MONTH(C250))*(IFERROR(VALUE(RIGHT($A$2:$A$2000,4)),0)=YEAR(C250)))),""))</f>
        <v>2.306025</v>
      </c>
      <c r="E250" s="62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4" t="s">
        <v>1122</v>
      </c>
      <c r="B251" s="31">
        <v>1.9004000000000001</v>
      </c>
      <c r="C251" s="69">
        <v>45170</v>
      </c>
      <c r="D251" s="7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62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4" t="s">
        <v>1127</v>
      </c>
      <c r="B252" s="31">
        <v>1.8988</v>
      </c>
      <c r="C252" s="69">
        <v>45200</v>
      </c>
      <c r="D252" s="7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62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4" t="s">
        <v>1132</v>
      </c>
      <c r="B253" s="31">
        <v>1.905</v>
      </c>
      <c r="C253" s="69">
        <v>45231</v>
      </c>
      <c r="D253" s="7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62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4" t="s">
        <v>1137</v>
      </c>
      <c r="B254" s="31">
        <v>1.881</v>
      </c>
      <c r="C254" s="69">
        <v>45261</v>
      </c>
      <c r="D254" s="7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62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4" t="s">
        <v>1141</v>
      </c>
      <c r="B255" s="31">
        <v>1.8774</v>
      </c>
      <c r="C255" s="69">
        <v>45292</v>
      </c>
      <c r="D255" s="7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62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4" t="s">
        <v>1146</v>
      </c>
      <c r="B256" s="31">
        <v>1.8676999999999999</v>
      </c>
      <c r="C256" s="69">
        <v>45323</v>
      </c>
      <c r="D256" s="7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62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4" t="s">
        <v>1151</v>
      </c>
      <c r="B257" s="31">
        <v>1.8995</v>
      </c>
      <c r="C257" s="69">
        <v>45352</v>
      </c>
      <c r="D257" s="70">
        <f t="array" ref="D257">IF(C257="","",IFERROR(AVERAGE(_xlfn._xlws.FILTER($B$2:$B$2000,(IFERROR(VALUE(MID($A$2:$A$2000,4,2)),0)=MONTH(C257))*(IFERROR(VALUE(RIGHT($A$2:$A$2000,4)),0)=YEAR(C257)))),""))</f>
        <v>2.27772</v>
      </c>
      <c r="E257" s="62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4" t="s">
        <v>1155</v>
      </c>
      <c r="B258" s="31">
        <v>2.04</v>
      </c>
      <c r="C258" s="69">
        <v>45383</v>
      </c>
      <c r="D258" s="70">
        <f t="array" ref="D258">IF(C258="","",IFERROR(AVERAGE(_xlfn._xlws.FILTER($B$2:$B$2000,(IFERROR(VALUE(MID($A$2:$A$2000,4,2)),0)=MONTH(C258))*(IFERROR(VALUE(RIGHT($A$2:$A$2000,4)),0)=YEAR(C258)))),""))</f>
        <v>2.510875</v>
      </c>
      <c r="E258" s="62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4" t="s">
        <v>1160</v>
      </c>
      <c r="B259" s="31">
        <v>2.3081999999999998</v>
      </c>
      <c r="C259" s="69">
        <v>45413</v>
      </c>
      <c r="D259" s="7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62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4" t="s">
        <v>1164</v>
      </c>
      <c r="B260" s="31">
        <v>2.4073000000000002</v>
      </c>
      <c r="C260" s="69">
        <v>45444</v>
      </c>
      <c r="D260" s="70">
        <f t="array" ref="D260">IF(C260="","",IFERROR(AVERAGE(_xlfn._xlws.FILTER($B$2:$B$2000,(IFERROR(VALUE(MID($A$2:$A$2000,4,2)),0)=MONTH(C260))*(IFERROR(VALUE(RIGHT($A$2:$A$2000,4)),0)=YEAR(C260)))),""))</f>
        <v>2.48265</v>
      </c>
      <c r="E260" s="62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4" t="s">
        <v>1169</v>
      </c>
      <c r="B261" s="31">
        <v>2.4140999999999999</v>
      </c>
      <c r="C261" s="69">
        <v>45474</v>
      </c>
      <c r="D261" s="7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62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4" t="s">
        <v>1174</v>
      </c>
      <c r="B262" s="31">
        <v>2.4279999999999999</v>
      </c>
      <c r="C262" s="69">
        <v>45505</v>
      </c>
      <c r="D262" s="70">
        <f t="array" ref="D262">IF(C262="","",IFERROR(AVERAGE(_xlfn._xlws.FILTER($B$2:$B$2000,(IFERROR(VALUE(MID($A$2:$A$2000,4,2)),0)=MONTH(C262))*(IFERROR(VALUE(RIGHT($A$2:$A$2000,4)),0)=YEAR(C262)))),""))</f>
        <v>2.67354</v>
      </c>
      <c r="E262" s="62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4" t="s">
        <v>1179</v>
      </c>
      <c r="B263" s="31">
        <v>2.3932000000000002</v>
      </c>
      <c r="C263" s="69">
        <v>45536</v>
      </c>
      <c r="D263" s="7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62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4" t="s">
        <v>1184</v>
      </c>
      <c r="B264" s="31">
        <v>2.3841000000000001</v>
      </c>
      <c r="C264" s="69">
        <v>45566</v>
      </c>
      <c r="D264" s="7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62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4" t="s">
        <v>1189</v>
      </c>
      <c r="B265" s="31">
        <v>2.3574999999999999</v>
      </c>
      <c r="C265" s="69">
        <v>45597</v>
      </c>
      <c r="D265" s="7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62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4" t="s">
        <v>1192</v>
      </c>
      <c r="B266" s="31">
        <v>2.3315000000000001</v>
      </c>
      <c r="C266" s="69">
        <v>45627</v>
      </c>
      <c r="D266" s="70">
        <f t="array" ref="D266">IF(C266="","",IFERROR(AVERAGE(_xlfn._xlws.FILTER($B$2:$B$2000,(IFERROR(VALUE(MID($A$2:$A$2000,4,2)),0)=MONTH(C266))*(IFERROR(VALUE(RIGHT($A$2:$A$2000,4)),0)=YEAR(C266)))),""))</f>
        <v>2.605575</v>
      </c>
      <c r="E266" s="62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4" t="s">
        <v>1195</v>
      </c>
      <c r="B267" s="31">
        <v>2.2942</v>
      </c>
      <c r="C267" s="69">
        <v>45658</v>
      </c>
      <c r="D267" s="70">
        <f t="array" ref="D267">IF(C267="","",IFERROR(AVERAGE(_xlfn._xlws.FILTER($B$2:$B$2000,(IFERROR(VALUE(MID($A$2:$A$2000,4,2)),0)=MONTH(C267))*(IFERROR(VALUE(RIGHT($A$2:$A$2000,4)),0)=YEAR(C267)))),""))</f>
        <v>2.73102</v>
      </c>
      <c r="E267" s="62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4" t="s">
        <v>1200</v>
      </c>
      <c r="B268" s="31">
        <v>2.2279</v>
      </c>
      <c r="C268" s="69">
        <v>45689</v>
      </c>
      <c r="D268" s="70">
        <f t="array" ref="D268">IF(C268="","",IFERROR(AVERAGE(_xlfn._xlws.FILTER($B$2:$B$2000,(IFERROR(VALUE(MID($A$2:$A$2000,4,2)),0)=MONTH(C268))*(IFERROR(VALUE(RIGHT($A$2:$A$2000,4)),0)=YEAR(C268)))),""))</f>
        <v>2.780875</v>
      </c>
      <c r="E268" s="62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4" t="s">
        <v>1205</v>
      </c>
      <c r="B269" s="31">
        <v>2.1747000000000001</v>
      </c>
      <c r="C269" s="69">
        <v>45717</v>
      </c>
      <c r="D269" s="7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62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4" t="s">
        <v>1210</v>
      </c>
      <c r="B270" s="31">
        <v>2.1286999999999998</v>
      </c>
      <c r="C270" s="69">
        <v>45748</v>
      </c>
      <c r="D270" s="7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62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4" t="s">
        <v>1215</v>
      </c>
      <c r="B271" s="31">
        <v>2.0962999999999998</v>
      </c>
      <c r="C271" s="69">
        <v>45778</v>
      </c>
      <c r="D271" s="7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62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4" t="s">
        <v>1218</v>
      </c>
      <c r="B272" s="31">
        <v>2.0962999999999998</v>
      </c>
      <c r="C272" s="69">
        <v>45809</v>
      </c>
      <c r="D272" s="7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62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4" t="s">
        <v>1223</v>
      </c>
      <c r="B273" s="31">
        <v>2.2033</v>
      </c>
      <c r="C273" s="69">
        <v>45839</v>
      </c>
      <c r="D273" s="70">
        <f t="array" ref="D273">IF(C273="","",IFERROR(AVERAGE(_xlfn._xlws.FILTER($B$2:$B$2000,(IFERROR(VALUE(MID($A$2:$A$2000,4,2)),0)=MONTH(C273))*(IFERROR(VALUE(RIGHT($A$2:$A$2000,4)),0)=YEAR(C273)))),""))</f>
        <v>2.57395</v>
      </c>
      <c r="E273" s="62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4" t="s">
        <v>1228</v>
      </c>
      <c r="B274" s="31">
        <v>2.2846000000000002</v>
      </c>
      <c r="C274" s="69">
        <v>45870</v>
      </c>
      <c r="D274" s="7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62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4" t="s">
        <v>1233</v>
      </c>
      <c r="B275" s="31">
        <v>2.3332000000000002</v>
      </c>
      <c r="C275" s="69">
        <v>45901</v>
      </c>
      <c r="D275" s="70">
        <f t="array" ref="D275">IF(C275="","",IFERROR(AVERAGE(_xlfn._xlws.FILTER($B$2:$B$2000,(IFERROR(VALUE(MID($A$2:$A$2000,4,2)),0)=MONTH(C275))*(IFERROR(VALUE(RIGHT($A$2:$A$2000,4)),0)=YEAR(C275)))),""))</f>
        <v>2.760475</v>
      </c>
      <c r="E275" s="62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4" t="s">
        <v>1238</v>
      </c>
      <c r="B276" s="31">
        <v>2.3346</v>
      </c>
      <c r="C276" s="69">
        <v>45931</v>
      </c>
      <c r="D276" s="7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62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4" t="s">
        <v>1243</v>
      </c>
      <c r="B277" s="31">
        <v>2.3443999999999998</v>
      </c>
      <c r="C277" s="69">
        <v>45962</v>
      </c>
      <c r="D277" s="7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62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4" t="s">
        <v>1247</v>
      </c>
      <c r="B278" s="31">
        <v>2.3553000000000002</v>
      </c>
      <c r="C278" s="69">
        <v>45992</v>
      </c>
      <c r="D278" s="70">
        <f t="array" ref="D278">IF(C278="","",IFERROR(AVERAGE(_xlfn._xlws.FILTER($B$2:$B$2000,(IFERROR(VALUE(MID($A$2:$A$2000,4,2)),0)=MONTH(C278))*(IFERROR(VALUE(RIGHT($A$2:$A$2000,4)),0)=YEAR(C278)))),""))</f>
        <v>2.91045</v>
      </c>
      <c r="E278" s="62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4" t="s">
        <v>1252</v>
      </c>
      <c r="B279" s="31">
        <v>2.3014999999999999</v>
      </c>
      <c r="C279" s="69">
        <v>46023</v>
      </c>
      <c r="D279" s="7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62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4" t="s">
        <v>1257</v>
      </c>
      <c r="B280" s="31">
        <v>2.2139000000000002</v>
      </c>
      <c r="C280" s="69">
        <v>46054</v>
      </c>
      <c r="D280" s="7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62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4" t="s">
        <v>1262</v>
      </c>
      <c r="B281" s="31">
        <v>2.1457999999999999</v>
      </c>
      <c r="C281" s="69">
        <v>46082</v>
      </c>
      <c r="D281" s="70">
        <f t="array" ref="D281">IF(C281="","",IFERROR(AVERAGE(_xlfn._xlws.FILTER($B$2:$B$2000,(IFERROR(VALUE(MID($A$2:$A$2000,4,2)),0)=MONTH(C281))*(IFERROR(VALUE(RIGHT($A$2:$A$2000,4)),0)=YEAR(C281)))),""))</f>
        <v>2.9474</v>
      </c>
      <c r="E281" s="62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4" t="s">
        <v>1267</v>
      </c>
      <c r="B282" s="31">
        <v>2.1396000000000002</v>
      </c>
      <c r="C282" s="69">
        <v>46113</v>
      </c>
      <c r="D282" s="70">
        <f t="array" ref="D282">IF(C282="","",IFERROR(AVERAGE(_xlfn._xlws.FILTER($B$2:$B$2000,(IFERROR(VALUE(MID($A$2:$A$2000,4,2)),0)=MONTH(C282))*(IFERROR(VALUE(RIGHT($A$2:$A$2000,4)),0)=YEAR(C282)))),""))</f>
        <v>2.60676</v>
      </c>
      <c r="E282" s="62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4" t="s">
        <v>1271</v>
      </c>
      <c r="B283" s="31">
        <v>2.2252999999999998</v>
      </c>
      <c r="C283" s="69">
        <v>46143</v>
      </c>
      <c r="D283" s="7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62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4" t="s">
        <v>1275</v>
      </c>
      <c r="B284" s="31">
        <v>2.3132000000000001</v>
      </c>
      <c r="C284" s="69">
        <v>46174</v>
      </c>
      <c r="D284" s="7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62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4" t="s">
        <v>1280</v>
      </c>
      <c r="B285" s="31">
        <v>2.2646000000000002</v>
      </c>
      <c r="C285" s="69"/>
      <c r="D285" s="70" t="str">
        <f t="array" ref="D285">IF(C285="","",IFERROR(AVERAGE(_xlfn._xlws.FILTER($B$2:$B$2000,(IFERROR(VALUE(MID($A$2:$A$2000,4,2)),0)=MONTH(C285))*(IFERROR(VALUE(RIGHT($A$2:$A$2000,4)),0)=YEAR(C285)))),""))</f>
        <v/>
      </c>
      <c r="E285" s="62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4" t="s">
        <v>1285</v>
      </c>
      <c r="B286" s="31">
        <v>2.1006</v>
      </c>
      <c r="C286" s="69"/>
      <c r="D286" s="70" t="str">
        <f t="array" ref="D286">IF(C286="","",IFERROR(AVERAGE(_xlfn._xlws.FILTER($B$2:$B$2000,(IFERROR(VALUE(MID($A$2:$A$2000,4,2)),0)=MONTH(C286))*(IFERROR(VALUE(RIGHT($A$2:$A$2000,4)),0)=YEAR(C286)))),""))</f>
        <v/>
      </c>
      <c r="E286" s="62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4" t="s">
        <v>1289</v>
      </c>
      <c r="B287" s="31">
        <v>1.9934000000000001</v>
      </c>
      <c r="C287" s="69"/>
      <c r="D287" s="70" t="str">
        <f t="array" ref="D287">IF(C287="","",IFERROR(AVERAGE(_xlfn._xlws.FILTER($B$2:$B$2000,(IFERROR(VALUE(MID($A$2:$A$2000,4,2)),0)=MONTH(C287))*(IFERROR(VALUE(RIGHT($A$2:$A$2000,4)),0)=YEAR(C287)))),""))</f>
        <v/>
      </c>
      <c r="E287" s="62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4" t="s">
        <v>1294</v>
      </c>
      <c r="B288" s="31">
        <v>1.9306000000000001</v>
      </c>
      <c r="C288" s="69"/>
      <c r="D288" s="70" t="str">
        <f t="array" ref="D288">IF(C288="","",IFERROR(AVERAGE(_xlfn._xlws.FILTER($B$2:$B$2000,(IFERROR(VALUE(MID($A$2:$A$2000,4,2)),0)=MONTH(C288))*(IFERROR(VALUE(RIGHT($A$2:$A$2000,4)),0)=YEAR(C288)))),""))</f>
        <v/>
      </c>
      <c r="E288" s="62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4" t="s">
        <v>1299</v>
      </c>
      <c r="B289" s="31">
        <v>1.8737999999999999</v>
      </c>
      <c r="C289" s="69"/>
      <c r="D289" s="70" t="str">
        <f t="array" ref="D289">IF(C289="","",IFERROR(AVERAGE(_xlfn._xlws.FILTER($B$2:$B$2000,(IFERROR(VALUE(MID($A$2:$A$2000,4,2)),0)=MONTH(C289))*(IFERROR(VALUE(RIGHT($A$2:$A$2000,4)),0)=YEAR(C289)))),""))</f>
        <v/>
      </c>
      <c r="E289" s="62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4" t="s">
        <v>1304</v>
      </c>
      <c r="B290" s="31">
        <v>1.8925000000000001</v>
      </c>
      <c r="C290" s="69"/>
      <c r="D290" s="70" t="str">
        <f t="array" ref="D290">IF(C290="","",IFERROR(AVERAGE(_xlfn._xlws.FILTER($B$2:$B$2000,(IFERROR(VALUE(MID($A$2:$A$2000,4,2)),0)=MONTH(C290))*(IFERROR(VALUE(RIGHT($A$2:$A$2000,4)),0)=YEAR(C290)))),""))</f>
        <v/>
      </c>
      <c r="E290" s="62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4" t="s">
        <v>1309</v>
      </c>
      <c r="B291" s="31">
        <v>2.0059</v>
      </c>
      <c r="C291" s="69"/>
      <c r="D291" s="70" t="str">
        <f t="array" ref="D291">IF(C291="","",IFERROR(AVERAGE(_xlfn._xlws.FILTER($B$2:$B$2000,(IFERROR(VALUE(MID($A$2:$A$2000,4,2)),0)=MONTH(C291))*(IFERROR(VALUE(RIGHT($A$2:$A$2000,4)),0)=YEAR(C291)))),""))</f>
        <v/>
      </c>
      <c r="E291" s="62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4" t="s">
        <v>1314</v>
      </c>
      <c r="B292" s="31">
        <v>2.1415999999999999</v>
      </c>
      <c r="C292" s="69"/>
      <c r="D292" s="70" t="str">
        <f t="array" ref="D292">IF(C292="","",IFERROR(AVERAGE(_xlfn._xlws.FILTER($B$2:$B$2000,(IFERROR(VALUE(MID($A$2:$A$2000,4,2)),0)=MONTH(C292))*(IFERROR(VALUE(RIGHT($A$2:$A$2000,4)),0)=YEAR(C292)))),""))</f>
        <v/>
      </c>
      <c r="E292" s="62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4" t="s">
        <v>1319</v>
      </c>
      <c r="B293" s="31">
        <v>2.0775000000000001</v>
      </c>
      <c r="C293" s="69"/>
      <c r="D293" s="70" t="str">
        <f t="array" ref="D293">IF(C293="","",IFERROR(AVERAGE(_xlfn._xlws.FILTER($B$2:$B$2000,(IFERROR(VALUE(MID($A$2:$A$2000,4,2)),0)=MONTH(C293))*(IFERROR(VALUE(RIGHT($A$2:$A$2000,4)),0)=YEAR(C293)))),""))</f>
        <v/>
      </c>
      <c r="E293" s="62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4" t="s">
        <v>1323</v>
      </c>
      <c r="B294" s="31">
        <v>2.1057000000000001</v>
      </c>
      <c r="C294" s="69"/>
      <c r="D294" s="70" t="str">
        <f t="array" ref="D294">IF(C294="","",IFERROR(AVERAGE(_xlfn._xlws.FILTER($B$2:$B$2000,(IFERROR(VALUE(MID($A$2:$A$2000,4,2)),0)=MONTH(C294))*(IFERROR(VALUE(RIGHT($A$2:$A$2000,4)),0)=YEAR(C294)))),""))</f>
        <v/>
      </c>
      <c r="E294" s="62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4" t="s">
        <v>1328</v>
      </c>
      <c r="B295" s="31">
        <v>2.1103000000000001</v>
      </c>
      <c r="C295" s="69"/>
      <c r="D295" s="70" t="str">
        <f t="array" ref="D295">IF(C295="","",IFERROR(AVERAGE(_xlfn._xlws.FILTER($B$2:$B$2000,(IFERROR(VALUE(MID($A$2:$A$2000,4,2)),0)=MONTH(C295))*(IFERROR(VALUE(RIGHT($A$2:$A$2000,4)),0)=YEAR(C295)))),""))</f>
        <v/>
      </c>
      <c r="E295" s="62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4" t="s">
        <v>1333</v>
      </c>
      <c r="B296" s="31">
        <v>2.0868000000000002</v>
      </c>
      <c r="C296" s="69"/>
      <c r="D296" s="70" t="str">
        <f t="array" ref="D296">IF(C296="","",IFERROR(AVERAGE(_xlfn._xlws.FILTER($B$2:$B$2000,(IFERROR(VALUE(MID($A$2:$A$2000,4,2)),0)=MONTH(C296))*(IFERROR(VALUE(RIGHT($A$2:$A$2000,4)),0)=YEAR(C296)))),""))</f>
        <v/>
      </c>
      <c r="E296" s="62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4" t="s">
        <v>1338</v>
      </c>
      <c r="B297" s="31">
        <v>2.0362</v>
      </c>
      <c r="C297" s="69"/>
      <c r="D297" s="70" t="str">
        <f t="array" ref="D297">IF(C297="","",IFERROR(AVERAGE(_xlfn._xlws.FILTER($B$2:$B$2000,(IFERROR(VALUE(MID($A$2:$A$2000,4,2)),0)=MONTH(C297))*(IFERROR(VALUE(RIGHT($A$2:$A$2000,4)),0)=YEAR(C297)))),""))</f>
        <v/>
      </c>
      <c r="E297" s="62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4" t="s">
        <v>1343</v>
      </c>
      <c r="B298" s="31">
        <v>2.0266000000000002</v>
      </c>
      <c r="C298" s="69"/>
      <c r="D298" s="70" t="str">
        <f t="array" ref="D298">IF(C298="","",IFERROR(AVERAGE(_xlfn._xlws.FILTER($B$2:$B$2000,(IFERROR(VALUE(MID($A$2:$A$2000,4,2)),0)=MONTH(C298))*(IFERROR(VALUE(RIGHT($A$2:$A$2000,4)),0)=YEAR(C298)))),""))</f>
        <v/>
      </c>
      <c r="E298" s="62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4" t="s">
        <v>1348</v>
      </c>
      <c r="B299" s="31">
        <v>2.0762</v>
      </c>
      <c r="C299" s="69"/>
      <c r="D299" s="70" t="str">
        <f t="array" ref="D299">IF(C299="","",IFERROR(AVERAGE(_xlfn._xlws.FILTER($B$2:$B$2000,(IFERROR(VALUE(MID($A$2:$A$2000,4,2)),0)=MONTH(C299))*(IFERROR(VALUE(RIGHT($A$2:$A$2000,4)),0)=YEAR(C299)))),""))</f>
        <v/>
      </c>
      <c r="E299" s="62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4" t="s">
        <v>1353</v>
      </c>
      <c r="B300" s="31">
        <v>2.1644000000000001</v>
      </c>
      <c r="C300" s="69"/>
      <c r="D300" s="70" t="str">
        <f t="array" ref="D300">IF(C300="","",IFERROR(AVERAGE(_xlfn._xlws.FILTER($B$2:$B$2000,(IFERROR(VALUE(MID($A$2:$A$2000,4,2)),0)=MONTH(C300))*(IFERROR(VALUE(RIGHT($A$2:$A$2000,4)),0)=YEAR(C300)))),""))</f>
        <v/>
      </c>
      <c r="E300" s="62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4" t="s">
        <v>1358</v>
      </c>
      <c r="B301" s="31">
        <v>2.1564999999999999</v>
      </c>
      <c r="C301" s="69"/>
      <c r="D301" s="70" t="str">
        <f t="array" ref="D301">IF(C301="","",IFERROR(AVERAGE(_xlfn._xlws.FILTER($B$2:$B$2000,(IFERROR(VALUE(MID($A$2:$A$2000,4,2)),0)=MONTH(C301))*(IFERROR(VALUE(RIGHT($A$2:$A$2000,4)),0)=YEAR(C301)))),""))</f>
        <v/>
      </c>
      <c r="E301" s="62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4" t="s">
        <v>1363</v>
      </c>
      <c r="B302" s="31">
        <v>2.1564999999999999</v>
      </c>
      <c r="C302" s="69"/>
      <c r="D302" s="70" t="str">
        <f t="array" ref="D302">IF(C302="","",IFERROR(AVERAGE(_xlfn._xlws.FILTER($B$2:$B$2000,(IFERROR(VALUE(MID($A$2:$A$2000,4,2)),0)=MONTH(C302))*(IFERROR(VALUE(RIGHT($A$2:$A$2000,4)),0)=YEAR(C302)))),""))</f>
        <v/>
      </c>
      <c r="E302" s="62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4" t="s">
        <v>1368</v>
      </c>
      <c r="B303" s="31">
        <v>2.1663999999999999</v>
      </c>
      <c r="C303" s="69"/>
      <c r="D303" s="70" t="str">
        <f t="array" ref="D303">IF(C303="","",IFERROR(AVERAGE(_xlfn._xlws.FILTER($B$2:$B$2000,(IFERROR(VALUE(MID($A$2:$A$2000,4,2)),0)=MONTH(C303))*(IFERROR(VALUE(RIGHT($A$2:$A$2000,4)),0)=YEAR(C303)))),""))</f>
        <v/>
      </c>
      <c r="E303" s="62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4" t="s">
        <v>1373</v>
      </c>
      <c r="B304" s="31">
        <v>2.2130999999999998</v>
      </c>
      <c r="C304" s="69"/>
      <c r="D304" s="70" t="str">
        <f t="array" ref="D304">IF(C304="","",IFERROR(AVERAGE(_xlfn._xlws.FILTER($B$2:$B$2000,(IFERROR(VALUE(MID($A$2:$A$2000,4,2)),0)=MONTH(C304))*(IFERROR(VALUE(RIGHT($A$2:$A$2000,4)),0)=YEAR(C304)))),""))</f>
        <v/>
      </c>
      <c r="E304" s="62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4" t="s">
        <v>1378</v>
      </c>
      <c r="B305" s="31">
        <v>2.2326000000000001</v>
      </c>
      <c r="C305" s="69"/>
      <c r="D305" s="70" t="str">
        <f t="array" ref="D305">IF(C305="","",IFERROR(AVERAGE(_xlfn._xlws.FILTER($B$2:$B$2000,(IFERROR(VALUE(MID($A$2:$A$2000,4,2)),0)=MONTH(C305))*(IFERROR(VALUE(RIGHT($A$2:$A$2000,4)),0)=YEAR(C305)))),""))</f>
        <v/>
      </c>
      <c r="E305" s="62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4" t="s">
        <v>1383</v>
      </c>
      <c r="B306" s="31">
        <v>2.2107000000000001</v>
      </c>
      <c r="C306" s="69"/>
      <c r="D306" s="70" t="str">
        <f t="array" ref="D306">IF(C306="","",IFERROR(AVERAGE(_xlfn._xlws.FILTER($B$2:$B$2000,(IFERROR(VALUE(MID($A$2:$A$2000,4,2)),0)=MONTH(C306))*(IFERROR(VALUE(RIGHT($A$2:$A$2000,4)),0)=YEAR(C306)))),""))</f>
        <v/>
      </c>
      <c r="E306" s="62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4" t="s">
        <v>1388</v>
      </c>
      <c r="B307" s="31">
        <v>2.2046000000000001</v>
      </c>
      <c r="C307" s="69"/>
      <c r="D307" s="70" t="str">
        <f t="array" ref="D307">IF(C307="","",IFERROR(AVERAGE(_xlfn._xlws.FILTER($B$2:$B$2000,(IFERROR(VALUE(MID($A$2:$A$2000,4,2)),0)=MONTH(C307))*(IFERROR(VALUE(RIGHT($A$2:$A$2000,4)),0)=YEAR(C307)))),""))</f>
        <v/>
      </c>
      <c r="E307" s="62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4" t="s">
        <v>1393</v>
      </c>
      <c r="B308" s="31">
        <v>2.1303999999999998</v>
      </c>
      <c r="C308" s="69"/>
      <c r="D308" s="70" t="str">
        <f t="array" ref="D308">IF(C308="","",IFERROR(AVERAGE(_xlfn._xlws.FILTER($B$2:$B$2000,(IFERROR(VALUE(MID($A$2:$A$2000,4,2)),0)=MONTH(C308))*(IFERROR(VALUE(RIGHT($A$2:$A$2000,4)),0)=YEAR(C308)))),""))</f>
        <v/>
      </c>
      <c r="E308" s="62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4" t="s">
        <v>1398</v>
      </c>
      <c r="B309" s="31">
        <v>2.0541</v>
      </c>
      <c r="C309" s="69"/>
      <c r="D309" s="70" t="str">
        <f t="array" ref="D309">IF(C309="","",IFERROR(AVERAGE(_xlfn._xlws.FILTER($B$2:$B$2000,(IFERROR(VALUE(MID($A$2:$A$2000,4,2)),0)=MONTH(C309))*(IFERROR(VALUE(RIGHT($A$2:$A$2000,4)),0)=YEAR(C309)))),""))</f>
        <v/>
      </c>
      <c r="E309" s="62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4" t="s">
        <v>1403</v>
      </c>
      <c r="B310" s="31">
        <v>1.9750000000000001</v>
      </c>
      <c r="C310" s="69"/>
      <c r="D310" s="70" t="str">
        <f t="array" ref="D310">IF(C310="","",IFERROR(AVERAGE(_xlfn._xlws.FILTER($B$2:$B$2000,(IFERROR(VALUE(MID($A$2:$A$2000,4,2)),0)=MONTH(C310))*(IFERROR(VALUE(RIGHT($A$2:$A$2000,4)),0)=YEAR(C310)))),""))</f>
        <v/>
      </c>
      <c r="E310" s="62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4" t="s">
        <v>1408</v>
      </c>
      <c r="B311" s="31">
        <v>1.9632000000000001</v>
      </c>
      <c r="C311" s="69"/>
      <c r="D311" s="70" t="str">
        <f t="array" ref="D311">IF(C311="","",IFERROR(AVERAGE(_xlfn._xlws.FILTER($B$2:$B$2000,(IFERROR(VALUE(MID($A$2:$A$2000,4,2)),0)=MONTH(C311))*(IFERROR(VALUE(RIGHT($A$2:$A$2000,4)),0)=YEAR(C311)))),""))</f>
        <v/>
      </c>
      <c r="E311" s="62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4" t="s">
        <v>1413</v>
      </c>
      <c r="B312" s="31">
        <v>2.1076000000000001</v>
      </c>
      <c r="C312" s="69"/>
      <c r="D312" s="70" t="str">
        <f t="array" ref="D312">IF(C312="","",IFERROR(AVERAGE(_xlfn._xlws.FILTER($B$2:$B$2000,(IFERROR(VALUE(MID($A$2:$A$2000,4,2)),0)=MONTH(C312))*(IFERROR(VALUE(RIGHT($A$2:$A$2000,4)),0)=YEAR(C312)))),""))</f>
        <v/>
      </c>
      <c r="E312" s="62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4" t="s">
        <v>1418</v>
      </c>
      <c r="B313" s="31">
        <v>2.2023000000000001</v>
      </c>
      <c r="C313" s="69"/>
      <c r="D313" s="70" t="str">
        <f t="array" ref="D313">IF(C313="","",IFERROR(AVERAGE(_xlfn._xlws.FILTER($B$2:$B$2000,(IFERROR(VALUE(MID($A$2:$A$2000,4,2)),0)=MONTH(C313))*(IFERROR(VALUE(RIGHT($A$2:$A$2000,4)),0)=YEAR(C313)))),""))</f>
        <v/>
      </c>
      <c r="E313" s="62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4" t="s">
        <v>1423</v>
      </c>
      <c r="B314" s="31">
        <v>2.1255000000000002</v>
      </c>
      <c r="C314" s="69"/>
      <c r="D314" s="70" t="str">
        <f t="array" ref="D314">IF(C314="","",IFERROR(AVERAGE(_xlfn._xlws.FILTER($B$2:$B$2000,(IFERROR(VALUE(MID($A$2:$A$2000,4,2)),0)=MONTH(C314))*(IFERROR(VALUE(RIGHT($A$2:$A$2000,4)),0)=YEAR(C314)))),""))</f>
        <v/>
      </c>
      <c r="E314" s="62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4" t="s">
        <v>1428</v>
      </c>
      <c r="B315" s="31">
        <v>2.121</v>
      </c>
      <c r="C315" s="69"/>
      <c r="D315" s="70" t="str">
        <f t="array" ref="D315">IF(C315="","",IFERROR(AVERAGE(_xlfn._xlws.FILTER($B$2:$B$2000,(IFERROR(VALUE(MID($A$2:$A$2000,4,2)),0)=MONTH(C315))*(IFERROR(VALUE(RIGHT($A$2:$A$2000,4)),0)=YEAR(C315)))),""))</f>
        <v/>
      </c>
      <c r="E315" s="62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4" t="s">
        <v>1433</v>
      </c>
      <c r="B316" s="31">
        <v>2.1202000000000001</v>
      </c>
      <c r="C316" s="69"/>
      <c r="D316" s="70" t="str">
        <f t="array" ref="D316">IF(C316="","",IFERROR(AVERAGE(_xlfn._xlws.FILTER($B$2:$B$2000,(IFERROR(VALUE(MID($A$2:$A$2000,4,2)),0)=MONTH(C316))*(IFERROR(VALUE(RIGHT($A$2:$A$2000,4)),0)=YEAR(C316)))),""))</f>
        <v/>
      </c>
      <c r="E316" s="62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4" t="s">
        <v>1438</v>
      </c>
      <c r="B317" s="31">
        <v>2.1280000000000001</v>
      </c>
      <c r="C317" s="69"/>
      <c r="D317" s="70" t="str">
        <f t="array" ref="D317">IF(C317="","",IFERROR(AVERAGE(_xlfn._xlws.FILTER($B$2:$B$2000,(IFERROR(VALUE(MID($A$2:$A$2000,4,2)),0)=MONTH(C317))*(IFERROR(VALUE(RIGHT($A$2:$A$2000,4)),0)=YEAR(C317)))),""))</f>
        <v/>
      </c>
      <c r="E317" s="62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4" t="s">
        <v>1441</v>
      </c>
      <c r="B318" s="31">
        <v>2.1297000000000001</v>
      </c>
      <c r="C318" s="69"/>
      <c r="D318" s="70" t="str">
        <f t="array" ref="D318">IF(C318="","",IFERROR(AVERAGE(_xlfn._xlws.FILTER($B$2:$B$2000,(IFERROR(VALUE(MID($A$2:$A$2000,4,2)),0)=MONTH(C318))*(IFERROR(VALUE(RIGHT($A$2:$A$2000,4)),0)=YEAR(C318)))),""))</f>
        <v/>
      </c>
      <c r="E318" s="62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4" t="s">
        <v>1444</v>
      </c>
      <c r="B319" s="31">
        <v>2.1798999999999999</v>
      </c>
      <c r="C319" s="69"/>
      <c r="D319" s="70" t="str">
        <f t="array" ref="D319">IF(C319="","",IFERROR(AVERAGE(_xlfn._xlws.FILTER($B$2:$B$2000,(IFERROR(VALUE(MID($A$2:$A$2000,4,2)),0)=MONTH(C319))*(IFERROR(VALUE(RIGHT($A$2:$A$2000,4)),0)=YEAR(C319)))),""))</f>
        <v/>
      </c>
      <c r="E319" s="62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4" t="s">
        <v>1448</v>
      </c>
      <c r="B320" s="31">
        <v>2.2252999999999998</v>
      </c>
      <c r="C320" s="69"/>
      <c r="D320" s="70" t="str">
        <f t="array" ref="D320">IF(C320="","",IFERROR(AVERAGE(_xlfn._xlws.FILTER($B$2:$B$2000,(IFERROR(VALUE(MID($A$2:$A$2000,4,2)),0)=MONTH(C320))*(IFERROR(VALUE(RIGHT($A$2:$A$2000,4)),0)=YEAR(C320)))),""))</f>
        <v/>
      </c>
      <c r="E320" s="62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4" t="s">
        <v>1453</v>
      </c>
      <c r="B321" s="31">
        <v>2.2507999999999999</v>
      </c>
      <c r="C321" s="69"/>
      <c r="D321" s="70" t="str">
        <f t="array" ref="D321">IF(C321="","",IFERROR(AVERAGE(_xlfn._xlws.FILTER($B$2:$B$2000,(IFERROR(VALUE(MID($A$2:$A$2000,4,2)),0)=MONTH(C321))*(IFERROR(VALUE(RIGHT($A$2:$A$2000,4)),0)=YEAR(C321)))),""))</f>
        <v/>
      </c>
      <c r="E321" s="62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4" t="s">
        <v>1458</v>
      </c>
      <c r="B322" s="31">
        <v>2.3311999999999999</v>
      </c>
      <c r="C322" s="69"/>
      <c r="D322" s="70" t="str">
        <f t="array" ref="D322">IF(C322="","",IFERROR(AVERAGE(_xlfn._xlws.FILTER($B$2:$B$2000,(IFERROR(VALUE(MID($A$2:$A$2000,4,2)),0)=MONTH(C322))*(IFERROR(VALUE(RIGHT($A$2:$A$2000,4)),0)=YEAR(C322)))),""))</f>
        <v/>
      </c>
      <c r="E322" s="62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4" t="s">
        <v>1463</v>
      </c>
      <c r="B323" s="31">
        <v>2.3311999999999999</v>
      </c>
      <c r="C323" s="69"/>
      <c r="D323" s="70" t="str">
        <f t="array" ref="D323">IF(C323="","",IFERROR(AVERAGE(_xlfn._xlws.FILTER($B$2:$B$2000,(IFERROR(VALUE(MID($A$2:$A$2000,4,2)),0)=MONTH(C323))*(IFERROR(VALUE(RIGHT($A$2:$A$2000,4)),0)=YEAR(C323)))),""))</f>
        <v/>
      </c>
      <c r="E323" s="62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4" t="s">
        <v>1467</v>
      </c>
      <c r="B324" s="31">
        <v>2.3691</v>
      </c>
      <c r="C324" s="69"/>
      <c r="D324" s="70" t="str">
        <f t="array" ref="D324">IF(C324="","",IFERROR(AVERAGE(_xlfn._xlws.FILTER($B$2:$B$2000,(IFERROR(VALUE(MID($A$2:$A$2000,4,2)),0)=MONTH(C324))*(IFERROR(VALUE(RIGHT($A$2:$A$2000,4)),0)=YEAR(C324)))),""))</f>
        <v/>
      </c>
      <c r="E324" s="62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4" t="s">
        <v>1472</v>
      </c>
      <c r="B325" s="31">
        <v>2.2656999999999998</v>
      </c>
      <c r="C325" s="69"/>
      <c r="D325" s="70" t="str">
        <f t="array" ref="D325">IF(C325="","",IFERROR(AVERAGE(_xlfn._xlws.FILTER($B$2:$B$2000,(IFERROR(VALUE(MID($A$2:$A$2000,4,2)),0)=MONTH(C325))*(IFERROR(VALUE(RIGHT($A$2:$A$2000,4)),0)=YEAR(C325)))),""))</f>
        <v/>
      </c>
      <c r="E325" s="62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4" t="s">
        <v>1477</v>
      </c>
      <c r="B326" s="31">
        <v>2.1009000000000002</v>
      </c>
      <c r="C326" s="69"/>
      <c r="D326" s="70" t="str">
        <f t="array" ref="D326">IF(C326="","",IFERROR(AVERAGE(_xlfn._xlws.FILTER($B$2:$B$2000,(IFERROR(VALUE(MID($A$2:$A$2000,4,2)),0)=MONTH(C326))*(IFERROR(VALUE(RIGHT($A$2:$A$2000,4)),0)=YEAR(C326)))),""))</f>
        <v/>
      </c>
      <c r="E326" s="62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4" t="s">
        <v>1480</v>
      </c>
      <c r="B327" s="31">
        <v>2.0512999999999999</v>
      </c>
      <c r="C327" s="69"/>
      <c r="D327" s="70" t="str">
        <f t="array" ref="D327">IF(C327="","",IFERROR(AVERAGE(_xlfn._xlws.FILTER($B$2:$B$2000,(IFERROR(VALUE(MID($A$2:$A$2000,4,2)),0)=MONTH(C327))*(IFERROR(VALUE(RIGHT($A$2:$A$2000,4)),0)=YEAR(C327)))),""))</f>
        <v/>
      </c>
      <c r="E327" s="62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4" t="s">
        <v>1485</v>
      </c>
      <c r="B328" s="31">
        <v>2.0142000000000002</v>
      </c>
      <c r="C328" s="69"/>
      <c r="D328" s="70" t="str">
        <f t="array" ref="D328">IF(C328="","",IFERROR(AVERAGE(_xlfn._xlws.FILTER($B$2:$B$2000,(IFERROR(VALUE(MID($A$2:$A$2000,4,2)),0)=MONTH(C328))*(IFERROR(VALUE(RIGHT($A$2:$A$2000,4)),0)=YEAR(C328)))),""))</f>
        <v/>
      </c>
      <c r="E328" s="62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4" t="s">
        <v>1489</v>
      </c>
      <c r="B329" s="31">
        <v>1.9799</v>
      </c>
      <c r="C329" s="69"/>
      <c r="D329" s="70" t="str">
        <f t="array" ref="D329">IF(C329="","",IFERROR(AVERAGE(_xlfn._xlws.FILTER($B$2:$B$2000,(IFERROR(VALUE(MID($A$2:$A$2000,4,2)),0)=MONTH(C329))*(IFERROR(VALUE(RIGHT($A$2:$A$2000,4)),0)=YEAR(C329)))),""))</f>
        <v/>
      </c>
      <c r="E329" s="62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4" t="s">
        <v>1494</v>
      </c>
      <c r="B330" s="31">
        <v>1.8597999999999999</v>
      </c>
      <c r="C330" s="69"/>
      <c r="D330" s="70" t="str">
        <f t="array" ref="D330">IF(C330="","",IFERROR(AVERAGE(_xlfn._xlws.FILTER($B$2:$B$2000,(IFERROR(VALUE(MID($A$2:$A$2000,4,2)),0)=MONTH(C330))*(IFERROR(VALUE(RIGHT($A$2:$A$2000,4)),0)=YEAR(C330)))),""))</f>
        <v/>
      </c>
      <c r="E330" s="62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4" t="s">
        <v>1499</v>
      </c>
      <c r="B331" s="31">
        <v>1.7232000000000001</v>
      </c>
      <c r="C331" s="69"/>
      <c r="D331" s="70" t="str">
        <f t="array" ref="D331">IF(C331="","",IFERROR(AVERAGE(_xlfn._xlws.FILTER($B$2:$B$2000,(IFERROR(VALUE(MID($A$2:$A$2000,4,2)),0)=MONTH(C331))*(IFERROR(VALUE(RIGHT($A$2:$A$2000,4)),0)=YEAR(C331)))),""))</f>
        <v/>
      </c>
      <c r="E331" s="62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4" t="s">
        <v>1504</v>
      </c>
      <c r="B332" s="31">
        <v>1.6465000000000001</v>
      </c>
      <c r="C332" s="69"/>
      <c r="D332" s="70" t="str">
        <f t="array" ref="D332">IF(C332="","",IFERROR(AVERAGE(_xlfn._xlws.FILTER($B$2:$B$2000,(IFERROR(VALUE(MID($A$2:$A$2000,4,2)),0)=MONTH(C332))*(IFERROR(VALUE(RIGHT($A$2:$A$2000,4)),0)=YEAR(C332)))),""))</f>
        <v/>
      </c>
      <c r="E332" s="62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4" t="s">
        <v>1508</v>
      </c>
      <c r="B333" s="31">
        <v>1.6949000000000001</v>
      </c>
      <c r="C333" s="69"/>
      <c r="D333" s="70" t="str">
        <f t="array" ref="D333">IF(C333="","",IFERROR(AVERAGE(_xlfn._xlws.FILTER($B$2:$B$2000,(IFERROR(VALUE(MID($A$2:$A$2000,4,2)),0)=MONTH(C333))*(IFERROR(VALUE(RIGHT($A$2:$A$2000,4)),0)=YEAR(C333)))),""))</f>
        <v/>
      </c>
      <c r="E333" s="62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4" t="s">
        <v>1513</v>
      </c>
      <c r="B334" s="31">
        <v>1.952</v>
      </c>
      <c r="C334" s="69"/>
      <c r="D334" s="70" t="str">
        <f t="array" ref="D334">IF(C334="","",IFERROR(AVERAGE(_xlfn._xlws.FILTER($B$2:$B$2000,(IFERROR(VALUE(MID($A$2:$A$2000,4,2)),0)=MONTH(C334))*(IFERROR(VALUE(RIGHT($A$2:$A$2000,4)),0)=YEAR(C334)))),""))</f>
        <v/>
      </c>
      <c r="E334" s="62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4" t="s">
        <v>1517</v>
      </c>
      <c r="B335" s="31">
        <v>1.9937</v>
      </c>
      <c r="C335" s="69"/>
      <c r="D335" s="70" t="str">
        <f t="array" ref="D335">IF(C335="","",IFERROR(AVERAGE(_xlfn._xlws.FILTER($B$2:$B$2000,(IFERROR(VALUE(MID($A$2:$A$2000,4,2)),0)=MONTH(C335))*(IFERROR(VALUE(RIGHT($A$2:$A$2000,4)),0)=YEAR(C335)))),""))</f>
        <v/>
      </c>
      <c r="E335" s="62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4" t="s">
        <v>1521</v>
      </c>
      <c r="B336" s="31">
        <v>1.7132000000000001</v>
      </c>
      <c r="C336" s="69"/>
      <c r="D336" s="70" t="str">
        <f t="array" ref="D336">IF(C336="","",IFERROR(AVERAGE(_xlfn._xlws.FILTER($B$2:$B$2000,(IFERROR(VALUE(MID($A$2:$A$2000,4,2)),0)=MONTH(C336))*(IFERROR(VALUE(RIGHT($A$2:$A$2000,4)),0)=YEAR(C336)))),""))</f>
        <v/>
      </c>
      <c r="E336" s="62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4" t="s">
        <v>1526</v>
      </c>
      <c r="B337" s="31">
        <v>1.6859</v>
      </c>
      <c r="C337" s="69"/>
      <c r="D337" s="70" t="str">
        <f t="array" ref="D337">IF(C337="","",IFERROR(AVERAGE(_xlfn._xlws.FILTER($B$2:$B$2000,(IFERROR(VALUE(MID($A$2:$A$2000,4,2)),0)=MONTH(C337))*(IFERROR(VALUE(RIGHT($A$2:$A$2000,4)),0)=YEAR(C337)))),""))</f>
        <v/>
      </c>
      <c r="E337" s="62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4" t="s">
        <v>5797</v>
      </c>
      <c r="B338" s="31">
        <v>1.7003999999999999</v>
      </c>
      <c r="C338" s="69"/>
      <c r="D338" s="70" t="str">
        <f t="array" ref="D338">IF(C338="","",IFERROR(AVERAGE(_xlfn._xlws.FILTER($B$2:$B$2000,(IFERROR(VALUE(MID($A$2:$A$2000,4,2)),0)=MONTH(C338))*(IFERROR(VALUE(RIGHT($A$2:$A$2000,4)),0)=YEAR(C338)))),""))</f>
        <v/>
      </c>
      <c r="E338" s="62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4" t="s">
        <v>1534</v>
      </c>
      <c r="B339" s="31">
        <v>1.7225999999999999</v>
      </c>
      <c r="C339" s="69"/>
      <c r="D339" s="70" t="str">
        <f t="array" ref="D339">IF(C339="","",IFERROR(AVERAGE(_xlfn._xlws.FILTER($B$2:$B$2000,(IFERROR(VALUE(MID($A$2:$A$2000,4,2)),0)=MONTH(C339))*(IFERROR(VALUE(RIGHT($A$2:$A$2000,4)),0)=YEAR(C339)))),""))</f>
        <v/>
      </c>
      <c r="E339" s="62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4" t="s">
        <v>1539</v>
      </c>
      <c r="B340" s="31">
        <v>1.7130000000000001</v>
      </c>
      <c r="C340" s="69"/>
      <c r="D340" s="70" t="str">
        <f t="array" ref="D340">IF(C340="","",IFERROR(AVERAGE(_xlfn._xlws.FILTER($B$2:$B$2000,(IFERROR(VALUE(MID($A$2:$A$2000,4,2)),0)=MONTH(C340))*(IFERROR(VALUE(RIGHT($A$2:$A$2000,4)),0)=YEAR(C340)))),""))</f>
        <v/>
      </c>
      <c r="E340" s="62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4" t="s">
        <v>1544</v>
      </c>
      <c r="B341" s="31">
        <v>1.6949000000000001</v>
      </c>
      <c r="C341" s="69"/>
      <c r="D341" s="70" t="str">
        <f t="array" ref="D341">IF(C341="","",IFERROR(AVERAGE(_xlfn._xlws.FILTER($B$2:$B$2000,(IFERROR(VALUE(MID($A$2:$A$2000,4,2)),0)=MONTH(C341))*(IFERROR(VALUE(RIGHT($A$2:$A$2000,4)),0)=YEAR(C341)))),""))</f>
        <v/>
      </c>
      <c r="E341" s="62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4" t="s">
        <v>1547</v>
      </c>
      <c r="B342" s="31">
        <v>1.7237</v>
      </c>
      <c r="C342" s="69"/>
      <c r="D342" s="70" t="str">
        <f t="array" ref="D342">IF(C342="","",IFERROR(AVERAGE(_xlfn._xlws.FILTER($B$2:$B$2000,(IFERROR(VALUE(MID($A$2:$A$2000,4,2)),0)=MONTH(C342))*(IFERROR(VALUE(RIGHT($A$2:$A$2000,4)),0)=YEAR(C342)))),""))</f>
        <v/>
      </c>
      <c r="E342" s="62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4" t="s">
        <v>1552</v>
      </c>
      <c r="B343" s="31">
        <v>1.7762</v>
      </c>
      <c r="C343" s="69"/>
      <c r="D343" s="70" t="str">
        <f t="array" ref="D343">IF(C343="","",IFERROR(AVERAGE(_xlfn._xlws.FILTER($B$2:$B$2000,(IFERROR(VALUE(MID($A$2:$A$2000,4,2)),0)=MONTH(C343))*(IFERROR(VALUE(RIGHT($A$2:$A$2000,4)),0)=YEAR(C343)))),""))</f>
        <v/>
      </c>
      <c r="E343" s="62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4" t="s">
        <v>1557</v>
      </c>
      <c r="B344" s="31">
        <v>1.8833</v>
      </c>
      <c r="C344" s="69"/>
      <c r="D344" s="70" t="str">
        <f t="array" ref="D344">IF(C344="","",IFERROR(AVERAGE(_xlfn._xlws.FILTER($B$2:$B$2000,(IFERROR(VALUE(MID($A$2:$A$2000,4,2)),0)=MONTH(C344))*(IFERROR(VALUE(RIGHT($A$2:$A$2000,4)),0)=YEAR(C344)))),""))</f>
        <v/>
      </c>
      <c r="E344" s="62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4" t="s">
        <v>1562</v>
      </c>
      <c r="B345" s="31">
        <v>2.0335000000000001</v>
      </c>
      <c r="C345" s="69"/>
      <c r="D345" s="70" t="str">
        <f t="array" ref="D345">IF(C345="","",IFERROR(AVERAGE(_xlfn._xlws.FILTER($B$2:$B$2000,(IFERROR(VALUE(MID($A$2:$A$2000,4,2)),0)=MONTH(C345))*(IFERROR(VALUE(RIGHT($A$2:$A$2000,4)),0)=YEAR(C345)))),""))</f>
        <v/>
      </c>
      <c r="E345" s="62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4" t="s">
        <v>1566</v>
      </c>
      <c r="B346" s="31">
        <v>2.1337000000000002</v>
      </c>
      <c r="C346" s="69"/>
      <c r="D346" s="70" t="str">
        <f t="array" ref="D346">IF(C346="","",IFERROR(AVERAGE(_xlfn._xlws.FILTER($B$2:$B$2000,(IFERROR(VALUE(MID($A$2:$A$2000,4,2)),0)=MONTH(C346))*(IFERROR(VALUE(RIGHT($A$2:$A$2000,4)),0)=YEAR(C346)))),""))</f>
        <v/>
      </c>
      <c r="E346" s="62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4" t="s">
        <v>1571</v>
      </c>
      <c r="B347" s="31">
        <v>2.0994000000000002</v>
      </c>
      <c r="C347" s="69"/>
      <c r="D347" s="70" t="str">
        <f t="array" ref="D347">IF(C347="","",IFERROR(AVERAGE(_xlfn._xlws.FILTER($B$2:$B$2000,(IFERROR(VALUE(MID($A$2:$A$2000,4,2)),0)=MONTH(C347))*(IFERROR(VALUE(RIGHT($A$2:$A$2000,4)),0)=YEAR(C347)))),""))</f>
        <v/>
      </c>
      <c r="E347" s="62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4" t="s">
        <v>1576</v>
      </c>
      <c r="B348" s="31">
        <v>2.0162</v>
      </c>
      <c r="C348" s="69"/>
      <c r="D348" s="70" t="str">
        <f t="array" ref="D348">IF(C348="","",IFERROR(AVERAGE(_xlfn._xlws.FILTER($B$2:$B$2000,(IFERROR(VALUE(MID($A$2:$A$2000,4,2)),0)=MONTH(C348))*(IFERROR(VALUE(RIGHT($A$2:$A$2000,4)),0)=YEAR(C348)))),""))</f>
        <v/>
      </c>
      <c r="E348" s="62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4" t="s">
        <v>1581</v>
      </c>
      <c r="B349" s="31">
        <v>2.1204999999999998</v>
      </c>
      <c r="C349" s="69"/>
      <c r="D349" s="70" t="str">
        <f t="array" ref="D349">IF(C349="","",IFERROR(AVERAGE(_xlfn._xlws.FILTER($B$2:$B$2000,(IFERROR(VALUE(MID($A$2:$A$2000,4,2)),0)=MONTH(C349))*(IFERROR(VALUE(RIGHT($A$2:$A$2000,4)),0)=YEAR(C349)))),""))</f>
        <v/>
      </c>
      <c r="E349" s="62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4" t="s">
        <v>1586</v>
      </c>
      <c r="B350" s="31">
        <v>2.0888</v>
      </c>
      <c r="C350" s="69"/>
      <c r="D350" s="70" t="str">
        <f t="array" ref="D350">IF(C350="","",IFERROR(AVERAGE(_xlfn._xlws.FILTER($B$2:$B$2000,(IFERROR(VALUE(MID($A$2:$A$2000,4,2)),0)=MONTH(C350))*(IFERROR(VALUE(RIGHT($A$2:$A$2000,4)),0)=YEAR(C350)))),""))</f>
        <v/>
      </c>
      <c r="E350" s="62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4" t="s">
        <v>1591</v>
      </c>
      <c r="B351" s="31">
        <v>2.0737999999999999</v>
      </c>
      <c r="C351" s="69"/>
      <c r="D351" s="70" t="str">
        <f t="array" ref="D351">IF(C351="","",IFERROR(AVERAGE(_xlfn._xlws.FILTER($B$2:$B$2000,(IFERROR(VALUE(MID($A$2:$A$2000,4,2)),0)=MONTH(C351))*(IFERROR(VALUE(RIGHT($A$2:$A$2000,4)),0)=YEAR(C351)))),""))</f>
        <v/>
      </c>
      <c r="E351" s="62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4" t="s">
        <v>1596</v>
      </c>
      <c r="B352" s="31">
        <v>2.1610999999999998</v>
      </c>
      <c r="C352" s="69"/>
      <c r="D352" s="70" t="str">
        <f t="array" ref="D352">IF(C352="","",IFERROR(AVERAGE(_xlfn._xlws.FILTER($B$2:$B$2000,(IFERROR(VALUE(MID($A$2:$A$2000,4,2)),0)=MONTH(C352))*(IFERROR(VALUE(RIGHT($A$2:$A$2000,4)),0)=YEAR(C352)))),""))</f>
        <v/>
      </c>
      <c r="E352" s="62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4" t="s">
        <v>1601</v>
      </c>
      <c r="B353" s="31">
        <v>2.2241</v>
      </c>
      <c r="C353" s="69"/>
      <c r="D353" s="70" t="str">
        <f t="array" ref="D353">IF(C353="","",IFERROR(AVERAGE(_xlfn._xlws.FILTER($B$2:$B$2000,(IFERROR(VALUE(MID($A$2:$A$2000,4,2)),0)=MONTH(C353))*(IFERROR(VALUE(RIGHT($A$2:$A$2000,4)),0)=YEAR(C353)))),""))</f>
        <v/>
      </c>
      <c r="E353" s="62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4" t="s">
        <v>1606</v>
      </c>
      <c r="B354" s="31">
        <v>2.1817000000000002</v>
      </c>
      <c r="C354" s="69"/>
      <c r="D354" s="70" t="str">
        <f t="array" ref="D354">IF(C354="","",IFERROR(AVERAGE(_xlfn._xlws.FILTER($B$2:$B$2000,(IFERROR(VALUE(MID($A$2:$A$2000,4,2)),0)=MONTH(C354))*(IFERROR(VALUE(RIGHT($A$2:$A$2000,4)),0)=YEAR(C354)))),""))</f>
        <v/>
      </c>
      <c r="E354" s="62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4" t="s">
        <v>1610</v>
      </c>
      <c r="B355" s="31">
        <v>2.3069999999999999</v>
      </c>
      <c r="C355" s="69"/>
      <c r="D355" s="70" t="str">
        <f t="array" ref="D355">IF(C355="","",IFERROR(AVERAGE(_xlfn._xlws.FILTER($B$2:$B$2000,(IFERROR(VALUE(MID($A$2:$A$2000,4,2)),0)=MONTH(C355))*(IFERROR(VALUE(RIGHT($A$2:$A$2000,4)),0)=YEAR(C355)))),""))</f>
        <v/>
      </c>
      <c r="E355" s="62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4" t="s">
        <v>1615</v>
      </c>
      <c r="B356" s="31">
        <v>2.3079000000000001</v>
      </c>
      <c r="C356" s="69"/>
      <c r="D356" s="70" t="str">
        <f t="array" ref="D356">IF(C356="","",IFERROR(AVERAGE(_xlfn._xlws.FILTER($B$2:$B$2000,(IFERROR(VALUE(MID($A$2:$A$2000,4,2)),0)=MONTH(C356))*(IFERROR(VALUE(RIGHT($A$2:$A$2000,4)),0)=YEAR(C356)))),""))</f>
        <v/>
      </c>
      <c r="E356" s="62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4" t="s">
        <v>1620</v>
      </c>
      <c r="B357" s="31">
        <v>2.4914999999999998</v>
      </c>
      <c r="C357" s="69"/>
      <c r="D357" s="70" t="str">
        <f t="array" ref="D357">IF(C357="","",IFERROR(AVERAGE(_xlfn._xlws.FILTER($B$2:$B$2000,(IFERROR(VALUE(MID($A$2:$A$2000,4,2)),0)=MONTH(C357))*(IFERROR(VALUE(RIGHT($A$2:$A$2000,4)),0)=YEAR(C357)))),""))</f>
        <v/>
      </c>
      <c r="E357" s="62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4" t="s">
        <v>1625</v>
      </c>
      <c r="B358" s="31">
        <v>2.6231</v>
      </c>
      <c r="C358" s="69"/>
      <c r="D358" s="70" t="str">
        <f t="array" ref="D358">IF(C358="","",IFERROR(AVERAGE(_xlfn._xlws.FILTER($B$2:$B$2000,(IFERROR(VALUE(MID($A$2:$A$2000,4,2)),0)=MONTH(C358))*(IFERROR(VALUE(RIGHT($A$2:$A$2000,4)),0)=YEAR(C358)))),""))</f>
        <v/>
      </c>
      <c r="E358" s="62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4" t="s">
        <v>1630</v>
      </c>
      <c r="B359" s="31">
        <v>2.6358999999999999</v>
      </c>
      <c r="C359" s="69"/>
      <c r="D359" s="70" t="str">
        <f t="array" ref="D359">IF(C359="","",IFERROR(AVERAGE(_xlfn._xlws.FILTER($B$2:$B$2000,(IFERROR(VALUE(MID($A$2:$A$2000,4,2)),0)=MONTH(C359))*(IFERROR(VALUE(RIGHT($A$2:$A$2000,4)),0)=YEAR(C359)))),""))</f>
        <v/>
      </c>
      <c r="E359" s="62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4" t="s">
        <v>1634</v>
      </c>
      <c r="B360" s="31">
        <v>2.7334000000000001</v>
      </c>
      <c r="C360" s="69"/>
      <c r="D360" s="70" t="str">
        <f t="array" ref="D360">IF(C360="","",IFERROR(AVERAGE(_xlfn._xlws.FILTER($B$2:$B$2000,(IFERROR(VALUE(MID($A$2:$A$2000,4,2)),0)=MONTH(C360))*(IFERROR(VALUE(RIGHT($A$2:$A$2000,4)),0)=YEAR(C360)))),""))</f>
        <v/>
      </c>
      <c r="E360" s="62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4" t="s">
        <v>1639</v>
      </c>
      <c r="B361" s="31">
        <v>2.8033000000000001</v>
      </c>
      <c r="C361" s="69"/>
      <c r="D361" s="70" t="str">
        <f t="array" ref="D361">IF(C361="","",IFERROR(AVERAGE(_xlfn._xlws.FILTER($B$2:$B$2000,(IFERROR(VALUE(MID($A$2:$A$2000,4,2)),0)=MONTH(C361))*(IFERROR(VALUE(RIGHT($A$2:$A$2000,4)),0)=YEAR(C361)))),""))</f>
        <v/>
      </c>
      <c r="E361" s="62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4" t="s">
        <v>1644</v>
      </c>
      <c r="B362" s="31">
        <v>2.8296999999999999</v>
      </c>
      <c r="C362" s="69"/>
      <c r="D362" s="70" t="str">
        <f t="array" ref="D362">IF(C362="","",IFERROR(AVERAGE(_xlfn._xlws.FILTER($B$2:$B$2000,(IFERROR(VALUE(MID($A$2:$A$2000,4,2)),0)=MONTH(C362))*(IFERROR(VALUE(RIGHT($A$2:$A$2000,4)),0)=YEAR(C362)))),""))</f>
        <v/>
      </c>
      <c r="E362" s="62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4" t="s">
        <v>1648</v>
      </c>
      <c r="B363" s="31">
        <v>2.7684000000000002</v>
      </c>
      <c r="C363" s="69"/>
      <c r="D363" s="70" t="str">
        <f t="array" ref="D363">IF(C363="","",IFERROR(AVERAGE(_xlfn._xlws.FILTER($B$2:$B$2000,(IFERROR(VALUE(MID($A$2:$A$2000,4,2)),0)=MONTH(C363))*(IFERROR(VALUE(RIGHT($A$2:$A$2000,4)),0)=YEAR(C363)))),""))</f>
        <v/>
      </c>
      <c r="E363" s="62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4" t="s">
        <v>1653</v>
      </c>
      <c r="B364" s="31">
        <v>2.7841999999999998</v>
      </c>
      <c r="C364" s="69"/>
      <c r="D364" s="70" t="str">
        <f t="array" ref="D364">IF(C364="","",IFERROR(AVERAGE(_xlfn._xlws.FILTER($B$2:$B$2000,(IFERROR(VALUE(MID($A$2:$A$2000,4,2)),0)=MONTH(C364))*(IFERROR(VALUE(RIGHT($A$2:$A$2000,4)),0)=YEAR(C364)))),""))</f>
        <v/>
      </c>
      <c r="E364" s="62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4" t="s">
        <v>1658</v>
      </c>
      <c r="B365" s="31">
        <v>2.7301000000000002</v>
      </c>
      <c r="C365" s="69"/>
      <c r="D365" s="70" t="str">
        <f t="array" ref="D365">IF(C365="","",IFERROR(AVERAGE(_xlfn._xlws.FILTER($B$2:$B$2000,(IFERROR(VALUE(MID($A$2:$A$2000,4,2)),0)=MONTH(C365))*(IFERROR(VALUE(RIGHT($A$2:$A$2000,4)),0)=YEAR(C365)))),""))</f>
        <v/>
      </c>
      <c r="E365" s="62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4" t="s">
        <v>1663</v>
      </c>
      <c r="B366" s="31">
        <v>2.7130999999999998</v>
      </c>
      <c r="C366" s="69"/>
      <c r="D366" s="70" t="str">
        <f t="array" ref="D366">IF(C366="","",IFERROR(AVERAGE(_xlfn._xlws.FILTER($B$2:$B$2000,(IFERROR(VALUE(MID($A$2:$A$2000,4,2)),0)=MONTH(C366))*(IFERROR(VALUE(RIGHT($A$2:$A$2000,4)),0)=YEAR(C366)))),""))</f>
        <v/>
      </c>
      <c r="E366" s="62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4" t="s">
        <v>1668</v>
      </c>
      <c r="B367" s="31">
        <v>2.7406999999999999</v>
      </c>
      <c r="C367" s="69"/>
      <c r="D367" s="70" t="str">
        <f t="array" ref="D367">IF(C367="","",IFERROR(AVERAGE(_xlfn._xlws.FILTER($B$2:$B$2000,(IFERROR(VALUE(MID($A$2:$A$2000,4,2)),0)=MONTH(C367))*(IFERROR(VALUE(RIGHT($A$2:$A$2000,4)),0)=YEAR(C367)))),""))</f>
        <v/>
      </c>
      <c r="E367" s="62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4" t="s">
        <v>1673</v>
      </c>
      <c r="B368" s="31">
        <v>2.8277999999999999</v>
      </c>
      <c r="C368" s="69"/>
      <c r="D368" s="70" t="str">
        <f t="array" ref="D368">IF(C368="","",IFERROR(AVERAGE(_xlfn._xlws.FILTER($B$2:$B$2000,(IFERROR(VALUE(MID($A$2:$A$2000,4,2)),0)=MONTH(C368))*(IFERROR(VALUE(RIGHT($A$2:$A$2000,4)),0)=YEAR(C368)))),""))</f>
        <v/>
      </c>
      <c r="E368" s="62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4" t="s">
        <v>1678</v>
      </c>
      <c r="B369" s="31">
        <v>3.0024999999999999</v>
      </c>
      <c r="C369" s="69"/>
      <c r="D369" s="70" t="str">
        <f t="array" ref="D369">IF(C369="","",IFERROR(AVERAGE(_xlfn._xlws.FILTER($B$2:$B$2000,(IFERROR(VALUE(MID($A$2:$A$2000,4,2)),0)=MONTH(C369))*(IFERROR(VALUE(RIGHT($A$2:$A$2000,4)),0)=YEAR(C369)))),""))</f>
        <v/>
      </c>
      <c r="E369" s="62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4" t="s">
        <v>1681</v>
      </c>
      <c r="B370" s="31">
        <v>3.1968000000000001</v>
      </c>
      <c r="C370" s="69"/>
      <c r="D370" s="70" t="str">
        <f t="array" ref="D370">IF(C370="","",IFERROR(AVERAGE(_xlfn._xlws.FILTER($B$2:$B$2000,(IFERROR(VALUE(MID($A$2:$A$2000,4,2)),0)=MONTH(C370))*(IFERROR(VALUE(RIGHT($A$2:$A$2000,4)),0)=YEAR(C370)))),""))</f>
        <v/>
      </c>
      <c r="E370" s="62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4" t="s">
        <v>1684</v>
      </c>
      <c r="B371" s="31">
        <v>3.2299000000000002</v>
      </c>
      <c r="C371" s="69"/>
      <c r="D371" s="70" t="str">
        <f t="array" ref="D371">IF(C371="","",IFERROR(AVERAGE(_xlfn._xlws.FILTER($B$2:$B$2000,(IFERROR(VALUE(MID($A$2:$A$2000,4,2)),0)=MONTH(C371))*(IFERROR(VALUE(RIGHT($A$2:$A$2000,4)),0)=YEAR(C371)))),""))</f>
        <v/>
      </c>
      <c r="E371" s="62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4" t="s">
        <v>1689</v>
      </c>
      <c r="B372" s="31">
        <v>3.4001999999999999</v>
      </c>
      <c r="C372" s="69"/>
      <c r="D372" s="70" t="str">
        <f t="array" ref="D372">IF(C372="","",IFERROR(AVERAGE(_xlfn._xlws.FILTER($B$2:$B$2000,(IFERROR(VALUE(MID($A$2:$A$2000,4,2)),0)=MONTH(C372))*(IFERROR(VALUE(RIGHT($A$2:$A$2000,4)),0)=YEAR(C372)))),""))</f>
        <v/>
      </c>
      <c r="E372" s="62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4" t="s">
        <v>1694</v>
      </c>
      <c r="B373" s="31">
        <v>3.464</v>
      </c>
      <c r="C373" s="69"/>
      <c r="D373" s="70" t="str">
        <f t="array" ref="D373">IF(C373="","",IFERROR(AVERAGE(_xlfn._xlws.FILTER($B$2:$B$2000,(IFERROR(VALUE(MID($A$2:$A$2000,4,2)),0)=MONTH(C373))*(IFERROR(VALUE(RIGHT($A$2:$A$2000,4)),0)=YEAR(C373)))),""))</f>
        <v/>
      </c>
      <c r="E373" s="62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4" t="s">
        <v>1699</v>
      </c>
      <c r="B374" s="31">
        <v>3.5114999999999998</v>
      </c>
      <c r="C374" s="69"/>
      <c r="D374" s="70" t="str">
        <f t="array" ref="D374">IF(C374="","",IFERROR(AVERAGE(_xlfn._xlws.FILTER($B$2:$B$2000,(IFERROR(VALUE(MID($A$2:$A$2000,4,2)),0)=MONTH(C374))*(IFERROR(VALUE(RIGHT($A$2:$A$2000,4)),0)=YEAR(C374)))),""))</f>
        <v/>
      </c>
      <c r="E374" s="62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4" t="s">
        <v>1704</v>
      </c>
      <c r="B375" s="31">
        <v>3.4763000000000002</v>
      </c>
      <c r="C375" s="69"/>
      <c r="D375" s="70" t="str">
        <f t="array" ref="D375">IF(C375="","",IFERROR(AVERAGE(_xlfn._xlws.FILTER($B$2:$B$2000,(IFERROR(VALUE(MID($A$2:$A$2000,4,2)),0)=MONTH(C375))*(IFERROR(VALUE(RIGHT($A$2:$A$2000,4)),0)=YEAR(C375)))),""))</f>
        <v/>
      </c>
      <c r="E375" s="62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4" t="s">
        <v>1709</v>
      </c>
      <c r="B376" s="31">
        <v>3.343</v>
      </c>
      <c r="C376" s="69"/>
      <c r="D376" s="70" t="str">
        <f t="array" ref="D376">IF(C376="","",IFERROR(AVERAGE(_xlfn._xlws.FILTER($B$2:$B$2000,(IFERROR(VALUE(MID($A$2:$A$2000,4,2)),0)=MONTH(C376))*(IFERROR(VALUE(RIGHT($A$2:$A$2000,4)),0)=YEAR(C376)))),""))</f>
        <v/>
      </c>
      <c r="E376" s="62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4" t="s">
        <v>1714</v>
      </c>
      <c r="B377" s="31">
        <v>3.2342</v>
      </c>
      <c r="C377" s="69"/>
      <c r="D377" s="70" t="str">
        <f t="array" ref="D377">IF(C377="","",IFERROR(AVERAGE(_xlfn._xlws.FILTER($B$2:$B$2000,(IFERROR(VALUE(MID($A$2:$A$2000,4,2)),0)=MONTH(C377))*(IFERROR(VALUE(RIGHT($A$2:$A$2000,4)),0)=YEAR(C377)))),""))</f>
        <v/>
      </c>
      <c r="E377" s="62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4" t="s">
        <v>1717</v>
      </c>
      <c r="B378" s="31">
        <v>3.14</v>
      </c>
      <c r="C378" s="69"/>
      <c r="D378" s="70" t="str">
        <f t="array" ref="D378">IF(C378="","",IFERROR(AVERAGE(_xlfn._xlws.FILTER($B$2:$B$2000,(IFERROR(VALUE(MID($A$2:$A$2000,4,2)),0)=MONTH(C378))*(IFERROR(VALUE(RIGHT($A$2:$A$2000,4)),0)=YEAR(C378)))),""))</f>
        <v/>
      </c>
      <c r="E378" s="62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4" t="s">
        <v>1722</v>
      </c>
      <c r="B379" s="31">
        <v>2.8683000000000001</v>
      </c>
      <c r="C379" s="69"/>
      <c r="D379" s="70" t="str">
        <f t="array" ref="D379">IF(C379="","",IFERROR(AVERAGE(_xlfn._xlws.FILTER($B$2:$B$2000,(IFERROR(VALUE(MID($A$2:$A$2000,4,2)),0)=MONTH(C379))*(IFERROR(VALUE(RIGHT($A$2:$A$2000,4)),0)=YEAR(C379)))),""))</f>
        <v/>
      </c>
      <c r="E379" s="62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4" t="s">
        <v>1727</v>
      </c>
      <c r="B380" s="31">
        <v>2.6667000000000001</v>
      </c>
      <c r="C380" s="69"/>
      <c r="D380" s="70" t="str">
        <f t="array" ref="D380">IF(C380="","",IFERROR(AVERAGE(_xlfn._xlws.FILTER($B$2:$B$2000,(IFERROR(VALUE(MID($A$2:$A$2000,4,2)),0)=MONTH(C380))*(IFERROR(VALUE(RIGHT($A$2:$A$2000,4)),0)=YEAR(C380)))),""))</f>
        <v/>
      </c>
      <c r="E380" s="62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4" t="s">
        <v>1732</v>
      </c>
      <c r="B381" s="31">
        <v>2.359</v>
      </c>
      <c r="C381" s="69"/>
      <c r="D381" s="70" t="str">
        <f t="array" ref="D381">IF(C381="","",IFERROR(AVERAGE(_xlfn._xlws.FILTER($B$2:$B$2000,(IFERROR(VALUE(MID($A$2:$A$2000,4,2)),0)=MONTH(C381))*(IFERROR(VALUE(RIGHT($A$2:$A$2000,4)),0)=YEAR(C381)))),""))</f>
        <v/>
      </c>
      <c r="E381" s="62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4" t="s">
        <v>1737</v>
      </c>
      <c r="B382" s="31">
        <v>2.3212999999999999</v>
      </c>
      <c r="C382" s="69"/>
      <c r="D382" s="70" t="str">
        <f t="array" ref="D382">IF(C382="","",IFERROR(AVERAGE(_xlfn._xlws.FILTER($B$2:$B$2000,(IFERROR(VALUE(MID($A$2:$A$2000,4,2)),0)=MONTH(C382))*(IFERROR(VALUE(RIGHT($A$2:$A$2000,4)),0)=YEAR(C382)))),""))</f>
        <v/>
      </c>
      <c r="E382" s="62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4" t="s">
        <v>1742</v>
      </c>
      <c r="B383" s="31">
        <v>2.1596000000000002</v>
      </c>
      <c r="C383" s="69"/>
      <c r="D383" s="70" t="str">
        <f t="array" ref="D383">IF(C383="","",IFERROR(AVERAGE(_xlfn._xlws.FILTER($B$2:$B$2000,(IFERROR(VALUE(MID($A$2:$A$2000,4,2)),0)=MONTH(C383))*(IFERROR(VALUE(RIGHT($A$2:$A$2000,4)),0)=YEAR(C383)))),""))</f>
        <v/>
      </c>
      <c r="E383" s="62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4" t="s">
        <v>1746</v>
      </c>
      <c r="B384" s="31">
        <v>2.1787999999999998</v>
      </c>
      <c r="C384" s="69"/>
      <c r="D384" s="70" t="str">
        <f t="array" ref="D384">IF(C384="","",IFERROR(AVERAGE(_xlfn._xlws.FILTER($B$2:$B$2000,(IFERROR(VALUE(MID($A$2:$A$2000,4,2)),0)=MONTH(C384))*(IFERROR(VALUE(RIGHT($A$2:$A$2000,4)),0)=YEAR(C384)))),""))</f>
        <v/>
      </c>
      <c r="E384" s="62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4" t="s">
        <v>1751</v>
      </c>
      <c r="B385" s="31">
        <v>2.5865999999999998</v>
      </c>
      <c r="C385" s="69"/>
      <c r="D385" s="70" t="str">
        <f t="array" ref="D385">IF(C385="","",IFERROR(AVERAGE(_xlfn._xlws.FILTER($B$2:$B$2000,(IFERROR(VALUE(MID($A$2:$A$2000,4,2)),0)=MONTH(C385))*(IFERROR(VALUE(RIGHT($A$2:$A$2000,4)),0)=YEAR(C385)))),""))</f>
        <v/>
      </c>
      <c r="E385" s="62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4" t="s">
        <v>1756</v>
      </c>
      <c r="B386" s="31">
        <v>2.3557000000000001</v>
      </c>
      <c r="C386" s="69"/>
      <c r="D386" s="70" t="str">
        <f t="array" ref="D386">IF(C386="","",IFERROR(AVERAGE(_xlfn._xlws.FILTER($B$2:$B$2000,(IFERROR(VALUE(MID($A$2:$A$2000,4,2)),0)=MONTH(C386))*(IFERROR(VALUE(RIGHT($A$2:$A$2000,4)),0)=YEAR(C386)))),""))</f>
        <v/>
      </c>
      <c r="E386" s="62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4" t="s">
        <v>1760</v>
      </c>
      <c r="B387" s="31">
        <v>2.1577999999999999</v>
      </c>
      <c r="C387" s="69"/>
      <c r="D387" s="70" t="str">
        <f t="array" ref="D387">IF(C387="","",IFERROR(AVERAGE(_xlfn._xlws.FILTER($B$2:$B$2000,(IFERROR(VALUE(MID($A$2:$A$2000,4,2)),0)=MONTH(C387))*(IFERROR(VALUE(RIGHT($A$2:$A$2000,4)),0)=YEAR(C387)))),""))</f>
        <v/>
      </c>
      <c r="E387" s="62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4" t="s">
        <v>1765</v>
      </c>
      <c r="B388" s="31">
        <v>2.0960999999999999</v>
      </c>
      <c r="C388" s="69"/>
      <c r="D388" s="70" t="str">
        <f t="array" ref="D388">IF(C388="","",IFERROR(AVERAGE(_xlfn._xlws.FILTER($B$2:$B$2000,(IFERROR(VALUE(MID($A$2:$A$2000,4,2)),0)=MONTH(C388))*(IFERROR(VALUE(RIGHT($A$2:$A$2000,4)),0)=YEAR(C388)))),""))</f>
        <v/>
      </c>
      <c r="E388" s="62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4" t="s">
        <v>1770</v>
      </c>
      <c r="B389" s="31">
        <v>2.0427</v>
      </c>
      <c r="C389" s="69"/>
      <c r="D389" s="70" t="str">
        <f t="array" ref="D389">IF(C389="","",IFERROR(AVERAGE(_xlfn._xlws.FILTER($B$2:$B$2000,(IFERROR(VALUE(MID($A$2:$A$2000,4,2)),0)=MONTH(C389))*(IFERROR(VALUE(RIGHT($A$2:$A$2000,4)),0)=YEAR(C389)))),""))</f>
        <v/>
      </c>
      <c r="E389" s="62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4" t="s">
        <v>1775</v>
      </c>
      <c r="B390" s="31">
        <v>2.0314999999999999</v>
      </c>
      <c r="C390" s="69"/>
      <c r="D390" s="70" t="str">
        <f t="array" ref="D390">IF(C390="","",IFERROR(AVERAGE(_xlfn._xlws.FILTER($B$2:$B$2000,(IFERROR(VALUE(MID($A$2:$A$2000,4,2)),0)=MONTH(C390))*(IFERROR(VALUE(RIGHT($A$2:$A$2000,4)),0)=YEAR(C390)))),""))</f>
        <v/>
      </c>
      <c r="E390" s="62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4" t="s">
        <v>1780</v>
      </c>
      <c r="B391" s="31">
        <v>2.0167000000000002</v>
      </c>
      <c r="C391" s="69"/>
      <c r="D391" s="70" t="str">
        <f t="array" ref="D391">IF(C391="","",IFERROR(AVERAGE(_xlfn._xlws.FILTER($B$2:$B$2000,(IFERROR(VALUE(MID($A$2:$A$2000,4,2)),0)=MONTH(C391))*(IFERROR(VALUE(RIGHT($A$2:$A$2000,4)),0)=YEAR(C391)))),""))</f>
        <v/>
      </c>
      <c r="E391" s="62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4" t="s">
        <v>1785</v>
      </c>
      <c r="B392" s="31">
        <v>1.9839</v>
      </c>
      <c r="C392" s="69"/>
      <c r="D392" s="70" t="str">
        <f t="array" ref="D392">IF(C392="","",IFERROR(AVERAGE(_xlfn._xlws.FILTER($B$2:$B$2000,(IFERROR(VALUE(MID($A$2:$A$2000,4,2)),0)=MONTH(C392))*(IFERROR(VALUE(RIGHT($A$2:$A$2000,4)),0)=YEAR(C392)))),""))</f>
        <v/>
      </c>
      <c r="E392" s="62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4" t="s">
        <v>1789</v>
      </c>
      <c r="B393" s="31">
        <v>1.9563999999999999</v>
      </c>
      <c r="C393" s="69"/>
      <c r="D393" s="70" t="str">
        <f t="array" ref="D393">IF(C393="","",IFERROR(AVERAGE(_xlfn._xlws.FILTER($B$2:$B$2000,(IFERROR(VALUE(MID($A$2:$A$2000,4,2)),0)=MONTH(C393))*(IFERROR(VALUE(RIGHT($A$2:$A$2000,4)),0)=YEAR(C393)))),""))</f>
        <v/>
      </c>
      <c r="E393" s="62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4" t="s">
        <v>1794</v>
      </c>
      <c r="B394" s="31">
        <v>1.9470000000000001</v>
      </c>
      <c r="C394" s="69"/>
      <c r="D394" s="70" t="str">
        <f t="array" ref="D394">IF(C394="","",IFERROR(AVERAGE(_xlfn._xlws.FILTER($B$2:$B$2000,(IFERROR(VALUE(MID($A$2:$A$2000,4,2)),0)=MONTH(C394))*(IFERROR(VALUE(RIGHT($A$2:$A$2000,4)),0)=YEAR(C394)))),""))</f>
        <v/>
      </c>
      <c r="E394" s="62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4" t="s">
        <v>1799</v>
      </c>
      <c r="B395" s="31">
        <v>2.0474000000000001</v>
      </c>
      <c r="C395" s="69"/>
      <c r="D395" s="70" t="str">
        <f t="array" ref="D395">IF(C395="","",IFERROR(AVERAGE(_xlfn._xlws.FILTER($B$2:$B$2000,(IFERROR(VALUE(MID($A$2:$A$2000,4,2)),0)=MONTH(C395))*(IFERROR(VALUE(RIGHT($A$2:$A$2000,4)),0)=YEAR(C395)))),""))</f>
        <v/>
      </c>
      <c r="E395" s="62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4" t="s">
        <v>1804</v>
      </c>
      <c r="B396" s="31">
        <v>2.0596000000000001</v>
      </c>
      <c r="C396" s="69"/>
      <c r="D396" s="70" t="str">
        <f t="array" ref="D396">IF(C396="","",IFERROR(AVERAGE(_xlfn._xlws.FILTER($B$2:$B$2000,(IFERROR(VALUE(MID($A$2:$A$2000,4,2)),0)=MONTH(C396))*(IFERROR(VALUE(RIGHT($A$2:$A$2000,4)),0)=YEAR(C396)))),""))</f>
        <v/>
      </c>
      <c r="E396" s="62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4" t="s">
        <v>1809</v>
      </c>
      <c r="B397" s="31">
        <v>2.0446</v>
      </c>
      <c r="C397" s="69"/>
      <c r="D397" s="70" t="str">
        <f t="array" ref="D397">IF(C397="","",IFERROR(AVERAGE(_xlfn._xlws.FILTER($B$2:$B$2000,(IFERROR(VALUE(MID($A$2:$A$2000,4,2)),0)=MONTH(C397))*(IFERROR(VALUE(RIGHT($A$2:$A$2000,4)),0)=YEAR(C397)))),""))</f>
        <v/>
      </c>
      <c r="E397" s="62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4" t="s">
        <v>1813</v>
      </c>
      <c r="B398" s="31">
        <v>2.1389999999999998</v>
      </c>
      <c r="C398" s="69"/>
      <c r="D398" s="70" t="str">
        <f t="array" ref="D398">IF(C398="","",IFERROR(AVERAGE(_xlfn._xlws.FILTER($B$2:$B$2000,(IFERROR(VALUE(MID($A$2:$A$2000,4,2)),0)=MONTH(C398))*(IFERROR(VALUE(RIGHT($A$2:$A$2000,4)),0)=YEAR(C398)))),""))</f>
        <v/>
      </c>
      <c r="E398" s="62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4" t="s">
        <v>1818</v>
      </c>
      <c r="B399" s="31">
        <v>2.2833000000000001</v>
      </c>
      <c r="C399" s="69"/>
      <c r="D399" s="70" t="str">
        <f t="array" ref="D399">IF(C399="","",IFERROR(AVERAGE(_xlfn._xlws.FILTER($B$2:$B$2000,(IFERROR(VALUE(MID($A$2:$A$2000,4,2)),0)=MONTH(C399))*(IFERROR(VALUE(RIGHT($A$2:$A$2000,4)),0)=YEAR(C399)))),""))</f>
        <v/>
      </c>
      <c r="E399" s="62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4" t="s">
        <v>1823</v>
      </c>
      <c r="B400" s="31">
        <v>2.2711000000000001</v>
      </c>
      <c r="C400" s="69"/>
      <c r="D400" s="70" t="str">
        <f t="array" ref="D400">IF(C400="","",IFERROR(AVERAGE(_xlfn._xlws.FILTER($B$2:$B$2000,(IFERROR(VALUE(MID($A$2:$A$2000,4,2)),0)=MONTH(C400))*(IFERROR(VALUE(RIGHT($A$2:$A$2000,4)),0)=YEAR(C400)))),""))</f>
        <v/>
      </c>
      <c r="E400" s="62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4" t="s">
        <v>1827</v>
      </c>
      <c r="B401" s="31">
        <v>2.2656000000000001</v>
      </c>
      <c r="C401" s="69"/>
      <c r="D401" s="70" t="str">
        <f t="array" ref="D401">IF(C401="","",IFERROR(AVERAGE(_xlfn._xlws.FILTER($B$2:$B$2000,(IFERROR(VALUE(MID($A$2:$A$2000,4,2)),0)=MONTH(C401))*(IFERROR(VALUE(RIGHT($A$2:$A$2000,4)),0)=YEAR(C401)))),""))</f>
        <v/>
      </c>
      <c r="E401" s="62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4" t="s">
        <v>1832</v>
      </c>
      <c r="B402" s="31">
        <v>2.3115000000000001</v>
      </c>
      <c r="C402" s="69"/>
      <c r="D402" s="70" t="str">
        <f t="array" ref="D402">IF(C402="","",IFERROR(AVERAGE(_xlfn._xlws.FILTER($B$2:$B$2000,(IFERROR(VALUE(MID($A$2:$A$2000,4,2)),0)=MONTH(C402))*(IFERROR(VALUE(RIGHT($A$2:$A$2000,4)),0)=YEAR(C402)))),""))</f>
        <v/>
      </c>
      <c r="E402" s="62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4" t="s">
        <v>1837</v>
      </c>
      <c r="B403" s="31">
        <v>2.3041</v>
      </c>
      <c r="C403" s="69"/>
      <c r="D403" s="70" t="str">
        <f t="array" ref="D403">IF(C403="","",IFERROR(AVERAGE(_xlfn._xlws.FILTER($B$2:$B$2000,(IFERROR(VALUE(MID($A$2:$A$2000,4,2)),0)=MONTH(C403))*(IFERROR(VALUE(RIGHT($A$2:$A$2000,4)),0)=YEAR(C403)))),""))</f>
        <v/>
      </c>
      <c r="E403" s="62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4" t="s">
        <v>1842</v>
      </c>
      <c r="B404" s="31">
        <v>2.2972000000000001</v>
      </c>
      <c r="C404" s="69"/>
      <c r="D404" s="70" t="str">
        <f t="array" ref="D404">IF(C404="","",IFERROR(AVERAGE(_xlfn._xlws.FILTER($B$2:$B$2000,(IFERROR(VALUE(MID($A$2:$A$2000,4,2)),0)=MONTH(C404))*(IFERROR(VALUE(RIGHT($A$2:$A$2000,4)),0)=YEAR(C404)))),""))</f>
        <v/>
      </c>
      <c r="E404" s="62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4" t="s">
        <v>1845</v>
      </c>
      <c r="B405" s="31">
        <v>2.2854000000000001</v>
      </c>
      <c r="C405" s="69"/>
      <c r="D405" s="70" t="str">
        <f t="array" ref="D405">IF(C405="","",IFERROR(AVERAGE(_xlfn._xlws.FILTER($B$2:$B$2000,(IFERROR(VALUE(MID($A$2:$A$2000,4,2)),0)=MONTH(C405))*(IFERROR(VALUE(RIGHT($A$2:$A$2000,4)),0)=YEAR(C405)))),""))</f>
        <v/>
      </c>
      <c r="E405" s="62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4" t="s">
        <v>1850</v>
      </c>
      <c r="B406" s="31">
        <v>2.2707999999999999</v>
      </c>
      <c r="C406" s="69"/>
      <c r="D406" s="70" t="str">
        <f t="array" ref="D406">IF(C406="","",IFERROR(AVERAGE(_xlfn._xlws.FILTER($B$2:$B$2000,(IFERROR(VALUE(MID($A$2:$A$2000,4,2)),0)=MONTH(C406))*(IFERROR(VALUE(RIGHT($A$2:$A$2000,4)),0)=YEAR(C406)))),""))</f>
        <v/>
      </c>
      <c r="E406" s="62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4" t="s">
        <v>1854</v>
      </c>
      <c r="B407" s="31">
        <v>2.3132000000000001</v>
      </c>
      <c r="C407" s="69"/>
      <c r="D407" s="70" t="str">
        <f t="array" ref="D407">IF(C407="","",IFERROR(AVERAGE(_xlfn._xlws.FILTER($B$2:$B$2000,(IFERROR(VALUE(MID($A$2:$A$2000,4,2)),0)=MONTH(C407))*(IFERROR(VALUE(RIGHT($A$2:$A$2000,4)),0)=YEAR(C407)))),""))</f>
        <v/>
      </c>
      <c r="E407" s="62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4" t="s">
        <v>1859</v>
      </c>
      <c r="B408" s="31">
        <v>2.3662000000000001</v>
      </c>
      <c r="C408" s="69"/>
      <c r="D408" s="70" t="str">
        <f t="array" ref="D408">IF(C408="","",IFERROR(AVERAGE(_xlfn._xlws.FILTER($B$2:$B$2000,(IFERROR(VALUE(MID($A$2:$A$2000,4,2)),0)=MONTH(C408))*(IFERROR(VALUE(RIGHT($A$2:$A$2000,4)),0)=YEAR(C408)))),""))</f>
        <v/>
      </c>
      <c r="E408" s="62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4" t="s">
        <v>1864</v>
      </c>
      <c r="B409" s="31">
        <v>2.4777999999999998</v>
      </c>
      <c r="C409" s="69"/>
      <c r="D409" s="70" t="str">
        <f t="array" ref="D409">IF(C409="","",IFERROR(AVERAGE(_xlfn._xlws.FILTER($B$2:$B$2000,(IFERROR(VALUE(MID($A$2:$A$2000,4,2)),0)=MONTH(C409))*(IFERROR(VALUE(RIGHT($A$2:$A$2000,4)),0)=YEAR(C409)))),""))</f>
        <v/>
      </c>
      <c r="E409" s="62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4" t="s">
        <v>1869</v>
      </c>
      <c r="B410" s="31">
        <v>2.6179000000000001</v>
      </c>
      <c r="C410" s="69"/>
      <c r="D410" s="70" t="str">
        <f t="array" ref="D410">IF(C410="","",IFERROR(AVERAGE(_xlfn._xlws.FILTER($B$2:$B$2000,(IFERROR(VALUE(MID($A$2:$A$2000,4,2)),0)=MONTH(C410))*(IFERROR(VALUE(RIGHT($A$2:$A$2000,4)),0)=YEAR(C410)))),""))</f>
        <v/>
      </c>
      <c r="E410" s="62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4" t="s">
        <v>1874</v>
      </c>
      <c r="B411" s="31">
        <v>2.6305999999999998</v>
      </c>
      <c r="C411" s="69"/>
      <c r="D411" s="70" t="str">
        <f t="array" ref="D411">IF(C411="","",IFERROR(AVERAGE(_xlfn._xlws.FILTER($B$2:$B$2000,(IFERROR(VALUE(MID($A$2:$A$2000,4,2)),0)=MONTH(C411))*(IFERROR(VALUE(RIGHT($A$2:$A$2000,4)),0)=YEAR(C411)))),""))</f>
        <v/>
      </c>
      <c r="E411" s="62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4" t="s">
        <v>1878</v>
      </c>
      <c r="B412" s="31">
        <v>2.6316000000000002</v>
      </c>
      <c r="C412" s="69"/>
      <c r="D412" s="70" t="str">
        <f t="array" ref="D412">IF(C412="","",IFERROR(AVERAGE(_xlfn._xlws.FILTER($B$2:$B$2000,(IFERROR(VALUE(MID($A$2:$A$2000,4,2)),0)=MONTH(C412))*(IFERROR(VALUE(RIGHT($A$2:$A$2000,4)),0)=YEAR(C412)))),""))</f>
        <v/>
      </c>
      <c r="E412" s="62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4" t="s">
        <v>1883</v>
      </c>
      <c r="B413" s="31">
        <v>2.6257000000000001</v>
      </c>
      <c r="C413" s="69"/>
      <c r="D413" s="70" t="str">
        <f t="array" ref="D413">IF(C413="","",IFERROR(AVERAGE(_xlfn._xlws.FILTER($B$2:$B$2000,(IFERROR(VALUE(MID($A$2:$A$2000,4,2)),0)=MONTH(C413))*(IFERROR(VALUE(RIGHT($A$2:$A$2000,4)),0)=YEAR(C413)))),""))</f>
        <v/>
      </c>
      <c r="E413" s="62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4" t="s">
        <v>1888</v>
      </c>
      <c r="B414" s="31">
        <v>2.637</v>
      </c>
      <c r="C414" s="69"/>
      <c r="D414" s="70" t="str">
        <f t="array" ref="D414">IF(C414="","",IFERROR(AVERAGE(_xlfn._xlws.FILTER($B$2:$B$2000,(IFERROR(VALUE(MID($A$2:$A$2000,4,2)),0)=MONTH(C414))*(IFERROR(VALUE(RIGHT($A$2:$A$2000,4)),0)=YEAR(C414)))),""))</f>
        <v/>
      </c>
      <c r="E414" s="62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4" t="s">
        <v>1892</v>
      </c>
      <c r="B415" s="31">
        <v>2.6061999999999999</v>
      </c>
      <c r="C415" s="69"/>
      <c r="D415" s="70" t="str">
        <f t="array" ref="D415">IF(C415="","",IFERROR(AVERAGE(_xlfn._xlws.FILTER($B$2:$B$2000,(IFERROR(VALUE(MID($A$2:$A$2000,4,2)),0)=MONTH(C415))*(IFERROR(VALUE(RIGHT($A$2:$A$2000,4)),0)=YEAR(C415)))),""))</f>
        <v/>
      </c>
      <c r="E415" s="62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4" t="s">
        <v>1897</v>
      </c>
      <c r="B416" s="31">
        <v>2.6343000000000001</v>
      </c>
      <c r="C416" s="69"/>
      <c r="D416" s="70" t="str">
        <f t="array" ref="D416">IF(C416="","",IFERROR(AVERAGE(_xlfn._xlws.FILTER($B$2:$B$2000,(IFERROR(VALUE(MID($A$2:$A$2000,4,2)),0)=MONTH(C416))*(IFERROR(VALUE(RIGHT($A$2:$A$2000,4)),0)=YEAR(C416)))),""))</f>
        <v/>
      </c>
      <c r="E416" s="62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4" t="s">
        <v>1901</v>
      </c>
      <c r="B417" s="31">
        <v>2.6526000000000001</v>
      </c>
      <c r="C417" s="69"/>
      <c r="D417" s="70" t="str">
        <f t="array" ref="D417">IF(C417="","",IFERROR(AVERAGE(_xlfn._xlws.FILTER($B$2:$B$2000,(IFERROR(VALUE(MID($A$2:$A$2000,4,2)),0)=MONTH(C417))*(IFERROR(VALUE(RIGHT($A$2:$A$2000,4)),0)=YEAR(C417)))),""))</f>
        <v/>
      </c>
      <c r="E417" s="62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4" t="s">
        <v>1906</v>
      </c>
      <c r="B418" s="31">
        <v>2.7584</v>
      </c>
      <c r="C418" s="69"/>
      <c r="D418" s="70" t="str">
        <f t="array" ref="D418">IF(C418="","",IFERROR(AVERAGE(_xlfn._xlws.FILTER($B$2:$B$2000,(IFERROR(VALUE(MID($A$2:$A$2000,4,2)),0)=MONTH(C418))*(IFERROR(VALUE(RIGHT($A$2:$A$2000,4)),0)=YEAR(C418)))),""))</f>
        <v/>
      </c>
      <c r="E418" s="62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4" t="s">
        <v>1911</v>
      </c>
      <c r="B419" s="31">
        <v>2.7755999999999998</v>
      </c>
      <c r="C419" s="69"/>
      <c r="D419" s="70" t="str">
        <f t="array" ref="D419">IF(C419="","",IFERROR(AVERAGE(_xlfn._xlws.FILTER($B$2:$B$2000,(IFERROR(VALUE(MID($A$2:$A$2000,4,2)),0)=MONTH(C419))*(IFERROR(VALUE(RIGHT($A$2:$A$2000,4)),0)=YEAR(C419)))),""))</f>
        <v/>
      </c>
      <c r="E419" s="62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4" t="s">
        <v>1915</v>
      </c>
      <c r="B420" s="31">
        <v>2.8100999999999998</v>
      </c>
      <c r="C420" s="69"/>
      <c r="D420" s="70" t="str">
        <f t="array" ref="D420">IF(C420="","",IFERROR(AVERAGE(_xlfn._xlws.FILTER($B$2:$B$2000,(IFERROR(VALUE(MID($A$2:$A$2000,4,2)),0)=MONTH(C420))*(IFERROR(VALUE(RIGHT($A$2:$A$2000,4)),0)=YEAR(C420)))),""))</f>
        <v/>
      </c>
      <c r="E420" s="62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4" t="s">
        <v>1920</v>
      </c>
      <c r="B421" s="31">
        <v>2.8433000000000002</v>
      </c>
      <c r="C421" s="69"/>
      <c r="D421" s="70" t="str">
        <f t="array" ref="D421">IF(C421="","",IFERROR(AVERAGE(_xlfn._xlws.FILTER($B$2:$B$2000,(IFERROR(VALUE(MID($A$2:$A$2000,4,2)),0)=MONTH(C421))*(IFERROR(VALUE(RIGHT($A$2:$A$2000,4)),0)=YEAR(C421)))),""))</f>
        <v/>
      </c>
      <c r="E421" s="62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4" t="s">
        <v>1924</v>
      </c>
      <c r="B422" s="31">
        <v>2.8721999999999999</v>
      </c>
      <c r="C422" s="69"/>
      <c r="D422" s="70" t="str">
        <f t="array" ref="D422">IF(C422="","",IFERROR(AVERAGE(_xlfn._xlws.FILTER($B$2:$B$2000,(IFERROR(VALUE(MID($A$2:$A$2000,4,2)),0)=MONTH(C422))*(IFERROR(VALUE(RIGHT($A$2:$A$2000,4)),0)=YEAR(C422)))),""))</f>
        <v/>
      </c>
      <c r="E422" s="62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4" t="s">
        <v>1928</v>
      </c>
      <c r="B423" s="31">
        <v>2.9180000000000001</v>
      </c>
      <c r="C423" s="69"/>
      <c r="D423" s="70" t="str">
        <f t="array" ref="D423">IF(C423="","",IFERROR(AVERAGE(_xlfn._xlws.FILTER($B$2:$B$2000,(IFERROR(VALUE(MID($A$2:$A$2000,4,2)),0)=MONTH(C423))*(IFERROR(VALUE(RIGHT($A$2:$A$2000,4)),0)=YEAR(C423)))),""))</f>
        <v/>
      </c>
      <c r="E423" s="62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4" t="s">
        <v>5798</v>
      </c>
      <c r="B424" s="31">
        <v>2.9131999999999998</v>
      </c>
      <c r="C424" s="69"/>
      <c r="D424" s="70" t="str">
        <f t="array" ref="D424">IF(C424="","",IFERROR(AVERAGE(_xlfn._xlws.FILTER($B$2:$B$2000,(IFERROR(VALUE(MID($A$2:$A$2000,4,2)),0)=MONTH(C424))*(IFERROR(VALUE(RIGHT($A$2:$A$2000,4)),0)=YEAR(C424)))),""))</f>
        <v/>
      </c>
      <c r="E424" s="62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4" t="s">
        <v>5799</v>
      </c>
      <c r="B425" s="31">
        <v>2.8852000000000002</v>
      </c>
      <c r="C425" s="69"/>
      <c r="D425" s="70" t="str">
        <f t="array" ref="D425">IF(C425="","",IFERROR(AVERAGE(_xlfn._xlws.FILTER($B$2:$B$2000,(IFERROR(VALUE(MID($A$2:$A$2000,4,2)),0)=MONTH(C425))*(IFERROR(VALUE(RIGHT($A$2:$A$2000,4)),0)=YEAR(C425)))),""))</f>
        <v/>
      </c>
      <c r="E425" s="62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4" t="s">
        <v>5800</v>
      </c>
      <c r="B426" s="31">
        <v>2.8933</v>
      </c>
      <c r="C426" s="69"/>
      <c r="D426" s="70" t="str">
        <f t="array" ref="D426">IF(C426="","",IFERROR(AVERAGE(_xlfn._xlws.FILTER($B$2:$B$2000,(IFERROR(VALUE(MID($A$2:$A$2000,4,2)),0)=MONTH(C426))*(IFERROR(VALUE(RIGHT($A$2:$A$2000,4)),0)=YEAR(C426)))),""))</f>
        <v/>
      </c>
      <c r="E426" s="62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4" t="s">
        <v>1945</v>
      </c>
      <c r="B427" s="31">
        <v>2.9045999999999998</v>
      </c>
      <c r="C427" s="69"/>
      <c r="D427" s="70" t="str">
        <f t="array" ref="D427">IF(C427="","",IFERROR(AVERAGE(_xlfn._xlws.FILTER($B$2:$B$2000,(IFERROR(VALUE(MID($A$2:$A$2000,4,2)),0)=MONTH(C427))*(IFERROR(VALUE(RIGHT($A$2:$A$2000,4)),0)=YEAR(C427)))),""))</f>
        <v/>
      </c>
      <c r="E427" s="62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4" t="s">
        <v>1950</v>
      </c>
      <c r="B428" s="31">
        <v>2.8780999999999999</v>
      </c>
      <c r="C428" s="69"/>
      <c r="D428" s="70" t="str">
        <f t="array" ref="D428">IF(C428="","",IFERROR(AVERAGE(_xlfn._xlws.FILTER($B$2:$B$2000,(IFERROR(VALUE(MID($A$2:$A$2000,4,2)),0)=MONTH(C428))*(IFERROR(VALUE(RIGHT($A$2:$A$2000,4)),0)=YEAR(C428)))),""))</f>
        <v/>
      </c>
      <c r="E428" s="62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4" t="s">
        <v>1955</v>
      </c>
      <c r="B429" s="31">
        <v>2.9626999999999999</v>
      </c>
      <c r="C429" s="69"/>
      <c r="D429" s="70" t="str">
        <f t="array" ref="D429">IF(C429="","",IFERROR(AVERAGE(_xlfn._xlws.FILTER($B$2:$B$2000,(IFERROR(VALUE(MID($A$2:$A$2000,4,2)),0)=MONTH(C429))*(IFERROR(VALUE(RIGHT($A$2:$A$2000,4)),0)=YEAR(C429)))),""))</f>
        <v/>
      </c>
      <c r="E429" s="62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4" t="s">
        <v>1960</v>
      </c>
      <c r="B430" s="31">
        <v>3.0777999999999999</v>
      </c>
      <c r="C430" s="69"/>
      <c r="D430" s="70" t="str">
        <f t="array" ref="D430">IF(C430="","",IFERROR(AVERAGE(_xlfn._xlws.FILTER($B$2:$B$2000,(IFERROR(VALUE(MID($A$2:$A$2000,4,2)),0)=MONTH(C430))*(IFERROR(VALUE(RIGHT($A$2:$A$2000,4)),0)=YEAR(C430)))),""))</f>
        <v/>
      </c>
      <c r="E430" s="62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4" t="s">
        <v>5801</v>
      </c>
      <c r="B431" s="31">
        <v>3.218</v>
      </c>
      <c r="C431" s="69"/>
      <c r="D431" s="70" t="str">
        <f t="array" ref="D431">IF(C431="","",IFERROR(AVERAGE(_xlfn._xlws.FILTER($B$2:$B$2000,(IFERROR(VALUE(MID($A$2:$A$2000,4,2)),0)=MONTH(C431))*(IFERROR(VALUE(RIGHT($A$2:$A$2000,4)),0)=YEAR(C431)))),""))</f>
        <v/>
      </c>
      <c r="E431" s="62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4" t="s">
        <v>1969</v>
      </c>
      <c r="B432" s="31">
        <v>3.4460000000000002</v>
      </c>
      <c r="C432" s="69"/>
      <c r="D432" s="70" t="str">
        <f t="array" ref="D432">IF(C432="","",IFERROR(AVERAGE(_xlfn._xlws.FILTER($B$2:$B$2000,(IFERROR(VALUE(MID($A$2:$A$2000,4,2)),0)=MONTH(C432))*(IFERROR(VALUE(RIGHT($A$2:$A$2000,4)),0)=YEAR(C432)))),""))</f>
        <v/>
      </c>
      <c r="E432" s="62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4" t="s">
        <v>1972</v>
      </c>
      <c r="B433" s="31">
        <v>3.5356999999999998</v>
      </c>
      <c r="C433" s="69"/>
      <c r="D433" s="70" t="str">
        <f t="array" ref="D433">IF(C433="","",IFERROR(AVERAGE(_xlfn._xlws.FILTER($B$2:$B$2000,(IFERROR(VALUE(MID($A$2:$A$2000,4,2)),0)=MONTH(C433))*(IFERROR(VALUE(RIGHT($A$2:$A$2000,4)),0)=YEAR(C433)))),""))</f>
        <v/>
      </c>
      <c r="E433" s="62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4" t="s">
        <v>1977</v>
      </c>
      <c r="B434" s="31">
        <v>3.8414000000000001</v>
      </c>
      <c r="C434" s="69"/>
      <c r="D434" s="70" t="str">
        <f t="array" ref="D434">IF(C434="","",IFERROR(AVERAGE(_xlfn._xlws.FILTER($B$2:$B$2000,(IFERROR(VALUE(MID($A$2:$A$2000,4,2)),0)=MONTH(C434))*(IFERROR(VALUE(RIGHT($A$2:$A$2000,4)),0)=YEAR(C434)))),""))</f>
        <v/>
      </c>
      <c r="E434" s="62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4" t="s">
        <v>1982</v>
      </c>
      <c r="B435" s="31">
        <v>4.1961000000000004</v>
      </c>
      <c r="C435" s="69"/>
      <c r="D435" s="70" t="str">
        <f t="array" ref="D435">IF(C435="","",IFERROR(AVERAGE(_xlfn._xlws.FILTER($B$2:$B$2000,(IFERROR(VALUE(MID($A$2:$A$2000,4,2)),0)=MONTH(C435))*(IFERROR(VALUE(RIGHT($A$2:$A$2000,4)),0)=YEAR(C435)))),""))</f>
        <v/>
      </c>
      <c r="E435" s="62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4" t="s">
        <v>1987</v>
      </c>
      <c r="B436" s="31">
        <v>3.7309999999999999</v>
      </c>
      <c r="C436" s="69"/>
      <c r="D436" s="70" t="str">
        <f t="array" ref="D436">IF(C436="","",IFERROR(AVERAGE(_xlfn._xlws.FILTER($B$2:$B$2000,(IFERROR(VALUE(MID($A$2:$A$2000,4,2)),0)=MONTH(C436))*(IFERROR(VALUE(RIGHT($A$2:$A$2000,4)),0)=YEAR(C436)))),""))</f>
        <v/>
      </c>
      <c r="E436" s="62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4" t="s">
        <v>1992</v>
      </c>
      <c r="B437" s="31">
        <v>3.5455000000000001</v>
      </c>
      <c r="C437" s="69"/>
      <c r="D437" s="70" t="str">
        <f t="array" ref="D437">IF(C437="","",IFERROR(AVERAGE(_xlfn._xlws.FILTER($B$2:$B$2000,(IFERROR(VALUE(MID($A$2:$A$2000,4,2)),0)=MONTH(C437))*(IFERROR(VALUE(RIGHT($A$2:$A$2000,4)),0)=YEAR(C437)))),""))</f>
        <v/>
      </c>
      <c r="E437" s="62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4" t="s">
        <v>1997</v>
      </c>
      <c r="B438" s="31">
        <v>3.5427</v>
      </c>
      <c r="C438" s="69"/>
      <c r="D438" s="70" t="str">
        <f t="array" ref="D438">IF(C438="","",IFERROR(AVERAGE(_xlfn._xlws.FILTER($B$2:$B$2000,(IFERROR(VALUE(MID($A$2:$A$2000,4,2)),0)=MONTH(C438))*(IFERROR(VALUE(RIGHT($A$2:$A$2000,4)),0)=YEAR(C438)))),""))</f>
        <v/>
      </c>
      <c r="E438" s="62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4" t="s">
        <v>2000</v>
      </c>
      <c r="B439" s="31">
        <v>3.7284999999999999</v>
      </c>
      <c r="C439" s="69"/>
      <c r="D439" s="70" t="str">
        <f t="array" ref="D439">IF(C439="","",IFERROR(AVERAGE(_xlfn._xlws.FILTER($B$2:$B$2000,(IFERROR(VALUE(MID($A$2:$A$2000,4,2)),0)=MONTH(C439))*(IFERROR(VALUE(RIGHT($A$2:$A$2000,4)),0)=YEAR(C439)))),""))</f>
        <v/>
      </c>
      <c r="E439" s="62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4" t="s">
        <v>2005</v>
      </c>
      <c r="B440" s="31">
        <v>3.4226000000000001</v>
      </c>
      <c r="C440" s="69"/>
      <c r="D440" s="70" t="str">
        <f t="array" ref="D440">IF(C440="","",IFERROR(AVERAGE(_xlfn._xlws.FILTER($B$2:$B$2000,(IFERROR(VALUE(MID($A$2:$A$2000,4,2)),0)=MONTH(C440))*(IFERROR(VALUE(RIGHT($A$2:$A$2000,4)),0)=YEAR(C440)))),""))</f>
        <v/>
      </c>
      <c r="E440" s="62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4" t="s">
        <v>2010</v>
      </c>
      <c r="B441" s="31">
        <v>2.7141000000000002</v>
      </c>
      <c r="C441" s="69"/>
      <c r="D441" s="70" t="str">
        <f t="array" ref="D441">IF(C441="","",IFERROR(AVERAGE(_xlfn._xlws.FILTER($B$2:$B$2000,(IFERROR(VALUE(MID($A$2:$A$2000,4,2)),0)=MONTH(C441))*(IFERROR(VALUE(RIGHT($A$2:$A$2000,4)),0)=YEAR(C441)))),""))</f>
        <v/>
      </c>
      <c r="E441" s="62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4" t="s">
        <v>2015</v>
      </c>
      <c r="B442" s="31">
        <v>2.4666999999999999</v>
      </c>
      <c r="C442" s="69"/>
      <c r="D442" s="70" t="str">
        <f t="array" ref="D442">IF(C442="","",IFERROR(AVERAGE(_xlfn._xlws.FILTER($B$2:$B$2000,(IFERROR(VALUE(MID($A$2:$A$2000,4,2)),0)=MONTH(C442))*(IFERROR(VALUE(RIGHT($A$2:$A$2000,4)),0)=YEAR(C442)))),""))</f>
        <v/>
      </c>
      <c r="E442" s="62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4" t="s">
        <v>2020</v>
      </c>
      <c r="B443" s="31">
        <v>2.5112999999999999</v>
      </c>
      <c r="C443" s="69"/>
      <c r="D443" s="70" t="str">
        <f t="array" ref="D443">IF(C443="","",IFERROR(AVERAGE(_xlfn._xlws.FILTER($B$2:$B$2000,(IFERROR(VALUE(MID($A$2:$A$2000,4,2)),0)=MONTH(C443))*(IFERROR(VALUE(RIGHT($A$2:$A$2000,4)),0)=YEAR(C443)))),""))</f>
        <v/>
      </c>
      <c r="E443" s="62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4" t="s">
        <v>2025</v>
      </c>
      <c r="B444" s="31">
        <v>2.5922999999999998</v>
      </c>
      <c r="C444" s="69"/>
      <c r="D444" s="70" t="str">
        <f t="array" ref="D444">IF(C444="","",IFERROR(AVERAGE(_xlfn._xlws.FILTER($B$2:$B$2000,(IFERROR(VALUE(MID($A$2:$A$2000,4,2)),0)=MONTH(C444))*(IFERROR(VALUE(RIGHT($A$2:$A$2000,4)),0)=YEAR(C444)))),""))</f>
        <v/>
      </c>
      <c r="E444" s="62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4" t="s">
        <v>2030</v>
      </c>
      <c r="B445" s="31">
        <v>2.5834000000000001</v>
      </c>
      <c r="C445" s="69"/>
      <c r="D445" s="70" t="str">
        <f t="array" ref="D445">IF(C445="","",IFERROR(AVERAGE(_xlfn._xlws.FILTER($B$2:$B$2000,(IFERROR(VALUE(MID($A$2:$A$2000,4,2)),0)=MONTH(C445))*(IFERROR(VALUE(RIGHT($A$2:$A$2000,4)),0)=YEAR(C445)))),""))</f>
        <v/>
      </c>
      <c r="E445" s="62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4" t="s">
        <v>2035</v>
      </c>
      <c r="B446" s="31">
        <v>2.7683</v>
      </c>
      <c r="C446" s="69"/>
      <c r="D446" s="70" t="str">
        <f t="array" ref="D446">IF(C446="","",IFERROR(AVERAGE(_xlfn._xlws.FILTER($B$2:$B$2000,(IFERROR(VALUE(MID($A$2:$A$2000,4,2)),0)=MONTH(C446))*(IFERROR(VALUE(RIGHT($A$2:$A$2000,4)),0)=YEAR(C446)))),""))</f>
        <v/>
      </c>
      <c r="E446" s="62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4" t="s">
        <v>2040</v>
      </c>
      <c r="B447" s="31">
        <v>2.9346999999999999</v>
      </c>
      <c r="C447" s="69"/>
      <c r="D447" s="70" t="str">
        <f t="array" ref="D447">IF(C447="","",IFERROR(AVERAGE(_xlfn._xlws.FILTER($B$2:$B$2000,(IFERROR(VALUE(MID($A$2:$A$2000,4,2)),0)=MONTH(C447))*(IFERROR(VALUE(RIGHT($A$2:$A$2000,4)),0)=YEAR(C447)))),""))</f>
        <v/>
      </c>
      <c r="E447" s="62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4" t="s">
        <v>2044</v>
      </c>
      <c r="B448" s="31">
        <v>2.9327000000000001</v>
      </c>
      <c r="C448" s="69"/>
      <c r="D448" s="70" t="str">
        <f t="array" ref="D448">IF(C448="","",IFERROR(AVERAGE(_xlfn._xlws.FILTER($B$2:$B$2000,(IFERROR(VALUE(MID($A$2:$A$2000,4,2)),0)=MONTH(C448))*(IFERROR(VALUE(RIGHT($A$2:$A$2000,4)),0)=YEAR(C448)))),""))</f>
        <v/>
      </c>
      <c r="E448" s="62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4" t="s">
        <v>2049</v>
      </c>
      <c r="B449" s="31">
        <v>2.9316</v>
      </c>
      <c r="C449" s="69"/>
      <c r="D449" s="70" t="str">
        <f t="array" ref="D449">IF(C449="","",IFERROR(AVERAGE(_xlfn._xlws.FILTER($B$2:$B$2000,(IFERROR(VALUE(MID($A$2:$A$2000,4,2)),0)=MONTH(C449))*(IFERROR(VALUE(RIGHT($A$2:$A$2000,4)),0)=YEAR(C449)))),""))</f>
        <v/>
      </c>
      <c r="E449" s="62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4" t="s">
        <v>2054</v>
      </c>
      <c r="B450" s="31">
        <v>2.8999000000000001</v>
      </c>
      <c r="C450" s="69"/>
      <c r="D450" s="70" t="str">
        <f t="array" ref="D450">IF(C450="","",IFERROR(AVERAGE(_xlfn._xlws.FILTER($B$2:$B$2000,(IFERROR(VALUE(MID($A$2:$A$2000,4,2)),0)=MONTH(C450))*(IFERROR(VALUE(RIGHT($A$2:$A$2000,4)),0)=YEAR(C450)))),""))</f>
        <v/>
      </c>
      <c r="E450" s="62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4" t="s">
        <v>2059</v>
      </c>
      <c r="B451" s="31">
        <v>2.8961000000000001</v>
      </c>
      <c r="C451" s="69"/>
      <c r="D451" s="70" t="str">
        <f t="array" ref="D451">IF(C451="","",IFERROR(AVERAGE(_xlfn._xlws.FILTER($B$2:$B$2000,(IFERROR(VALUE(MID($A$2:$A$2000,4,2)),0)=MONTH(C451))*(IFERROR(VALUE(RIGHT($A$2:$A$2000,4)),0)=YEAR(C451)))),""))</f>
        <v/>
      </c>
      <c r="E451" s="62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4" t="s">
        <v>2064</v>
      </c>
      <c r="B452" s="31">
        <v>2.9064999999999999</v>
      </c>
      <c r="C452" s="69"/>
      <c r="D452" s="70" t="str">
        <f t="array" ref="D452">IF(C452="","",IFERROR(AVERAGE(_xlfn._xlws.FILTER($B$2:$B$2000,(IFERROR(VALUE(MID($A$2:$A$2000,4,2)),0)=MONTH(C452))*(IFERROR(VALUE(RIGHT($A$2:$A$2000,4)),0)=YEAR(C452)))),""))</f>
        <v/>
      </c>
      <c r="E452" s="62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4" t="s">
        <v>2069</v>
      </c>
      <c r="B453" s="31">
        <v>2.9073000000000002</v>
      </c>
      <c r="C453" s="69"/>
      <c r="D453" s="70" t="str">
        <f t="array" ref="D453">IF(C453="","",IFERROR(AVERAGE(_xlfn._xlws.FILTER($B$2:$B$2000,(IFERROR(VALUE(MID($A$2:$A$2000,4,2)),0)=MONTH(C453))*(IFERROR(VALUE(RIGHT($A$2:$A$2000,4)),0)=YEAR(C453)))),""))</f>
        <v/>
      </c>
      <c r="E453" s="62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4" t="s">
        <v>2074</v>
      </c>
      <c r="B454" s="31">
        <v>2.8923000000000001</v>
      </c>
      <c r="C454" s="69"/>
      <c r="D454" s="70" t="str">
        <f t="array" ref="D454">IF(C454="","",IFERROR(AVERAGE(_xlfn._xlws.FILTER($B$2:$B$2000,(IFERROR(VALUE(MID($A$2:$A$2000,4,2)),0)=MONTH(C454))*(IFERROR(VALUE(RIGHT($A$2:$A$2000,4)),0)=YEAR(C454)))),""))</f>
        <v/>
      </c>
      <c r="E454" s="62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4" t="s">
        <v>2079</v>
      </c>
      <c r="B455" s="31">
        <v>2.9340000000000002</v>
      </c>
      <c r="C455" s="69"/>
      <c r="D455" s="70" t="str">
        <f t="array" ref="D455">IF(C455="","",IFERROR(AVERAGE(_xlfn._xlws.FILTER($B$2:$B$2000,(IFERROR(VALUE(MID($A$2:$A$2000,4,2)),0)=MONTH(C455))*(IFERROR(VALUE(RIGHT($A$2:$A$2000,4)),0)=YEAR(C455)))),""))</f>
        <v/>
      </c>
      <c r="E455" s="62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4" t="s">
        <v>2084</v>
      </c>
      <c r="B456" s="31">
        <v>3.0796000000000001</v>
      </c>
      <c r="C456" s="69"/>
      <c r="D456" s="70" t="str">
        <f t="array" ref="D456">IF(C456="","",IFERROR(AVERAGE(_xlfn._xlws.FILTER($B$2:$B$2000,(IFERROR(VALUE(MID($A$2:$A$2000,4,2)),0)=MONTH(C456))*(IFERROR(VALUE(RIGHT($A$2:$A$2000,4)),0)=YEAR(C456)))),""))</f>
        <v/>
      </c>
      <c r="E456" s="62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4" t="s">
        <v>2089</v>
      </c>
      <c r="B457" s="31">
        <v>3.1726999999999999</v>
      </c>
      <c r="C457" s="69"/>
      <c r="D457" s="70" t="str">
        <f t="array" ref="D457">IF(C457="","",IFERROR(AVERAGE(_xlfn._xlws.FILTER($B$2:$B$2000,(IFERROR(VALUE(MID($A$2:$A$2000,4,2)),0)=MONTH(C457))*(IFERROR(VALUE(RIGHT($A$2:$A$2000,4)),0)=YEAR(C457)))),""))</f>
        <v/>
      </c>
      <c r="E457" s="62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4" t="s">
        <v>2094</v>
      </c>
      <c r="B458" s="31">
        <v>3.0935999999999999</v>
      </c>
      <c r="C458" s="69"/>
      <c r="D458" s="70" t="str">
        <f t="array" ref="D458">IF(C458="","",IFERROR(AVERAGE(_xlfn._xlws.FILTER($B$2:$B$2000,(IFERROR(VALUE(MID($A$2:$A$2000,4,2)),0)=MONTH(C458))*(IFERROR(VALUE(RIGHT($A$2:$A$2000,4)),0)=YEAR(C458)))),""))</f>
        <v/>
      </c>
      <c r="E458" s="62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4" t="s">
        <v>2098</v>
      </c>
      <c r="B459" s="31">
        <v>3.0857000000000001</v>
      </c>
      <c r="C459" s="69"/>
      <c r="D459" s="70" t="str">
        <f t="array" ref="D459">IF(C459="","",IFERROR(AVERAGE(_xlfn._xlws.FILTER($B$2:$B$2000,(IFERROR(VALUE(MID($A$2:$A$2000,4,2)),0)=MONTH(C459))*(IFERROR(VALUE(RIGHT($A$2:$A$2000,4)),0)=YEAR(C459)))),""))</f>
        <v/>
      </c>
      <c r="E459" s="62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4" t="s">
        <v>2103</v>
      </c>
      <c r="B460" s="31">
        <v>3.0644999999999998</v>
      </c>
      <c r="C460" s="69"/>
      <c r="D460" s="70" t="str">
        <f t="array" ref="D460">IF(C460="","",IFERROR(AVERAGE(_xlfn._xlws.FILTER($B$2:$B$2000,(IFERROR(VALUE(MID($A$2:$A$2000,4,2)),0)=MONTH(C460))*(IFERROR(VALUE(RIGHT($A$2:$A$2000,4)),0)=YEAR(C460)))),""))</f>
        <v/>
      </c>
      <c r="E460" s="62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4" t="s">
        <v>2108</v>
      </c>
      <c r="B461" s="31">
        <v>3.0023</v>
      </c>
      <c r="C461" s="69"/>
      <c r="D461" s="70" t="str">
        <f t="array" ref="D461">IF(C461="","",IFERROR(AVERAGE(_xlfn._xlws.FILTER($B$2:$B$2000,(IFERROR(VALUE(MID($A$2:$A$2000,4,2)),0)=MONTH(C461))*(IFERROR(VALUE(RIGHT($A$2:$A$2000,4)),0)=YEAR(C461)))),""))</f>
        <v/>
      </c>
      <c r="E461" s="62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4" t="s">
        <v>2113</v>
      </c>
      <c r="B462" s="31">
        <v>2.9954999999999998</v>
      </c>
      <c r="C462" s="69"/>
      <c r="D462" s="70" t="str">
        <f t="array" ref="D462">IF(C462="","",IFERROR(AVERAGE(_xlfn._xlws.FILTER($B$2:$B$2000,(IFERROR(VALUE(MID($A$2:$A$2000,4,2)),0)=MONTH(C462))*(IFERROR(VALUE(RIGHT($A$2:$A$2000,4)),0)=YEAR(C462)))),""))</f>
        <v/>
      </c>
      <c r="E462" s="62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4" t="s">
        <v>2118</v>
      </c>
      <c r="B463" s="31">
        <v>3.0600999999999998</v>
      </c>
      <c r="C463" s="69"/>
      <c r="D463" s="70" t="str">
        <f t="array" ref="D463">IF(C463="","",IFERROR(AVERAGE(_xlfn._xlws.FILTER($B$2:$B$2000,(IFERROR(VALUE(MID($A$2:$A$2000,4,2)),0)=MONTH(C463))*(IFERROR(VALUE(RIGHT($A$2:$A$2000,4)),0)=YEAR(C463)))),""))</f>
        <v/>
      </c>
      <c r="E463" s="62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4" t="s">
        <v>2122</v>
      </c>
      <c r="B464" s="31">
        <v>3.0617000000000001</v>
      </c>
      <c r="C464" s="69"/>
      <c r="D464" s="70" t="str">
        <f t="array" ref="D464">IF(C464="","",IFERROR(AVERAGE(_xlfn._xlws.FILTER($B$2:$B$2000,(IFERROR(VALUE(MID($A$2:$A$2000,4,2)),0)=MONTH(C464))*(IFERROR(VALUE(RIGHT($A$2:$A$2000,4)),0)=YEAR(C464)))),""))</f>
        <v/>
      </c>
      <c r="E464" s="62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4" t="s">
        <v>2127</v>
      </c>
      <c r="B465" s="31">
        <v>3.0989</v>
      </c>
      <c r="C465" s="69"/>
      <c r="D465" s="70" t="str">
        <f t="array" ref="D465">IF(C465="","",IFERROR(AVERAGE(_xlfn._xlws.FILTER($B$2:$B$2000,(IFERROR(VALUE(MID($A$2:$A$2000,4,2)),0)=MONTH(C465))*(IFERROR(VALUE(RIGHT($A$2:$A$2000,4)),0)=YEAR(C465)))),""))</f>
        <v/>
      </c>
      <c r="E465" s="62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4" t="s">
        <v>2132</v>
      </c>
      <c r="B466" s="31">
        <v>3.1623000000000001</v>
      </c>
      <c r="C466" s="69"/>
      <c r="D466" s="70" t="str">
        <f t="array" ref="D466">IF(C466="","",IFERROR(AVERAGE(_xlfn._xlws.FILTER($B$2:$B$2000,(IFERROR(VALUE(MID($A$2:$A$2000,4,2)),0)=MONTH(C466))*(IFERROR(VALUE(RIGHT($A$2:$A$2000,4)),0)=YEAR(C466)))),""))</f>
        <v/>
      </c>
      <c r="E466" s="62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4" t="s">
        <v>2136</v>
      </c>
      <c r="B467" s="31">
        <v>3.1598000000000002</v>
      </c>
      <c r="C467" s="69"/>
      <c r="D467" s="70" t="str">
        <f t="array" ref="D467">IF(C467="","",IFERROR(AVERAGE(_xlfn._xlws.FILTER($B$2:$B$2000,(IFERROR(VALUE(MID($A$2:$A$2000,4,2)),0)=MONTH(C467))*(IFERROR(VALUE(RIGHT($A$2:$A$2000,4)),0)=YEAR(C467)))),""))</f>
        <v/>
      </c>
      <c r="E467" s="62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4" t="s">
        <v>2141</v>
      </c>
      <c r="B468" s="31">
        <v>3.1842999999999999</v>
      </c>
      <c r="C468" s="69"/>
      <c r="D468" s="70" t="str">
        <f t="array" ref="D468">IF(C468="","",IFERROR(AVERAGE(_xlfn._xlws.FILTER($B$2:$B$2000,(IFERROR(VALUE(MID($A$2:$A$2000,4,2)),0)=MONTH(C468))*(IFERROR(VALUE(RIGHT($A$2:$A$2000,4)),0)=YEAR(C468)))),""))</f>
        <v/>
      </c>
      <c r="E468" s="62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4" t="s">
        <v>2145</v>
      </c>
      <c r="B469" s="31">
        <v>3.2090999999999998</v>
      </c>
      <c r="C469" s="69"/>
      <c r="D469" s="70" t="str">
        <f t="array" ref="D469">IF(C469="","",IFERROR(AVERAGE(_xlfn._xlws.FILTER($B$2:$B$2000,(IFERROR(VALUE(MID($A$2:$A$2000,4,2)),0)=MONTH(C469))*(IFERROR(VALUE(RIGHT($A$2:$A$2000,4)),0)=YEAR(C469)))),""))</f>
        <v/>
      </c>
      <c r="E469" s="62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4" t="s">
        <v>2150</v>
      </c>
      <c r="B470" s="31">
        <v>3.2225999999999999</v>
      </c>
      <c r="C470" s="69"/>
      <c r="D470" s="70" t="str">
        <f t="array" ref="D470">IF(C470="","",IFERROR(AVERAGE(_xlfn._xlws.FILTER($B$2:$B$2000,(IFERROR(VALUE(MID($A$2:$A$2000,4,2)),0)=MONTH(C470))*(IFERROR(VALUE(RIGHT($A$2:$A$2000,4)),0)=YEAR(C470)))),""))</f>
        <v/>
      </c>
      <c r="E470" s="62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4" t="s">
        <v>2155</v>
      </c>
      <c r="B471" s="31">
        <v>3.1911</v>
      </c>
      <c r="C471" s="69"/>
      <c r="D471" s="70" t="str">
        <f t="array" ref="D471">IF(C471="","",IFERROR(AVERAGE(_xlfn._xlws.FILTER($B$2:$B$2000,(IFERROR(VALUE(MID($A$2:$A$2000,4,2)),0)=MONTH(C471))*(IFERROR(VALUE(RIGHT($A$2:$A$2000,4)),0)=YEAR(C471)))),""))</f>
        <v/>
      </c>
      <c r="E471" s="62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4" t="s">
        <v>2160</v>
      </c>
      <c r="B472" s="31">
        <v>3.1888999999999998</v>
      </c>
      <c r="C472" s="69"/>
      <c r="D472" s="70" t="str">
        <f t="array" ref="D472">IF(C472="","",IFERROR(AVERAGE(_xlfn._xlws.FILTER($B$2:$B$2000,(IFERROR(VALUE(MID($A$2:$A$2000,4,2)),0)=MONTH(C472))*(IFERROR(VALUE(RIGHT($A$2:$A$2000,4)),0)=YEAR(C472)))),""))</f>
        <v/>
      </c>
      <c r="E472" s="62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4" t="s">
        <v>2165</v>
      </c>
      <c r="B473" s="31">
        <v>3.1656</v>
      </c>
      <c r="C473" s="69"/>
      <c r="D473" s="70" t="str">
        <f t="array" ref="D473">IF(C473="","",IFERROR(AVERAGE(_xlfn._xlws.FILTER($B$2:$B$2000,(IFERROR(VALUE(MID($A$2:$A$2000,4,2)),0)=MONTH(C473))*(IFERROR(VALUE(RIGHT($A$2:$A$2000,4)),0)=YEAR(C473)))),""))</f>
        <v/>
      </c>
      <c r="E473" s="62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4" t="s">
        <v>2170</v>
      </c>
      <c r="B474" s="31">
        <v>3.0983999999999998</v>
      </c>
      <c r="C474" s="69"/>
      <c r="D474" s="70" t="str">
        <f t="array" ref="D474">IF(C474="","",IFERROR(AVERAGE(_xlfn._xlws.FILTER($B$2:$B$2000,(IFERROR(VALUE(MID($A$2:$A$2000,4,2)),0)=MONTH(C474))*(IFERROR(VALUE(RIGHT($A$2:$A$2000,4)),0)=YEAR(C474)))),""))</f>
        <v/>
      </c>
      <c r="E474" s="62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4" t="s">
        <v>2174</v>
      </c>
      <c r="B475" s="31">
        <v>2.9944999999999999</v>
      </c>
      <c r="C475" s="69"/>
      <c r="D475" s="70" t="str">
        <f t="array" ref="D475">IF(C475="","",IFERROR(AVERAGE(_xlfn._xlws.FILTER($B$2:$B$2000,(IFERROR(VALUE(MID($A$2:$A$2000,4,2)),0)=MONTH(C475))*(IFERROR(VALUE(RIGHT($A$2:$A$2000,4)),0)=YEAR(C475)))),""))</f>
        <v/>
      </c>
      <c r="E475" s="62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4" t="s">
        <v>2179</v>
      </c>
      <c r="B476" s="31">
        <v>2.9990000000000001</v>
      </c>
      <c r="C476" s="69"/>
      <c r="D476" s="70" t="str">
        <f t="array" ref="D476">IF(C476="","",IFERROR(AVERAGE(_xlfn._xlws.FILTER($B$2:$B$2000,(IFERROR(VALUE(MID($A$2:$A$2000,4,2)),0)=MONTH(C476))*(IFERROR(VALUE(RIGHT($A$2:$A$2000,4)),0)=YEAR(C476)))),""))</f>
        <v/>
      </c>
      <c r="E476" s="62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4" t="s">
        <v>2184</v>
      </c>
      <c r="B477" s="31">
        <v>3.0590000000000002</v>
      </c>
      <c r="C477" s="69"/>
      <c r="D477" s="70" t="str">
        <f t="array" ref="D477">IF(C477="","",IFERROR(AVERAGE(_xlfn._xlws.FILTER($B$2:$B$2000,(IFERROR(VALUE(MID($A$2:$A$2000,4,2)),0)=MONTH(C477))*(IFERROR(VALUE(RIGHT($A$2:$A$2000,4)),0)=YEAR(C477)))),""))</f>
        <v/>
      </c>
      <c r="E477" s="62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4" t="s">
        <v>2189</v>
      </c>
      <c r="B478" s="31">
        <v>2.8993000000000002</v>
      </c>
      <c r="C478" s="69"/>
      <c r="D478" s="70" t="str">
        <f t="array" ref="D478">IF(C478="","",IFERROR(AVERAGE(_xlfn._xlws.FILTER($B$2:$B$2000,(IFERROR(VALUE(MID($A$2:$A$2000,4,2)),0)=MONTH(C478))*(IFERROR(VALUE(RIGHT($A$2:$A$2000,4)),0)=YEAR(C478)))),""))</f>
        <v/>
      </c>
      <c r="E478" s="62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4" t="s">
        <v>2194</v>
      </c>
      <c r="B479" s="31">
        <v>2.7381000000000002</v>
      </c>
      <c r="C479" s="69"/>
      <c r="D479" s="70" t="str">
        <f t="array" ref="D479">IF(C479="","",IFERROR(AVERAGE(_xlfn._xlws.FILTER($B$2:$B$2000,(IFERROR(VALUE(MID($A$2:$A$2000,4,2)),0)=MONTH(C479))*(IFERROR(VALUE(RIGHT($A$2:$A$2000,4)),0)=YEAR(C479)))),""))</f>
        <v/>
      </c>
      <c r="E479" s="62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4" t="s">
        <v>2199</v>
      </c>
      <c r="B480" s="31">
        <v>2.6947000000000001</v>
      </c>
      <c r="C480" s="69"/>
      <c r="D480" s="70" t="str">
        <f t="array" ref="D480">IF(C480="","",IFERROR(AVERAGE(_xlfn._xlws.FILTER($B$2:$B$2000,(IFERROR(VALUE(MID($A$2:$A$2000,4,2)),0)=MONTH(C480))*(IFERROR(VALUE(RIGHT($A$2:$A$2000,4)),0)=YEAR(C480)))),""))</f>
        <v/>
      </c>
      <c r="E480" s="62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4" t="s">
        <v>2204</v>
      </c>
      <c r="B481" s="31">
        <v>2.7080000000000002</v>
      </c>
      <c r="C481" s="69"/>
      <c r="D481" s="70" t="str">
        <f t="array" ref="D481">IF(C481="","",IFERROR(AVERAGE(_xlfn._xlws.FILTER($B$2:$B$2000,(IFERROR(VALUE(MID($A$2:$A$2000,4,2)),0)=MONTH(C481))*(IFERROR(VALUE(RIGHT($A$2:$A$2000,4)),0)=YEAR(C481)))),""))</f>
        <v/>
      </c>
      <c r="E481" s="62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4" t="s">
        <v>2209</v>
      </c>
      <c r="B482" s="31">
        <v>2.8959999999999999</v>
      </c>
      <c r="C482" s="69"/>
      <c r="D482" s="70" t="str">
        <f t="array" ref="D482">IF(C482="","",IFERROR(AVERAGE(_xlfn._xlws.FILTER($B$2:$B$2000,(IFERROR(VALUE(MID($A$2:$A$2000,4,2)),0)=MONTH(C482))*(IFERROR(VALUE(RIGHT($A$2:$A$2000,4)),0)=YEAR(C482)))),""))</f>
        <v/>
      </c>
      <c r="E482" s="62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4" t="s">
        <v>2212</v>
      </c>
      <c r="B483" s="31">
        <v>2.9159999999999999</v>
      </c>
      <c r="C483" s="69"/>
      <c r="D483" s="70" t="str">
        <f t="array" ref="D483">IF(C483="","",IFERROR(AVERAGE(_xlfn._xlws.FILTER($B$2:$B$2000,(IFERROR(VALUE(MID($A$2:$A$2000,4,2)),0)=MONTH(C483))*(IFERROR(VALUE(RIGHT($A$2:$A$2000,4)),0)=YEAR(C483)))),""))</f>
        <v/>
      </c>
      <c r="E483" s="62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4" t="s">
        <v>2217</v>
      </c>
      <c r="B484" s="31">
        <v>2.9413999999999998</v>
      </c>
      <c r="C484" s="69"/>
      <c r="D484" s="70" t="str">
        <f t="array" ref="D484">IF(C484="","",IFERROR(AVERAGE(_xlfn._xlws.FILTER($B$2:$B$2000,(IFERROR(VALUE(MID($A$2:$A$2000,4,2)),0)=MONTH(C484))*(IFERROR(VALUE(RIGHT($A$2:$A$2000,4)),0)=YEAR(C484)))),""))</f>
        <v/>
      </c>
      <c r="E484" s="62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4" t="s">
        <v>2222</v>
      </c>
      <c r="B485" s="31">
        <v>2.9899</v>
      </c>
      <c r="C485" s="69"/>
      <c r="D485" s="70" t="str">
        <f t="array" ref="D485">IF(C485="","",IFERROR(AVERAGE(_xlfn._xlws.FILTER($B$2:$B$2000,(IFERROR(VALUE(MID($A$2:$A$2000,4,2)),0)=MONTH(C485))*(IFERROR(VALUE(RIGHT($A$2:$A$2000,4)),0)=YEAR(C485)))),""))</f>
        <v/>
      </c>
      <c r="E485" s="62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4" t="s">
        <v>2227</v>
      </c>
      <c r="B486" s="31">
        <v>3.0070999999999999</v>
      </c>
      <c r="C486" s="69"/>
      <c r="D486" s="70" t="str">
        <f t="array" ref="D486">IF(C486="","",IFERROR(AVERAGE(_xlfn._xlws.FILTER($B$2:$B$2000,(IFERROR(VALUE(MID($A$2:$A$2000,4,2)),0)=MONTH(C486))*(IFERROR(VALUE(RIGHT($A$2:$A$2000,4)),0)=YEAR(C486)))),""))</f>
        <v/>
      </c>
      <c r="E486" s="62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4" t="s">
        <v>2232</v>
      </c>
      <c r="B487" s="31">
        <v>3.0125999999999999</v>
      </c>
      <c r="C487" s="69"/>
      <c r="D487" s="70" t="str">
        <f t="array" ref="D487">IF(C487="","",IFERROR(AVERAGE(_xlfn._xlws.FILTER($B$2:$B$2000,(IFERROR(VALUE(MID($A$2:$A$2000,4,2)),0)=MONTH(C487))*(IFERROR(VALUE(RIGHT($A$2:$A$2000,4)),0)=YEAR(C487)))),""))</f>
        <v/>
      </c>
      <c r="E487" s="62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4" t="s">
        <v>2237</v>
      </c>
      <c r="B488" s="31">
        <v>3.0272999999999999</v>
      </c>
      <c r="C488" s="69"/>
      <c r="D488" s="70" t="str">
        <f t="array" ref="D488">IF(C488="","",IFERROR(AVERAGE(_xlfn._xlws.FILTER($B$2:$B$2000,(IFERROR(VALUE(MID($A$2:$A$2000,4,2)),0)=MONTH(C488))*(IFERROR(VALUE(RIGHT($A$2:$A$2000,4)),0)=YEAR(C488)))),""))</f>
        <v/>
      </c>
      <c r="E488" s="62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4" t="s">
        <v>2241</v>
      </c>
      <c r="B489" s="31">
        <v>2.9950999999999999</v>
      </c>
      <c r="C489" s="69"/>
      <c r="D489" s="70" t="str">
        <f t="array" ref="D489">IF(C489="","",IFERROR(AVERAGE(_xlfn._xlws.FILTER($B$2:$B$2000,(IFERROR(VALUE(MID($A$2:$A$2000,4,2)),0)=MONTH(C489))*(IFERROR(VALUE(RIGHT($A$2:$A$2000,4)),0)=YEAR(C489)))),""))</f>
        <v/>
      </c>
      <c r="E489" s="62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4" t="s">
        <v>2246</v>
      </c>
      <c r="B490" s="31">
        <v>2.9719000000000002</v>
      </c>
      <c r="C490" s="69"/>
      <c r="D490" s="70" t="str">
        <f t="array" ref="D490">IF(C490="","",IFERROR(AVERAGE(_xlfn._xlws.FILTER($B$2:$B$2000,(IFERROR(VALUE(MID($A$2:$A$2000,4,2)),0)=MONTH(C490))*(IFERROR(VALUE(RIGHT($A$2:$A$2000,4)),0)=YEAR(C490)))),""))</f>
        <v/>
      </c>
      <c r="E490" s="62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4" t="s">
        <v>2251</v>
      </c>
      <c r="B491" s="31">
        <v>2.8664999999999998</v>
      </c>
      <c r="C491" s="69"/>
      <c r="D491" s="70" t="str">
        <f t="array" ref="D491">IF(C491="","",IFERROR(AVERAGE(_xlfn._xlws.FILTER($B$2:$B$2000,(IFERROR(VALUE(MID($A$2:$A$2000,4,2)),0)=MONTH(C491))*(IFERROR(VALUE(RIGHT($A$2:$A$2000,4)),0)=YEAR(C491)))),""))</f>
        <v/>
      </c>
      <c r="E491" s="62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4" t="s">
        <v>2256</v>
      </c>
      <c r="B492" s="31">
        <v>2.8186</v>
      </c>
      <c r="C492" s="69"/>
      <c r="D492" s="70" t="str">
        <f t="array" ref="D492">IF(C492="","",IFERROR(AVERAGE(_xlfn._xlws.FILTER($B$2:$B$2000,(IFERROR(VALUE(MID($A$2:$A$2000,4,2)),0)=MONTH(C492))*(IFERROR(VALUE(RIGHT($A$2:$A$2000,4)),0)=YEAR(C492)))),""))</f>
        <v/>
      </c>
      <c r="E492" s="62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4" t="s">
        <v>2260</v>
      </c>
      <c r="B493" s="31">
        <v>2.8466</v>
      </c>
      <c r="C493" s="69"/>
      <c r="D493" s="70" t="str">
        <f t="array" ref="D493">IF(C493="","",IFERROR(AVERAGE(_xlfn._xlws.FILTER($B$2:$B$2000,(IFERROR(VALUE(MID($A$2:$A$2000,4,2)),0)=MONTH(C493))*(IFERROR(VALUE(RIGHT($A$2:$A$2000,4)),0)=YEAR(C493)))),""))</f>
        <v/>
      </c>
      <c r="E493" s="62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4" t="s">
        <v>2265</v>
      </c>
      <c r="B494" s="31">
        <v>2.8250999999999999</v>
      </c>
      <c r="C494" s="69"/>
      <c r="D494" s="70" t="str">
        <f t="array" ref="D494">IF(C494="","",IFERROR(AVERAGE(_xlfn._xlws.FILTER($B$2:$B$2000,(IFERROR(VALUE(MID($A$2:$A$2000,4,2)),0)=MONTH(C494))*(IFERROR(VALUE(RIGHT($A$2:$A$2000,4)),0)=YEAR(C494)))),""))</f>
        <v/>
      </c>
      <c r="E494" s="62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4" t="s">
        <v>2270</v>
      </c>
      <c r="B495" s="31">
        <v>2.7949999999999999</v>
      </c>
      <c r="C495" s="69"/>
      <c r="D495" s="70" t="str">
        <f t="array" ref="D495">IF(C495="","",IFERROR(AVERAGE(_xlfn._xlws.FILTER($B$2:$B$2000,(IFERROR(VALUE(MID($A$2:$A$2000,4,2)),0)=MONTH(C495))*(IFERROR(VALUE(RIGHT($A$2:$A$2000,4)),0)=YEAR(C495)))),""))</f>
        <v/>
      </c>
      <c r="E495" s="62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4" t="s">
        <v>2275</v>
      </c>
      <c r="B496" s="31">
        <v>2.7101999999999999</v>
      </c>
      <c r="C496" s="69"/>
      <c r="D496" s="70" t="str">
        <f t="array" ref="D496">IF(C496="","",IFERROR(AVERAGE(_xlfn._xlws.FILTER($B$2:$B$2000,(IFERROR(VALUE(MID($A$2:$A$2000,4,2)),0)=MONTH(C496))*(IFERROR(VALUE(RIGHT($A$2:$A$2000,4)),0)=YEAR(C496)))),""))</f>
        <v/>
      </c>
      <c r="E496" s="62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4" t="s">
        <v>2280</v>
      </c>
      <c r="B497" s="31">
        <v>2.6616</v>
      </c>
      <c r="C497" s="69"/>
      <c r="D497" s="70" t="str">
        <f t="array" ref="D497">IF(C497="","",IFERROR(AVERAGE(_xlfn._xlws.FILTER($B$2:$B$2000,(IFERROR(VALUE(MID($A$2:$A$2000,4,2)),0)=MONTH(C497))*(IFERROR(VALUE(RIGHT($A$2:$A$2000,4)),0)=YEAR(C497)))),""))</f>
        <v/>
      </c>
      <c r="E497" s="62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4" t="s">
        <v>2284</v>
      </c>
      <c r="B498" s="31">
        <v>2.6315</v>
      </c>
      <c r="C498" s="69"/>
      <c r="D498" s="70" t="str">
        <f t="array" ref="D498">IF(C498="","",IFERROR(AVERAGE(_xlfn._xlws.FILTER($B$2:$B$2000,(IFERROR(VALUE(MID($A$2:$A$2000,4,2)),0)=MONTH(C498))*(IFERROR(VALUE(RIGHT($A$2:$A$2000,4)),0)=YEAR(C498)))),""))</f>
        <v/>
      </c>
      <c r="E498" s="62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4" t="s">
        <v>2289</v>
      </c>
      <c r="B499" s="31">
        <v>2.6265999999999998</v>
      </c>
      <c r="C499" s="69"/>
      <c r="D499" s="70" t="str">
        <f t="array" ref="D499">IF(C499="","",IFERROR(AVERAGE(_xlfn._xlws.FILTER($B$2:$B$2000,(IFERROR(VALUE(MID($A$2:$A$2000,4,2)),0)=MONTH(C499))*(IFERROR(VALUE(RIGHT($A$2:$A$2000,4)),0)=YEAR(C499)))),""))</f>
        <v/>
      </c>
      <c r="E499" s="62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4" t="s">
        <v>2294</v>
      </c>
      <c r="B500" s="31">
        <v>2.6315</v>
      </c>
      <c r="C500" s="69"/>
      <c r="D500" s="70" t="str">
        <f t="array" ref="D500">IF(C500="","",IFERROR(AVERAGE(_xlfn._xlws.FILTER($B$2:$B$2000,(IFERROR(VALUE(MID($A$2:$A$2000,4,2)),0)=MONTH(C500))*(IFERROR(VALUE(RIGHT($A$2:$A$2000,4)),0)=YEAR(C500)))),""))</f>
        <v/>
      </c>
      <c r="E500" s="62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4" t="s">
        <v>2299</v>
      </c>
      <c r="B501" s="31">
        <v>2.6162000000000001</v>
      </c>
      <c r="C501" s="69"/>
      <c r="D501" s="70" t="str">
        <f t="array" ref="D501">IF(C501="","",IFERROR(AVERAGE(_xlfn._xlws.FILTER($B$2:$B$2000,(IFERROR(VALUE(MID($A$2:$A$2000,4,2)),0)=MONTH(C501))*(IFERROR(VALUE(RIGHT($A$2:$A$2000,4)),0)=YEAR(C501)))),""))</f>
        <v/>
      </c>
      <c r="E501" s="62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4" t="s">
        <v>2304</v>
      </c>
      <c r="B502" s="31">
        <v>2.5451999999999999</v>
      </c>
      <c r="C502" s="69"/>
      <c r="D502" s="70" t="str">
        <f t="array" ref="D502">IF(C502="","",IFERROR(AVERAGE(_xlfn._xlws.FILTER($B$2:$B$2000,(IFERROR(VALUE(MID($A$2:$A$2000,4,2)),0)=MONTH(C502))*(IFERROR(VALUE(RIGHT($A$2:$A$2000,4)),0)=YEAR(C502)))),""))</f>
        <v/>
      </c>
      <c r="E502" s="62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4" t="s">
        <v>2308</v>
      </c>
      <c r="B503" s="31">
        <v>2.5303</v>
      </c>
      <c r="C503" s="69"/>
      <c r="D503" s="70" t="str">
        <f t="array" ref="D503">IF(C503="","",IFERROR(AVERAGE(_xlfn._xlws.FILTER($B$2:$B$2000,(IFERROR(VALUE(MID($A$2:$A$2000,4,2)),0)=MONTH(C503))*(IFERROR(VALUE(RIGHT($A$2:$A$2000,4)),0)=YEAR(C503)))),""))</f>
        <v/>
      </c>
      <c r="E503" s="62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4" t="s">
        <v>2313</v>
      </c>
      <c r="B504" s="31">
        <v>2.5301</v>
      </c>
      <c r="C504" s="69"/>
      <c r="D504" s="70" t="str">
        <f t="array" ref="D504">IF(C504="","",IFERROR(AVERAGE(_xlfn._xlws.FILTER($B$2:$B$2000,(IFERROR(VALUE(MID($A$2:$A$2000,4,2)),0)=MONTH(C504))*(IFERROR(VALUE(RIGHT($A$2:$A$2000,4)),0)=YEAR(C504)))),""))</f>
        <v/>
      </c>
      <c r="E504" s="62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4" t="s">
        <v>2318</v>
      </c>
      <c r="B505" s="31">
        <v>2.5377000000000001</v>
      </c>
      <c r="C505" s="69"/>
      <c r="D505" s="70" t="str">
        <f t="array" ref="D505">IF(C505="","",IFERROR(AVERAGE(_xlfn._xlws.FILTER($B$2:$B$2000,(IFERROR(VALUE(MID($A$2:$A$2000,4,2)),0)=MONTH(C505))*(IFERROR(VALUE(RIGHT($A$2:$A$2000,4)),0)=YEAR(C505)))),""))</f>
        <v/>
      </c>
      <c r="E505" s="62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4" t="s">
        <v>2323</v>
      </c>
      <c r="B506" s="31">
        <v>2.4851999999999999</v>
      </c>
      <c r="C506" s="69"/>
      <c r="D506" s="70" t="str">
        <f t="array" ref="D506">IF(C506="","",IFERROR(AVERAGE(_xlfn._xlws.FILTER($B$2:$B$2000,(IFERROR(VALUE(MID($A$2:$A$2000,4,2)),0)=MONTH(C506))*(IFERROR(VALUE(RIGHT($A$2:$A$2000,4)),0)=YEAR(C506)))),""))</f>
        <v/>
      </c>
      <c r="E506" s="62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4" t="s">
        <v>2328</v>
      </c>
      <c r="B507" s="31">
        <v>2.4405999999999999</v>
      </c>
      <c r="C507" s="69"/>
      <c r="D507" s="70" t="str">
        <f t="array" ref="D507">IF(C507="","",IFERROR(AVERAGE(_xlfn._xlws.FILTER($B$2:$B$2000,(IFERROR(VALUE(MID($A$2:$A$2000,4,2)),0)=MONTH(C507))*(IFERROR(VALUE(RIGHT($A$2:$A$2000,4)),0)=YEAR(C507)))),""))</f>
        <v/>
      </c>
      <c r="E507" s="62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4" t="s">
        <v>2333</v>
      </c>
      <c r="B508" s="31">
        <v>2.4403000000000001</v>
      </c>
      <c r="C508" s="69"/>
      <c r="D508" s="70" t="str">
        <f t="array" ref="D508">IF(C508="","",IFERROR(AVERAGE(_xlfn._xlws.FILTER($B$2:$B$2000,(IFERROR(VALUE(MID($A$2:$A$2000,4,2)),0)=MONTH(C508))*(IFERROR(VALUE(RIGHT($A$2:$A$2000,4)),0)=YEAR(C508)))),""))</f>
        <v/>
      </c>
      <c r="E508" s="62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4" t="s">
        <v>2338</v>
      </c>
      <c r="B509" s="31">
        <v>2.4521000000000002</v>
      </c>
      <c r="C509" s="69"/>
      <c r="D509" s="70" t="str">
        <f t="array" ref="D509">IF(C509="","",IFERROR(AVERAGE(_xlfn._xlws.FILTER($B$2:$B$2000,(IFERROR(VALUE(MID($A$2:$A$2000,4,2)),0)=MONTH(C509))*(IFERROR(VALUE(RIGHT($A$2:$A$2000,4)),0)=YEAR(C509)))),""))</f>
        <v/>
      </c>
      <c r="E509" s="62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4" t="s">
        <v>2343</v>
      </c>
      <c r="B510" s="31">
        <v>2.5499000000000001</v>
      </c>
      <c r="C510" s="69"/>
      <c r="D510" s="70" t="str">
        <f t="array" ref="D510">IF(C510="","",IFERROR(AVERAGE(_xlfn._xlws.FILTER($B$2:$B$2000,(IFERROR(VALUE(MID($A$2:$A$2000,4,2)),0)=MONTH(C510))*(IFERROR(VALUE(RIGHT($A$2:$A$2000,4)),0)=YEAR(C510)))),""))</f>
        <v/>
      </c>
      <c r="E510" s="62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4" t="s">
        <v>2347</v>
      </c>
      <c r="B511" s="31">
        <v>2.5381</v>
      </c>
      <c r="C511" s="69"/>
      <c r="D511" s="70" t="str">
        <f t="array" ref="D511">IF(C511="","",IFERROR(AVERAGE(_xlfn._xlws.FILTER($B$2:$B$2000,(IFERROR(VALUE(MID($A$2:$A$2000,4,2)),0)=MONTH(C511))*(IFERROR(VALUE(RIGHT($A$2:$A$2000,4)),0)=YEAR(C511)))),""))</f>
        <v/>
      </c>
      <c r="E511" s="62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4" t="s">
        <v>2352</v>
      </c>
      <c r="B512" s="31">
        <v>2.5188999999999999</v>
      </c>
      <c r="C512" s="69"/>
      <c r="D512" s="70" t="str">
        <f t="array" ref="D512">IF(C512="","",IFERROR(AVERAGE(_xlfn._xlws.FILTER($B$2:$B$2000,(IFERROR(VALUE(MID($A$2:$A$2000,4,2)),0)=MONTH(C512))*(IFERROR(VALUE(RIGHT($A$2:$A$2000,4)),0)=YEAR(C512)))),""))</f>
        <v/>
      </c>
      <c r="E512" s="62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4" t="s">
        <v>2357</v>
      </c>
      <c r="B513" s="31">
        <v>2.4512999999999998</v>
      </c>
      <c r="C513" s="69"/>
      <c r="D513" s="70" t="str">
        <f t="array" ref="D513">IF(C513="","",IFERROR(AVERAGE(_xlfn._xlws.FILTER($B$2:$B$2000,(IFERROR(VALUE(MID($A$2:$A$2000,4,2)),0)=MONTH(C513))*(IFERROR(VALUE(RIGHT($A$2:$A$2000,4)),0)=YEAR(C513)))),""))</f>
        <v/>
      </c>
      <c r="E513" s="62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4" t="s">
        <v>2362</v>
      </c>
      <c r="B514" s="31">
        <v>2.4308999999999998</v>
      </c>
      <c r="C514" s="69"/>
      <c r="D514" s="70" t="str">
        <f t="array" ref="D514">IF(C514="","",IFERROR(AVERAGE(_xlfn._xlws.FILTER($B$2:$B$2000,(IFERROR(VALUE(MID($A$2:$A$2000,4,2)),0)=MONTH(C514))*(IFERROR(VALUE(RIGHT($A$2:$A$2000,4)),0)=YEAR(C514)))),""))</f>
        <v/>
      </c>
      <c r="E514" s="62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4" t="s">
        <v>2367</v>
      </c>
      <c r="B515" s="31">
        <v>2.3959999999999999</v>
      </c>
      <c r="C515" s="69"/>
      <c r="D515" s="70" t="str">
        <f t="array" ref="D515">IF(C515="","",IFERROR(AVERAGE(_xlfn._xlws.FILTER($B$2:$B$2000,(IFERROR(VALUE(MID($A$2:$A$2000,4,2)),0)=MONTH(C515))*(IFERROR(VALUE(RIGHT($A$2:$A$2000,4)),0)=YEAR(C515)))),""))</f>
        <v/>
      </c>
      <c r="E515" s="62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4" t="s">
        <v>2371</v>
      </c>
      <c r="B516" s="31">
        <v>2.3715000000000002</v>
      </c>
      <c r="C516" s="69"/>
      <c r="D516" s="70" t="str">
        <f t="array" ref="D516">IF(C516="","",IFERROR(AVERAGE(_xlfn._xlws.FILTER($B$2:$B$2000,(IFERROR(VALUE(MID($A$2:$A$2000,4,2)),0)=MONTH(C516))*(IFERROR(VALUE(RIGHT($A$2:$A$2000,4)),0)=YEAR(C516)))),""))</f>
        <v/>
      </c>
      <c r="E516" s="62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4" t="s">
        <v>2376</v>
      </c>
      <c r="B517" s="31">
        <v>2.3538999999999999</v>
      </c>
      <c r="C517" s="69"/>
      <c r="D517" s="70" t="str">
        <f t="array" ref="D517">IF(C517="","",IFERROR(AVERAGE(_xlfn._xlws.FILTER($B$2:$B$2000,(IFERROR(VALUE(MID($A$2:$A$2000,4,2)),0)=MONTH(C517))*(IFERROR(VALUE(RIGHT($A$2:$A$2000,4)),0)=YEAR(C517)))),""))</f>
        <v/>
      </c>
      <c r="E517" s="62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4" t="s">
        <v>2381</v>
      </c>
      <c r="B518" s="31">
        <v>2.3454999999999999</v>
      </c>
      <c r="C518" s="69"/>
      <c r="D518" s="70" t="str">
        <f t="array" ref="D518">IF(C518="","",IFERROR(AVERAGE(_xlfn._xlws.FILTER($B$2:$B$2000,(IFERROR(VALUE(MID($A$2:$A$2000,4,2)),0)=MONTH(C518))*(IFERROR(VALUE(RIGHT($A$2:$A$2000,4)),0)=YEAR(C518)))),""))</f>
        <v/>
      </c>
      <c r="E518" s="62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4" t="s">
        <v>2385</v>
      </c>
      <c r="B519" s="31">
        <v>2.3813</v>
      </c>
      <c r="C519" s="69"/>
      <c r="D519" s="70" t="str">
        <f t="array" ref="D519">IF(C519="","",IFERROR(AVERAGE(_xlfn._xlws.FILTER($B$2:$B$2000,(IFERROR(VALUE(MID($A$2:$A$2000,4,2)),0)=MONTH(C519))*(IFERROR(VALUE(RIGHT($A$2:$A$2000,4)),0)=YEAR(C519)))),""))</f>
        <v/>
      </c>
      <c r="E519" s="62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4" t="s">
        <v>2390</v>
      </c>
      <c r="B520" s="31">
        <v>2.4901</v>
      </c>
      <c r="C520" s="69"/>
      <c r="D520" s="70" t="str">
        <f t="array" ref="D520">IF(C520="","",IFERROR(AVERAGE(_xlfn._xlws.FILTER($B$2:$B$2000,(IFERROR(VALUE(MID($A$2:$A$2000,4,2)),0)=MONTH(C520))*(IFERROR(VALUE(RIGHT($A$2:$A$2000,4)),0)=YEAR(C520)))),""))</f>
        <v/>
      </c>
      <c r="E520" s="62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4" t="s">
        <v>2394</v>
      </c>
      <c r="B521" s="31">
        <v>2.6029</v>
      </c>
      <c r="C521" s="69"/>
      <c r="D521" s="70" t="str">
        <f t="array" ref="D521">IF(C521="","",IFERROR(AVERAGE(_xlfn._xlws.FILTER($B$2:$B$2000,(IFERROR(VALUE(MID($A$2:$A$2000,4,2)),0)=MONTH(C521))*(IFERROR(VALUE(RIGHT($A$2:$A$2000,4)),0)=YEAR(C521)))),""))</f>
        <v/>
      </c>
      <c r="E521" s="62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4" t="s">
        <v>2399</v>
      </c>
      <c r="B522" s="31">
        <v>2.6124999999999998</v>
      </c>
      <c r="C522" s="69"/>
      <c r="D522" s="70" t="str">
        <f t="array" ref="D522">IF(C522="","",IFERROR(AVERAGE(_xlfn._xlws.FILTER($B$2:$B$2000,(IFERROR(VALUE(MID($A$2:$A$2000,4,2)),0)=MONTH(C522))*(IFERROR(VALUE(RIGHT($A$2:$A$2000,4)),0)=YEAR(C522)))),""))</f>
        <v/>
      </c>
      <c r="E522" s="62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4" t="s">
        <v>2404</v>
      </c>
      <c r="B523" s="31">
        <v>2.6448</v>
      </c>
      <c r="C523" s="69"/>
      <c r="D523" s="70" t="str">
        <f t="array" ref="D523">IF(C523="","",IFERROR(AVERAGE(_xlfn._xlws.FILTER($B$2:$B$2000,(IFERROR(VALUE(MID($A$2:$A$2000,4,2)),0)=MONTH(C523))*(IFERROR(VALUE(RIGHT($A$2:$A$2000,4)),0)=YEAR(C523)))),""))</f>
        <v/>
      </c>
      <c r="E523" s="62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4" t="s">
        <v>2409</v>
      </c>
      <c r="B524" s="31">
        <v>2.6515</v>
      </c>
      <c r="C524" s="69"/>
      <c r="D524" s="70" t="str">
        <f t="array" ref="D524">IF(C524="","",IFERROR(AVERAGE(_xlfn._xlws.FILTER($B$2:$B$2000,(IFERROR(VALUE(MID($A$2:$A$2000,4,2)),0)=MONTH(C524))*(IFERROR(VALUE(RIGHT($A$2:$A$2000,4)),0)=YEAR(C524)))),""))</f>
        <v/>
      </c>
      <c r="E524" s="62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4" t="s">
        <v>2414</v>
      </c>
      <c r="B525" s="31">
        <v>2.6274000000000002</v>
      </c>
      <c r="C525" s="69"/>
      <c r="D525" s="70" t="str">
        <f t="array" ref="D525">IF(C525="","",IFERROR(AVERAGE(_xlfn._xlws.FILTER($B$2:$B$2000,(IFERROR(VALUE(MID($A$2:$A$2000,4,2)),0)=MONTH(C525))*(IFERROR(VALUE(RIGHT($A$2:$A$2000,4)),0)=YEAR(C525)))),""))</f>
        <v/>
      </c>
      <c r="E525" s="62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4" t="s">
        <v>2419</v>
      </c>
      <c r="B526" s="31">
        <v>2.6232000000000002</v>
      </c>
      <c r="C526" s="69"/>
      <c r="D526" s="70" t="str">
        <f t="array" ref="D526">IF(C526="","",IFERROR(AVERAGE(_xlfn._xlws.FILTER($B$2:$B$2000,(IFERROR(VALUE(MID($A$2:$A$2000,4,2)),0)=MONTH(C526))*(IFERROR(VALUE(RIGHT($A$2:$A$2000,4)),0)=YEAR(C526)))),""))</f>
        <v/>
      </c>
      <c r="E526" s="62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4" t="s">
        <v>2422</v>
      </c>
      <c r="B527" s="31">
        <v>2.6356999999999999</v>
      </c>
      <c r="C527" s="69"/>
      <c r="D527" s="70" t="str">
        <f t="array" ref="D527">IF(C527="","",IFERROR(AVERAGE(_xlfn._xlws.FILTER($B$2:$B$2000,(IFERROR(VALUE(MID($A$2:$A$2000,4,2)),0)=MONTH(C527))*(IFERROR(VALUE(RIGHT($A$2:$A$2000,4)),0)=YEAR(C527)))),""))</f>
        <v/>
      </c>
      <c r="E527" s="62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4" t="s">
        <v>2425</v>
      </c>
      <c r="B528" s="31">
        <v>2.6576</v>
      </c>
      <c r="C528" s="69"/>
      <c r="D528" s="70" t="str">
        <f t="array" ref="D528">IF(C528="","",IFERROR(AVERAGE(_xlfn._xlws.FILTER($B$2:$B$2000,(IFERROR(VALUE(MID($A$2:$A$2000,4,2)),0)=MONTH(C528))*(IFERROR(VALUE(RIGHT($A$2:$A$2000,4)),0)=YEAR(C528)))),""))</f>
        <v/>
      </c>
      <c r="E528" s="62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4" t="s">
        <v>2430</v>
      </c>
      <c r="B529" s="31">
        <v>2.6501999999999999</v>
      </c>
      <c r="C529" s="69"/>
      <c r="D529" s="70" t="str">
        <f t="array" ref="D529">IF(C529="","",IFERROR(AVERAGE(_xlfn._xlws.FILTER($B$2:$B$2000,(IFERROR(VALUE(MID($A$2:$A$2000,4,2)),0)=MONTH(C529))*(IFERROR(VALUE(RIGHT($A$2:$A$2000,4)),0)=YEAR(C529)))),""))</f>
        <v/>
      </c>
      <c r="E529" s="62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4" t="s">
        <v>2435</v>
      </c>
      <c r="B530" s="31">
        <v>2.6406999999999998</v>
      </c>
      <c r="C530" s="69"/>
      <c r="D530" s="70" t="str">
        <f t="array" ref="D530">IF(C530="","",IFERROR(AVERAGE(_xlfn._xlws.FILTER($B$2:$B$2000,(IFERROR(VALUE(MID($A$2:$A$2000,4,2)),0)=MONTH(C530))*(IFERROR(VALUE(RIGHT($A$2:$A$2000,4)),0)=YEAR(C530)))),""))</f>
        <v/>
      </c>
      <c r="E530" s="62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4" t="s">
        <v>2440</v>
      </c>
      <c r="B531" s="31">
        <v>2.6560000000000001</v>
      </c>
      <c r="C531" s="69"/>
      <c r="D531" s="70" t="str">
        <f t="array" ref="D531">IF(C531="","",IFERROR(AVERAGE(_xlfn._xlws.FILTER($B$2:$B$2000,(IFERROR(VALUE(MID($A$2:$A$2000,4,2)),0)=MONTH(C531))*(IFERROR(VALUE(RIGHT($A$2:$A$2000,4)),0)=YEAR(C531)))),""))</f>
        <v/>
      </c>
      <c r="E531" s="62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4" t="s">
        <v>2445</v>
      </c>
      <c r="B532" s="31">
        <v>2.6833999999999998</v>
      </c>
      <c r="C532" s="69"/>
      <c r="D532" s="70" t="str">
        <f t="array" ref="D532">IF(C532="","",IFERROR(AVERAGE(_xlfn._xlws.FILTER($B$2:$B$2000,(IFERROR(VALUE(MID($A$2:$A$2000,4,2)),0)=MONTH(C532))*(IFERROR(VALUE(RIGHT($A$2:$A$2000,4)),0)=YEAR(C532)))),""))</f>
        <v/>
      </c>
      <c r="E532" s="62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4" t="s">
        <v>2450</v>
      </c>
      <c r="B533" s="31">
        <v>2.7688999999999999</v>
      </c>
      <c r="C533" s="69"/>
      <c r="D533" s="70" t="str">
        <f t="array" ref="D533">IF(C533="","",IFERROR(AVERAGE(_xlfn._xlws.FILTER($B$2:$B$2000,(IFERROR(VALUE(MID($A$2:$A$2000,4,2)),0)=MONTH(C533))*(IFERROR(VALUE(RIGHT($A$2:$A$2000,4)),0)=YEAR(C533)))),""))</f>
        <v/>
      </c>
      <c r="E533" s="62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4" t="s">
        <v>2453</v>
      </c>
      <c r="B534" s="31">
        <v>2.8492000000000002</v>
      </c>
      <c r="C534" s="69"/>
      <c r="D534" s="70" t="str">
        <f t="array" ref="D534">IF(C534="","",IFERROR(AVERAGE(_xlfn._xlws.FILTER($B$2:$B$2000,(IFERROR(VALUE(MID($A$2:$A$2000,4,2)),0)=MONTH(C534))*(IFERROR(VALUE(RIGHT($A$2:$A$2000,4)),0)=YEAR(C534)))),""))</f>
        <v/>
      </c>
      <c r="E534" s="62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4" t="s">
        <v>2458</v>
      </c>
      <c r="B535" s="31">
        <v>2.9134000000000002</v>
      </c>
      <c r="C535" s="69"/>
      <c r="D535" s="70" t="str">
        <f t="array" ref="D535">IF(C535="","",IFERROR(AVERAGE(_xlfn._xlws.FILTER($B$2:$B$2000,(IFERROR(VALUE(MID($A$2:$A$2000,4,2)),0)=MONTH(C535))*(IFERROR(VALUE(RIGHT($A$2:$A$2000,4)),0)=YEAR(C535)))),""))</f>
        <v/>
      </c>
      <c r="E535" s="62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4" t="s">
        <v>2463</v>
      </c>
      <c r="B536" s="31">
        <v>2.9079999999999999</v>
      </c>
      <c r="C536" s="69"/>
      <c r="D536" s="70" t="str">
        <f t="array" ref="D536">IF(C536="","",IFERROR(AVERAGE(_xlfn._xlws.FILTER($B$2:$B$2000,(IFERROR(VALUE(MID($A$2:$A$2000,4,2)),0)=MONTH(C536))*(IFERROR(VALUE(RIGHT($A$2:$A$2000,4)),0)=YEAR(C536)))),""))</f>
        <v/>
      </c>
      <c r="E536" s="62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4" t="s">
        <v>2468</v>
      </c>
      <c r="B537" s="31">
        <v>2.8967000000000001</v>
      </c>
      <c r="C537" s="69"/>
      <c r="D537" s="70" t="str">
        <f t="array" ref="D537">IF(C537="","",IFERROR(AVERAGE(_xlfn._xlws.FILTER($B$2:$B$2000,(IFERROR(VALUE(MID($A$2:$A$2000,4,2)),0)=MONTH(C537))*(IFERROR(VALUE(RIGHT($A$2:$A$2000,4)),0)=YEAR(C537)))),""))</f>
        <v/>
      </c>
      <c r="E537" s="62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4" t="s">
        <v>2473</v>
      </c>
      <c r="B538" s="31">
        <v>2.8435000000000001</v>
      </c>
      <c r="C538" s="69"/>
      <c r="D538" s="70" t="str">
        <f t="array" ref="D538">IF(C538="","",IFERROR(AVERAGE(_xlfn._xlws.FILTER($B$2:$B$2000,(IFERROR(VALUE(MID($A$2:$A$2000,4,2)),0)=MONTH(C538))*(IFERROR(VALUE(RIGHT($A$2:$A$2000,4)),0)=YEAR(C538)))),""))</f>
        <v/>
      </c>
      <c r="E538" s="62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4" t="s">
        <v>2478</v>
      </c>
      <c r="B539" s="31">
        <v>2.7738999999999998</v>
      </c>
      <c r="C539" s="69"/>
      <c r="D539" s="70" t="str">
        <f t="array" ref="D539">IF(C539="","",IFERROR(AVERAGE(_xlfn._xlws.FILTER($B$2:$B$2000,(IFERROR(VALUE(MID($A$2:$A$2000,4,2)),0)=MONTH(C539))*(IFERROR(VALUE(RIGHT($A$2:$A$2000,4)),0)=YEAR(C539)))),""))</f>
        <v/>
      </c>
      <c r="E539" s="62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4" t="s">
        <v>2482</v>
      </c>
      <c r="B540" s="31">
        <v>2.7723</v>
      </c>
      <c r="C540" s="69"/>
      <c r="D540" s="70" t="str">
        <f t="array" ref="D540">IF(C540="","",IFERROR(AVERAGE(_xlfn._xlws.FILTER($B$2:$B$2000,(IFERROR(VALUE(MID($A$2:$A$2000,4,2)),0)=MONTH(C540))*(IFERROR(VALUE(RIGHT($A$2:$A$2000,4)),0)=YEAR(C540)))),""))</f>
        <v/>
      </c>
      <c r="E540" s="62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4" t="s">
        <v>2487</v>
      </c>
      <c r="B541" s="31">
        <v>2.7938999999999998</v>
      </c>
      <c r="C541" s="69"/>
      <c r="D541" s="70" t="str">
        <f t="array" ref="D541">IF(C541="","",IFERROR(AVERAGE(_xlfn._xlws.FILTER($B$2:$B$2000,(IFERROR(VALUE(MID($A$2:$A$2000,4,2)),0)=MONTH(C541))*(IFERROR(VALUE(RIGHT($A$2:$A$2000,4)),0)=YEAR(C541)))),""))</f>
        <v/>
      </c>
      <c r="E541" s="62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4" t="s">
        <v>2492</v>
      </c>
      <c r="B542" s="31">
        <v>2.9586000000000001</v>
      </c>
      <c r="C542" s="69"/>
      <c r="D542" s="70" t="str">
        <f t="array" ref="D542">IF(C542="","",IFERROR(AVERAGE(_xlfn._xlws.FILTER($B$2:$B$2000,(IFERROR(VALUE(MID($A$2:$A$2000,4,2)),0)=MONTH(C542))*(IFERROR(VALUE(RIGHT($A$2:$A$2000,4)),0)=YEAR(C542)))),""))</f>
        <v/>
      </c>
      <c r="E542" s="62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4" t="s">
        <v>2497</v>
      </c>
      <c r="B543" s="31">
        <v>2.9954999999999998</v>
      </c>
      <c r="C543" s="69"/>
      <c r="D543" s="70" t="str">
        <f t="array" ref="D543">IF(C543="","",IFERROR(AVERAGE(_xlfn._xlws.FILTER($B$2:$B$2000,(IFERROR(VALUE(MID($A$2:$A$2000,4,2)),0)=MONTH(C543))*(IFERROR(VALUE(RIGHT($A$2:$A$2000,4)),0)=YEAR(C543)))),""))</f>
        <v/>
      </c>
      <c r="E543" s="62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4" t="s">
        <v>2502</v>
      </c>
      <c r="B544" s="31">
        <v>2.7120000000000002</v>
      </c>
      <c r="C544" s="69"/>
      <c r="D544" s="70" t="str">
        <f t="array" ref="D544">IF(C544="","",IFERROR(AVERAGE(_xlfn._xlws.FILTER($B$2:$B$2000,(IFERROR(VALUE(MID($A$2:$A$2000,4,2)),0)=MONTH(C544))*(IFERROR(VALUE(RIGHT($A$2:$A$2000,4)),0)=YEAR(C544)))),""))</f>
        <v/>
      </c>
      <c r="E544" s="62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4" t="s">
        <v>2506</v>
      </c>
      <c r="B545" s="31">
        <v>2.5897999999999999</v>
      </c>
      <c r="C545" s="69"/>
      <c r="D545" s="70" t="str">
        <f t="array" ref="D545">IF(C545="","",IFERROR(AVERAGE(_xlfn._xlws.FILTER($B$2:$B$2000,(IFERROR(VALUE(MID($A$2:$A$2000,4,2)),0)=MONTH(C545))*(IFERROR(VALUE(RIGHT($A$2:$A$2000,4)),0)=YEAR(C545)))),""))</f>
        <v/>
      </c>
      <c r="E545" s="62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4" t="s">
        <v>2511</v>
      </c>
      <c r="B546" s="31">
        <v>2.6372</v>
      </c>
      <c r="C546" s="69"/>
      <c r="D546" s="70" t="str">
        <f t="array" ref="D546">IF(C546="","",IFERROR(AVERAGE(_xlfn._xlws.FILTER($B$2:$B$2000,(IFERROR(VALUE(MID($A$2:$A$2000,4,2)),0)=MONTH(C546))*(IFERROR(VALUE(RIGHT($A$2:$A$2000,4)),0)=YEAR(C546)))),""))</f>
        <v/>
      </c>
      <c r="E546" s="62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4" t="s">
        <v>2516</v>
      </c>
      <c r="B547" s="31">
        <v>2.6133000000000002</v>
      </c>
      <c r="C547" s="69"/>
      <c r="D547" s="70" t="str">
        <f t="array" ref="D547">IF(C547="","",IFERROR(AVERAGE(_xlfn._xlws.FILTER($B$2:$B$2000,(IFERROR(VALUE(MID($A$2:$A$2000,4,2)),0)=MONTH(C547))*(IFERROR(VALUE(RIGHT($A$2:$A$2000,4)),0)=YEAR(C547)))),""))</f>
        <v/>
      </c>
      <c r="E547" s="62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4" t="s">
        <v>2521</v>
      </c>
      <c r="B548" s="31">
        <v>2.5026000000000002</v>
      </c>
      <c r="C548" s="69"/>
      <c r="D548" s="70" t="str">
        <f t="array" ref="D548">IF(C548="","",IFERROR(AVERAGE(_xlfn._xlws.FILTER($B$2:$B$2000,(IFERROR(VALUE(MID($A$2:$A$2000,4,2)),0)=MONTH(C548))*(IFERROR(VALUE(RIGHT($A$2:$A$2000,4)),0)=YEAR(C548)))),""))</f>
        <v/>
      </c>
      <c r="E548" s="62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4" t="s">
        <v>2525</v>
      </c>
      <c r="B549" s="31">
        <v>2.5131999999999999</v>
      </c>
      <c r="C549" s="69"/>
      <c r="D549" s="70" t="str">
        <f t="array" ref="D549">IF(C549="","",IFERROR(AVERAGE(_xlfn._xlws.FILTER($B$2:$B$2000,(IFERROR(VALUE(MID($A$2:$A$2000,4,2)),0)=MONTH(C549))*(IFERROR(VALUE(RIGHT($A$2:$A$2000,4)),0)=YEAR(C549)))),""))</f>
        <v/>
      </c>
      <c r="E549" s="62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4" t="s">
        <v>2530</v>
      </c>
      <c r="B550" s="31">
        <v>2.5445000000000002</v>
      </c>
      <c r="C550" s="69"/>
      <c r="D550" s="70" t="str">
        <f t="array" ref="D550">IF(C550="","",IFERROR(AVERAGE(_xlfn._xlws.FILTER($B$2:$B$2000,(IFERROR(VALUE(MID($A$2:$A$2000,4,2)),0)=MONTH(C550))*(IFERROR(VALUE(RIGHT($A$2:$A$2000,4)),0)=YEAR(C550)))),""))</f>
        <v/>
      </c>
      <c r="E550" s="62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4" t="s">
        <v>2535</v>
      </c>
      <c r="B551" s="31">
        <v>2.6017999999999999</v>
      </c>
      <c r="C551" s="69"/>
      <c r="D551" s="70" t="str">
        <f t="array" ref="D551">IF(C551="","",IFERROR(AVERAGE(_xlfn._xlws.FILTER($B$2:$B$2000,(IFERROR(VALUE(MID($A$2:$A$2000,4,2)),0)=MONTH(C551))*(IFERROR(VALUE(RIGHT($A$2:$A$2000,4)),0)=YEAR(C551)))),""))</f>
        <v/>
      </c>
      <c r="E551" s="62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4" t="s">
        <v>2540</v>
      </c>
      <c r="B552" s="31">
        <v>2.621</v>
      </c>
      <c r="C552" s="69"/>
      <c r="D552" s="70" t="str">
        <f t="array" ref="D552">IF(C552="","",IFERROR(AVERAGE(_xlfn._xlws.FILTER($B$2:$B$2000,(IFERROR(VALUE(MID($A$2:$A$2000,4,2)),0)=MONTH(C552))*(IFERROR(VALUE(RIGHT($A$2:$A$2000,4)),0)=YEAR(C552)))),""))</f>
        <v/>
      </c>
      <c r="E552" s="62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4" t="s">
        <v>2545</v>
      </c>
      <c r="B553" s="31">
        <v>2.6564000000000001</v>
      </c>
      <c r="C553" s="69"/>
      <c r="D553" s="70" t="str">
        <f t="array" ref="D553">IF(C553="","",IFERROR(AVERAGE(_xlfn._xlws.FILTER($B$2:$B$2000,(IFERROR(VALUE(MID($A$2:$A$2000,4,2)),0)=MONTH(C553))*(IFERROR(VALUE(RIGHT($A$2:$A$2000,4)),0)=YEAR(C553)))),""))</f>
        <v/>
      </c>
      <c r="E553" s="62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4" t="s">
        <v>2550</v>
      </c>
      <c r="B554" s="31">
        <v>2.6269</v>
      </c>
      <c r="C554" s="69"/>
      <c r="D554" s="70" t="str">
        <f t="array" ref="D554">IF(C554="","",IFERROR(AVERAGE(_xlfn._xlws.FILTER($B$2:$B$2000,(IFERROR(VALUE(MID($A$2:$A$2000,4,2)),0)=MONTH(C554))*(IFERROR(VALUE(RIGHT($A$2:$A$2000,4)),0)=YEAR(C554)))),""))</f>
        <v/>
      </c>
      <c r="E554" s="62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4" t="s">
        <v>2554</v>
      </c>
      <c r="B555" s="31">
        <v>2.5853000000000002</v>
      </c>
      <c r="C555" s="69"/>
      <c r="D555" s="70" t="str">
        <f t="array" ref="D555">IF(C555="","",IFERROR(AVERAGE(_xlfn._xlws.FILTER($B$2:$B$2000,(IFERROR(VALUE(MID($A$2:$A$2000,4,2)),0)=MONTH(C555))*(IFERROR(VALUE(RIGHT($A$2:$A$2000,4)),0)=YEAR(C555)))),""))</f>
        <v/>
      </c>
      <c r="E555" s="62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4" t="s">
        <v>2559</v>
      </c>
      <c r="B556" s="31">
        <v>2.5007000000000001</v>
      </c>
      <c r="C556" s="69"/>
      <c r="D556" s="70" t="str">
        <f t="array" ref="D556">IF(C556="","",IFERROR(AVERAGE(_xlfn._xlws.FILTER($B$2:$B$2000,(IFERROR(VALUE(MID($A$2:$A$2000,4,2)),0)=MONTH(C556))*(IFERROR(VALUE(RIGHT($A$2:$A$2000,4)),0)=YEAR(C556)))),""))</f>
        <v/>
      </c>
      <c r="E556" s="62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4" t="s">
        <v>2564</v>
      </c>
      <c r="B557" s="31">
        <v>2.4676999999999998</v>
      </c>
      <c r="C557" s="69"/>
      <c r="D557" s="70" t="str">
        <f t="array" ref="D557">IF(C557="","",IFERROR(AVERAGE(_xlfn._xlws.FILTER($B$2:$B$2000,(IFERROR(VALUE(MID($A$2:$A$2000,4,2)),0)=MONTH(C557))*(IFERROR(VALUE(RIGHT($A$2:$A$2000,4)),0)=YEAR(C557)))),""))</f>
        <v/>
      </c>
      <c r="E557" s="62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4" t="s">
        <v>2569</v>
      </c>
      <c r="B558" s="31">
        <v>2.4777</v>
      </c>
      <c r="C558" s="69"/>
      <c r="D558" s="70" t="str">
        <f t="array" ref="D558">IF(C558="","",IFERROR(AVERAGE(_xlfn._xlws.FILTER($B$2:$B$2000,(IFERROR(VALUE(MID($A$2:$A$2000,4,2)),0)=MONTH(C558))*(IFERROR(VALUE(RIGHT($A$2:$A$2000,4)),0)=YEAR(C558)))),""))</f>
        <v/>
      </c>
      <c r="E558" s="62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4" t="s">
        <v>2574</v>
      </c>
      <c r="B559" s="31">
        <v>2.4664999999999999</v>
      </c>
      <c r="C559" s="69"/>
      <c r="D559" s="70" t="str">
        <f t="array" ref="D559">IF(C559="","",IFERROR(AVERAGE(_xlfn._xlws.FILTER($B$2:$B$2000,(IFERROR(VALUE(MID($A$2:$A$2000,4,2)),0)=MONTH(C559))*(IFERROR(VALUE(RIGHT($A$2:$A$2000,4)),0)=YEAR(C559)))),""))</f>
        <v/>
      </c>
      <c r="E559" s="62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4" t="s">
        <v>2579</v>
      </c>
      <c r="B560" s="31">
        <v>2.4571999999999998</v>
      </c>
      <c r="C560" s="69"/>
      <c r="D560" s="70" t="str">
        <f t="array" ref="D560">IF(C560="","",IFERROR(AVERAGE(_xlfn._xlws.FILTER($B$2:$B$2000,(IFERROR(VALUE(MID($A$2:$A$2000,4,2)),0)=MONTH(C560))*(IFERROR(VALUE(RIGHT($A$2:$A$2000,4)),0)=YEAR(C560)))),""))</f>
        <v/>
      </c>
      <c r="E560" s="62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4" t="s">
        <v>2584</v>
      </c>
      <c r="B561" s="31">
        <v>2.4779</v>
      </c>
      <c r="C561" s="69"/>
      <c r="D561" s="70" t="str">
        <f t="array" ref="D561">IF(C561="","",IFERROR(AVERAGE(_xlfn._xlws.FILTER($B$2:$B$2000,(IFERROR(VALUE(MID($A$2:$A$2000,4,2)),0)=MONTH(C561))*(IFERROR(VALUE(RIGHT($A$2:$A$2000,4)),0)=YEAR(C561)))),""))</f>
        <v/>
      </c>
      <c r="E561" s="62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4" t="s">
        <v>2589</v>
      </c>
      <c r="B562" s="31">
        <v>2.5464000000000002</v>
      </c>
      <c r="C562" s="69"/>
      <c r="D562" s="70" t="str">
        <f t="array" ref="D562">IF(C562="","",IFERROR(AVERAGE(_xlfn._xlws.FILTER($B$2:$B$2000,(IFERROR(VALUE(MID($A$2:$A$2000,4,2)),0)=MONTH(C562))*(IFERROR(VALUE(RIGHT($A$2:$A$2000,4)),0)=YEAR(C562)))),""))</f>
        <v/>
      </c>
      <c r="E562" s="62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4" t="s">
        <v>2594</v>
      </c>
      <c r="B563" s="31">
        <v>2.5335999999999999</v>
      </c>
      <c r="C563" s="69"/>
      <c r="D563" s="70" t="str">
        <f t="array" ref="D563">IF(C563="","",IFERROR(AVERAGE(_xlfn._xlws.FILTER($B$2:$B$2000,(IFERROR(VALUE(MID($A$2:$A$2000,4,2)),0)=MONTH(C563))*(IFERROR(VALUE(RIGHT($A$2:$A$2000,4)),0)=YEAR(C563)))),""))</f>
        <v/>
      </c>
      <c r="E563" s="62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4" t="s">
        <v>2599</v>
      </c>
      <c r="B564" s="31">
        <v>2.5531000000000001</v>
      </c>
      <c r="C564" s="69"/>
      <c r="D564" s="70" t="str">
        <f t="array" ref="D564">IF(C564="","",IFERROR(AVERAGE(_xlfn._xlws.FILTER($B$2:$B$2000,(IFERROR(VALUE(MID($A$2:$A$2000,4,2)),0)=MONTH(C564))*(IFERROR(VALUE(RIGHT($A$2:$A$2000,4)),0)=YEAR(C564)))),""))</f>
        <v/>
      </c>
      <c r="E564" s="62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4" t="s">
        <v>2604</v>
      </c>
      <c r="B565" s="31">
        <v>2.5627</v>
      </c>
      <c r="C565" s="69"/>
      <c r="D565" s="70" t="str">
        <f t="array" ref="D565">IF(C565="","",IFERROR(AVERAGE(_xlfn._xlws.FILTER($B$2:$B$2000,(IFERROR(VALUE(MID($A$2:$A$2000,4,2)),0)=MONTH(C565))*(IFERROR(VALUE(RIGHT($A$2:$A$2000,4)),0)=YEAR(C565)))),""))</f>
        <v/>
      </c>
      <c r="E565" s="62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4" t="s">
        <v>2609</v>
      </c>
      <c r="B566" s="31">
        <v>2.6315</v>
      </c>
      <c r="C566" s="69"/>
      <c r="D566" s="70" t="str">
        <f t="array" ref="D566">IF(C566="","",IFERROR(AVERAGE(_xlfn._xlws.FILTER($B$2:$B$2000,(IFERROR(VALUE(MID($A$2:$A$2000,4,2)),0)=MONTH(C566))*(IFERROR(VALUE(RIGHT($A$2:$A$2000,4)),0)=YEAR(C566)))),""))</f>
        <v/>
      </c>
      <c r="E566" s="62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4" t="s">
        <v>2614</v>
      </c>
      <c r="B567" s="31">
        <v>2.6059999999999999</v>
      </c>
      <c r="C567" s="69"/>
      <c r="D567" s="70" t="str">
        <f t="array" ref="D567">IF(C567="","",IFERROR(AVERAGE(_xlfn._xlws.FILTER($B$2:$B$2000,(IFERROR(VALUE(MID($A$2:$A$2000,4,2)),0)=MONTH(C567))*(IFERROR(VALUE(RIGHT($A$2:$A$2000,4)),0)=YEAR(C567)))),""))</f>
        <v/>
      </c>
      <c r="E567" s="62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4" t="s">
        <v>2619</v>
      </c>
      <c r="B568" s="31">
        <v>2.6073</v>
      </c>
      <c r="C568" s="69"/>
      <c r="D568" s="70" t="str">
        <f t="array" ref="D568">IF(C568="","",IFERROR(AVERAGE(_xlfn._xlws.FILTER($B$2:$B$2000,(IFERROR(VALUE(MID($A$2:$A$2000,4,2)),0)=MONTH(C568))*(IFERROR(VALUE(RIGHT($A$2:$A$2000,4)),0)=YEAR(C568)))),""))</f>
        <v/>
      </c>
      <c r="E568" s="62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4" t="s">
        <v>2624</v>
      </c>
      <c r="B569" s="31">
        <v>2.6019999999999999</v>
      </c>
      <c r="C569" s="69"/>
      <c r="D569" s="70" t="str">
        <f t="array" ref="D569">IF(C569="","",IFERROR(AVERAGE(_xlfn._xlws.FILTER($B$2:$B$2000,(IFERROR(VALUE(MID($A$2:$A$2000,4,2)),0)=MONTH(C569))*(IFERROR(VALUE(RIGHT($A$2:$A$2000,4)),0)=YEAR(C569)))),""))</f>
        <v/>
      </c>
      <c r="E569" s="62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4" t="s">
        <v>2629</v>
      </c>
      <c r="B570" s="31">
        <v>2.5911</v>
      </c>
      <c r="C570" s="69"/>
      <c r="D570" s="70" t="str">
        <f t="array" ref="D570">IF(C570="","",IFERROR(AVERAGE(_xlfn._xlws.FILTER($B$2:$B$2000,(IFERROR(VALUE(MID($A$2:$A$2000,4,2)),0)=MONTH(C570))*(IFERROR(VALUE(RIGHT($A$2:$A$2000,4)),0)=YEAR(C570)))),""))</f>
        <v/>
      </c>
      <c r="E570" s="62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4" t="s">
        <v>2634</v>
      </c>
      <c r="B571" s="31">
        <v>2.5758000000000001</v>
      </c>
      <c r="C571" s="69"/>
      <c r="D571" s="70" t="str">
        <f t="array" ref="D571">IF(C571="","",IFERROR(AVERAGE(_xlfn._xlws.FILTER($B$2:$B$2000,(IFERROR(VALUE(MID($A$2:$A$2000,4,2)),0)=MONTH(C571))*(IFERROR(VALUE(RIGHT($A$2:$A$2000,4)),0)=YEAR(C571)))),""))</f>
        <v/>
      </c>
      <c r="E571" s="62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4" t="s">
        <v>2639</v>
      </c>
      <c r="B572" s="31">
        <v>2.5867</v>
      </c>
      <c r="C572" s="69"/>
      <c r="D572" s="70" t="str">
        <f t="array" ref="D572">IF(C572="","",IFERROR(AVERAGE(_xlfn._xlws.FILTER($B$2:$B$2000,(IFERROR(VALUE(MID($A$2:$A$2000,4,2)),0)=MONTH(C572))*(IFERROR(VALUE(RIGHT($A$2:$A$2000,4)),0)=YEAR(C572)))),""))</f>
        <v/>
      </c>
      <c r="E572" s="62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4" t="s">
        <v>2643</v>
      </c>
      <c r="B573" s="31">
        <v>2.6732999999999998</v>
      </c>
      <c r="C573" s="69"/>
      <c r="D573" s="70" t="str">
        <f t="array" ref="D573">IF(C573="","",IFERROR(AVERAGE(_xlfn._xlws.FILTER($B$2:$B$2000,(IFERROR(VALUE(MID($A$2:$A$2000,4,2)),0)=MONTH(C573))*(IFERROR(VALUE(RIGHT($A$2:$A$2000,4)),0)=YEAR(C573)))),""))</f>
        <v/>
      </c>
      <c r="E573" s="62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4" t="s">
        <v>2647</v>
      </c>
      <c r="B574" s="31">
        <v>2.7025999999999999</v>
      </c>
      <c r="C574" s="69"/>
      <c r="D574" s="70" t="str">
        <f t="array" ref="D574">IF(C574="","",IFERROR(AVERAGE(_xlfn._xlws.FILTER($B$2:$B$2000,(IFERROR(VALUE(MID($A$2:$A$2000,4,2)),0)=MONTH(C574))*(IFERROR(VALUE(RIGHT($A$2:$A$2000,4)),0)=YEAR(C574)))),""))</f>
        <v/>
      </c>
      <c r="E574" s="62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4" t="s">
        <v>2652</v>
      </c>
      <c r="B575" s="31">
        <v>2.7551000000000001</v>
      </c>
      <c r="C575" s="69"/>
      <c r="D575" s="70" t="str">
        <f t="array" ref="D575">IF(C575="","",IFERROR(AVERAGE(_xlfn._xlws.FILTER($B$2:$B$2000,(IFERROR(VALUE(MID($A$2:$A$2000,4,2)),0)=MONTH(C575))*(IFERROR(VALUE(RIGHT($A$2:$A$2000,4)),0)=YEAR(C575)))),""))</f>
        <v/>
      </c>
      <c r="E575" s="62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4" t="s">
        <v>2657</v>
      </c>
      <c r="B576" s="31">
        <v>2.8313999999999999</v>
      </c>
      <c r="C576" s="69"/>
      <c r="D576" s="70" t="str">
        <f t="array" ref="D576">IF(C576="","",IFERROR(AVERAGE(_xlfn._xlws.FILTER($B$2:$B$2000,(IFERROR(VALUE(MID($A$2:$A$2000,4,2)),0)=MONTH(C576))*(IFERROR(VALUE(RIGHT($A$2:$A$2000,4)),0)=YEAR(C576)))),""))</f>
        <v/>
      </c>
      <c r="E576" s="62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4" t="s">
        <v>2662</v>
      </c>
      <c r="B577" s="31">
        <v>2.8504999999999998</v>
      </c>
      <c r="C577" s="69"/>
      <c r="D577" s="70" t="str">
        <f t="array" ref="D577">IF(C577="","",IFERROR(AVERAGE(_xlfn._xlws.FILTER($B$2:$B$2000,(IFERROR(VALUE(MID($A$2:$A$2000,4,2)),0)=MONTH(C577))*(IFERROR(VALUE(RIGHT($A$2:$A$2000,4)),0)=YEAR(C577)))),""))</f>
        <v/>
      </c>
      <c r="E577" s="62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4" t="s">
        <v>2667</v>
      </c>
      <c r="B578" s="31">
        <v>2.8241000000000001</v>
      </c>
      <c r="C578" s="69"/>
      <c r="D578" s="70" t="str">
        <f t="array" ref="D578">IF(C578="","",IFERROR(AVERAGE(_xlfn._xlws.FILTER($B$2:$B$2000,(IFERROR(VALUE(MID($A$2:$A$2000,4,2)),0)=MONTH(C578))*(IFERROR(VALUE(RIGHT($A$2:$A$2000,4)),0)=YEAR(C578)))),""))</f>
        <v/>
      </c>
      <c r="E578" s="62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4" t="s">
        <v>2670</v>
      </c>
      <c r="B579" s="31">
        <v>2.8094999999999999</v>
      </c>
      <c r="C579" s="69"/>
      <c r="D579" s="70" t="str">
        <f t="array" ref="D579">IF(C579="","",IFERROR(AVERAGE(_xlfn._xlws.FILTER($B$2:$B$2000,(IFERROR(VALUE(MID($A$2:$A$2000,4,2)),0)=MONTH(C579))*(IFERROR(VALUE(RIGHT($A$2:$A$2000,4)),0)=YEAR(C579)))),""))</f>
        <v/>
      </c>
      <c r="E579" s="62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4" t="s">
        <v>2673</v>
      </c>
      <c r="B580" s="31">
        <v>2.8130000000000002</v>
      </c>
      <c r="C580" s="69"/>
      <c r="D580" s="70" t="str">
        <f t="array" ref="D580">IF(C580="","",IFERROR(AVERAGE(_xlfn._xlws.FILTER($B$2:$B$2000,(IFERROR(VALUE(MID($A$2:$A$2000,4,2)),0)=MONTH(C580))*(IFERROR(VALUE(RIGHT($A$2:$A$2000,4)),0)=YEAR(C580)))),""))</f>
        <v/>
      </c>
      <c r="E580" s="62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4" t="s">
        <v>2678</v>
      </c>
      <c r="B581" s="31">
        <v>2.8149999999999999</v>
      </c>
      <c r="C581" s="69"/>
      <c r="D581" s="70" t="str">
        <f t="array" ref="D581">IF(C581="","",IFERROR(AVERAGE(_xlfn._xlws.FILTER($B$2:$B$2000,(IFERROR(VALUE(MID($A$2:$A$2000,4,2)),0)=MONTH(C581))*(IFERROR(VALUE(RIGHT($A$2:$A$2000,4)),0)=YEAR(C581)))),""))</f>
        <v/>
      </c>
      <c r="E581" s="62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4" t="s">
        <v>2683</v>
      </c>
      <c r="B582" s="31">
        <v>2.8248000000000002</v>
      </c>
      <c r="C582" s="69"/>
      <c r="D582" s="70" t="str">
        <f t="array" ref="D582">IF(C582="","",IFERROR(AVERAGE(_xlfn._xlws.FILTER($B$2:$B$2000,(IFERROR(VALUE(MID($A$2:$A$2000,4,2)),0)=MONTH(C582))*(IFERROR(VALUE(RIGHT($A$2:$A$2000,4)),0)=YEAR(C582)))),""))</f>
        <v/>
      </c>
      <c r="E582" s="62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4" t="s">
        <v>2688</v>
      </c>
      <c r="B583" s="31">
        <v>2.8134000000000001</v>
      </c>
      <c r="C583" s="69"/>
      <c r="D583" s="70" t="str">
        <f t="array" ref="D583">IF(C583="","",IFERROR(AVERAGE(_xlfn._xlws.FILTER($B$2:$B$2000,(IFERROR(VALUE(MID($A$2:$A$2000,4,2)),0)=MONTH(C583))*(IFERROR(VALUE(RIGHT($A$2:$A$2000,4)),0)=YEAR(C583)))),""))</f>
        <v/>
      </c>
      <c r="E583" s="62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4" t="s">
        <v>2693</v>
      </c>
      <c r="B584" s="31">
        <v>2.8187000000000002</v>
      </c>
      <c r="C584" s="69"/>
      <c r="D584" s="70" t="str">
        <f t="array" ref="D584">IF(C584="","",IFERROR(AVERAGE(_xlfn._xlws.FILTER($B$2:$B$2000,(IFERROR(VALUE(MID($A$2:$A$2000,4,2)),0)=MONTH(C584))*(IFERROR(VALUE(RIGHT($A$2:$A$2000,4)),0)=YEAR(C584)))),""))</f>
        <v/>
      </c>
      <c r="E584" s="62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4" t="s">
        <v>2698</v>
      </c>
      <c r="B585" s="31">
        <v>2.8875000000000002</v>
      </c>
      <c r="C585" s="69"/>
      <c r="D585" s="70" t="str">
        <f t="array" ref="D585">IF(C585="","",IFERROR(AVERAGE(_xlfn._xlws.FILTER($B$2:$B$2000,(IFERROR(VALUE(MID($A$2:$A$2000,4,2)),0)=MONTH(C585))*(IFERROR(VALUE(RIGHT($A$2:$A$2000,4)),0)=YEAR(C585)))),""))</f>
        <v/>
      </c>
      <c r="E585" s="62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4" t="s">
        <v>2703</v>
      </c>
      <c r="B586" s="31">
        <v>3.0141</v>
      </c>
      <c r="C586" s="69"/>
      <c r="D586" s="70" t="str">
        <f t="array" ref="D586">IF(C586="","",IFERROR(AVERAGE(_xlfn._xlws.FILTER($B$2:$B$2000,(IFERROR(VALUE(MID($A$2:$A$2000,4,2)),0)=MONTH(C586))*(IFERROR(VALUE(RIGHT($A$2:$A$2000,4)),0)=YEAR(C586)))),""))</f>
        <v/>
      </c>
      <c r="E586" s="62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4" t="s">
        <v>2708</v>
      </c>
      <c r="B587" s="31">
        <v>3.089</v>
      </c>
      <c r="C587" s="69"/>
      <c r="D587" s="70" t="str">
        <f t="array" ref="D587">IF(C587="","",IFERROR(AVERAGE(_xlfn._xlws.FILTER($B$2:$B$2000,(IFERROR(VALUE(MID($A$2:$A$2000,4,2)),0)=MONTH(C587))*(IFERROR(VALUE(RIGHT($A$2:$A$2000,4)),0)=YEAR(C587)))),""))</f>
        <v/>
      </c>
      <c r="E587" s="62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4" t="s">
        <v>2713</v>
      </c>
      <c r="B588" s="31">
        <v>3.1400999999999999</v>
      </c>
      <c r="C588" s="69"/>
      <c r="D588" s="70" t="str">
        <f t="array" ref="D588">IF(C588="","",IFERROR(AVERAGE(_xlfn._xlws.FILTER($B$2:$B$2000,(IFERROR(VALUE(MID($A$2:$A$2000,4,2)),0)=MONTH(C588))*(IFERROR(VALUE(RIGHT($A$2:$A$2000,4)),0)=YEAR(C588)))),""))</f>
        <v/>
      </c>
      <c r="E588" s="62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4" t="s">
        <v>2716</v>
      </c>
      <c r="B589" s="31">
        <v>3.0855000000000001</v>
      </c>
      <c r="C589" s="69"/>
      <c r="D589" s="70" t="str">
        <f t="array" ref="D589">IF(C589="","",IFERROR(AVERAGE(_xlfn._xlws.FILTER($B$2:$B$2000,(IFERROR(VALUE(MID($A$2:$A$2000,4,2)),0)=MONTH(C589))*(IFERROR(VALUE(RIGHT($A$2:$A$2000,4)),0)=YEAR(C589)))),""))</f>
        <v/>
      </c>
      <c r="E589" s="62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4" t="s">
        <v>2721</v>
      </c>
      <c r="B590" s="31">
        <v>3.0720000000000001</v>
      </c>
      <c r="C590" s="69"/>
      <c r="D590" s="70" t="str">
        <f t="array" ref="D590">IF(C590="","",IFERROR(AVERAGE(_xlfn._xlws.FILTER($B$2:$B$2000,(IFERROR(VALUE(MID($A$2:$A$2000,4,2)),0)=MONTH(C590))*(IFERROR(VALUE(RIGHT($A$2:$A$2000,4)),0)=YEAR(C590)))),""))</f>
        <v/>
      </c>
      <c r="E590" s="62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4" t="s">
        <v>2726</v>
      </c>
      <c r="B591" s="31">
        <v>3.0583</v>
      </c>
      <c r="C591" s="69"/>
      <c r="D591" s="70" t="str">
        <f t="array" ref="D591">IF(C591="","",IFERROR(AVERAGE(_xlfn._xlws.FILTER($B$2:$B$2000,(IFERROR(VALUE(MID($A$2:$A$2000,4,2)),0)=MONTH(C591))*(IFERROR(VALUE(RIGHT($A$2:$A$2000,4)),0)=YEAR(C591)))),""))</f>
        <v/>
      </c>
      <c r="E591" s="62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4" t="s">
        <v>2731</v>
      </c>
      <c r="B592" s="31">
        <v>2.9809999999999999</v>
      </c>
      <c r="C592" s="69"/>
      <c r="D592" s="70" t="str">
        <f t="array" ref="D592">IF(C592="","",IFERROR(AVERAGE(_xlfn._xlws.FILTER($B$2:$B$2000,(IFERROR(VALUE(MID($A$2:$A$2000,4,2)),0)=MONTH(C592))*(IFERROR(VALUE(RIGHT($A$2:$A$2000,4)),0)=YEAR(C592)))),""))</f>
        <v/>
      </c>
      <c r="E592" s="62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4" t="s">
        <v>2736</v>
      </c>
      <c r="B593" s="31">
        <v>2.778</v>
      </c>
      <c r="C593" s="69"/>
      <c r="D593" s="70" t="str">
        <f t="array" ref="D593">IF(C593="","",IFERROR(AVERAGE(_xlfn._xlws.FILTER($B$2:$B$2000,(IFERROR(VALUE(MID($A$2:$A$2000,4,2)),0)=MONTH(C593))*(IFERROR(VALUE(RIGHT($A$2:$A$2000,4)),0)=YEAR(C593)))),""))</f>
        <v/>
      </c>
      <c r="E593" s="62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4" t="s">
        <v>2741</v>
      </c>
      <c r="B594" s="31">
        <v>2.7841999999999998</v>
      </c>
      <c r="C594" s="69"/>
      <c r="D594" s="70" t="str">
        <f t="array" ref="D594">IF(C594="","",IFERROR(AVERAGE(_xlfn._xlws.FILTER($B$2:$B$2000,(IFERROR(VALUE(MID($A$2:$A$2000,4,2)),0)=MONTH(C594))*(IFERROR(VALUE(RIGHT($A$2:$A$2000,4)),0)=YEAR(C594)))),""))</f>
        <v/>
      </c>
      <c r="E594" s="62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4" t="s">
        <v>2745</v>
      </c>
      <c r="B595" s="31">
        <v>3.0244</v>
      </c>
      <c r="C595" s="69"/>
      <c r="D595" s="70" t="str">
        <f t="array" ref="D595">IF(C595="","",IFERROR(AVERAGE(_xlfn._xlws.FILTER($B$2:$B$2000,(IFERROR(VALUE(MID($A$2:$A$2000,4,2)),0)=MONTH(C595))*(IFERROR(VALUE(RIGHT($A$2:$A$2000,4)),0)=YEAR(C595)))),""))</f>
        <v/>
      </c>
      <c r="E595" s="62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4" t="s">
        <v>2749</v>
      </c>
      <c r="B596" s="31">
        <v>2.8891</v>
      </c>
      <c r="C596" s="69"/>
      <c r="D596" s="70" t="str">
        <f t="array" ref="D596">IF(C596="","",IFERROR(AVERAGE(_xlfn._xlws.FILTER($B$2:$B$2000,(IFERROR(VALUE(MID($A$2:$A$2000,4,2)),0)=MONTH(C596))*(IFERROR(VALUE(RIGHT($A$2:$A$2000,4)),0)=YEAR(C596)))),""))</f>
        <v/>
      </c>
      <c r="E596" s="62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4" t="s">
        <v>2753</v>
      </c>
      <c r="B597" s="31">
        <v>2.6816</v>
      </c>
      <c r="C597" s="69"/>
      <c r="D597" s="70" t="str">
        <f t="array" ref="D597">IF(C597="","",IFERROR(AVERAGE(_xlfn._xlws.FILTER($B$2:$B$2000,(IFERROR(VALUE(MID($A$2:$A$2000,4,2)),0)=MONTH(C597))*(IFERROR(VALUE(RIGHT($A$2:$A$2000,4)),0)=YEAR(C597)))),""))</f>
        <v/>
      </c>
      <c r="E597" s="62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4" t="s">
        <v>2758</v>
      </c>
      <c r="B598" s="31">
        <v>2.5329000000000002</v>
      </c>
      <c r="C598" s="69"/>
      <c r="D598" s="70" t="str">
        <f t="array" ref="D598">IF(C598="","",IFERROR(AVERAGE(_xlfn._xlws.FILTER($B$2:$B$2000,(IFERROR(VALUE(MID($A$2:$A$2000,4,2)),0)=MONTH(C598))*(IFERROR(VALUE(RIGHT($A$2:$A$2000,4)),0)=YEAR(C598)))),""))</f>
        <v/>
      </c>
      <c r="E598" s="62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4" t="s">
        <v>2763</v>
      </c>
      <c r="B599" s="31">
        <v>2.5427</v>
      </c>
      <c r="C599" s="69"/>
      <c r="D599" s="70" t="str">
        <f t="array" ref="D599">IF(C599="","",IFERROR(AVERAGE(_xlfn._xlws.FILTER($B$2:$B$2000,(IFERROR(VALUE(MID($A$2:$A$2000,4,2)),0)=MONTH(C599))*(IFERROR(VALUE(RIGHT($A$2:$A$2000,4)),0)=YEAR(C599)))),""))</f>
        <v/>
      </c>
      <c r="E599" s="62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4" t="s">
        <v>2768</v>
      </c>
      <c r="B600" s="31">
        <v>2.5647000000000002</v>
      </c>
      <c r="C600" s="69"/>
      <c r="D600" s="70" t="str">
        <f t="array" ref="D600">IF(C600="","",IFERROR(AVERAGE(_xlfn._xlws.FILTER($B$2:$B$2000,(IFERROR(VALUE(MID($A$2:$A$2000,4,2)),0)=MONTH(C600))*(IFERROR(VALUE(RIGHT($A$2:$A$2000,4)),0)=YEAR(C600)))),""))</f>
        <v/>
      </c>
      <c r="E600" s="62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4" t="s">
        <v>2773</v>
      </c>
      <c r="B601" s="31">
        <v>2.5474000000000001</v>
      </c>
      <c r="C601" s="69"/>
      <c r="D601" s="70" t="str">
        <f t="array" ref="D601">IF(C601="","",IFERROR(AVERAGE(_xlfn._xlws.FILTER($B$2:$B$2000,(IFERROR(VALUE(MID($A$2:$A$2000,4,2)),0)=MONTH(C601))*(IFERROR(VALUE(RIGHT($A$2:$A$2000,4)),0)=YEAR(C601)))),""))</f>
        <v/>
      </c>
      <c r="E601" s="62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4" t="s">
        <v>2778</v>
      </c>
      <c r="B602" s="31">
        <v>2.5947</v>
      </c>
      <c r="C602" s="69"/>
      <c r="D602" s="70" t="str">
        <f t="array" ref="D602">IF(C602="","",IFERROR(AVERAGE(_xlfn._xlws.FILTER($B$2:$B$2000,(IFERROR(VALUE(MID($A$2:$A$2000,4,2)),0)=MONTH(C602))*(IFERROR(VALUE(RIGHT($A$2:$A$2000,4)),0)=YEAR(C602)))),""))</f>
        <v/>
      </c>
      <c r="E602" s="62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4" t="s">
        <v>2782</v>
      </c>
      <c r="B603" s="31">
        <v>2.613</v>
      </c>
      <c r="C603" s="69"/>
      <c r="D603" s="70" t="str">
        <f t="array" ref="D603">IF(C603="","",IFERROR(AVERAGE(_xlfn._xlws.FILTER($B$2:$B$2000,(IFERROR(VALUE(MID($A$2:$A$2000,4,2)),0)=MONTH(C603))*(IFERROR(VALUE(RIGHT($A$2:$A$2000,4)),0)=YEAR(C603)))),""))</f>
        <v/>
      </c>
      <c r="E603" s="62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4" t="s">
        <v>2786</v>
      </c>
      <c r="B604" s="31">
        <v>2.6259000000000001</v>
      </c>
      <c r="C604" s="69"/>
      <c r="D604" s="70" t="str">
        <f t="array" ref="D604">IF(C604="","",IFERROR(AVERAGE(_xlfn._xlws.FILTER($B$2:$B$2000,(IFERROR(VALUE(MID($A$2:$A$2000,4,2)),0)=MONTH(C604))*(IFERROR(VALUE(RIGHT($A$2:$A$2000,4)),0)=YEAR(C604)))),""))</f>
        <v/>
      </c>
      <c r="E604" s="62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4" t="s">
        <v>2791</v>
      </c>
      <c r="B605" s="31">
        <v>2.6334</v>
      </c>
      <c r="C605" s="69"/>
      <c r="D605" s="70" t="str">
        <f t="array" ref="D605">IF(C605="","",IFERROR(AVERAGE(_xlfn._xlws.FILTER($B$2:$B$2000,(IFERROR(VALUE(MID($A$2:$A$2000,4,2)),0)=MONTH(C605))*(IFERROR(VALUE(RIGHT($A$2:$A$2000,4)),0)=YEAR(C605)))),""))</f>
        <v/>
      </c>
      <c r="E605" s="62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4" t="s">
        <v>2796</v>
      </c>
      <c r="B606" s="31">
        <v>2.6770999999999998</v>
      </c>
      <c r="C606" s="69"/>
      <c r="D606" s="70" t="str">
        <f t="array" ref="D606">IF(C606="","",IFERROR(AVERAGE(_xlfn._xlws.FILTER($B$2:$B$2000,(IFERROR(VALUE(MID($A$2:$A$2000,4,2)),0)=MONTH(C606))*(IFERROR(VALUE(RIGHT($A$2:$A$2000,4)),0)=YEAR(C606)))),""))</f>
        <v/>
      </c>
      <c r="E606" s="62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4" t="s">
        <v>2800</v>
      </c>
      <c r="B607" s="31">
        <v>2.6869999999999998</v>
      </c>
      <c r="C607" s="69"/>
      <c r="D607" s="70" t="str">
        <f t="array" ref="D607">IF(C607="","",IFERROR(AVERAGE(_xlfn._xlws.FILTER($B$2:$B$2000,(IFERROR(VALUE(MID($A$2:$A$2000,4,2)),0)=MONTH(C607))*(IFERROR(VALUE(RIGHT($A$2:$A$2000,4)),0)=YEAR(C607)))),""))</f>
        <v/>
      </c>
      <c r="E607" s="62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4" t="s">
        <v>2805</v>
      </c>
      <c r="B608" s="31">
        <v>2.6726999999999999</v>
      </c>
      <c r="C608" s="69"/>
      <c r="D608" s="70" t="str">
        <f t="array" ref="D608">IF(C608="","",IFERROR(AVERAGE(_xlfn._xlws.FILTER($B$2:$B$2000,(IFERROR(VALUE(MID($A$2:$A$2000,4,2)),0)=MONTH(C608))*(IFERROR(VALUE(RIGHT($A$2:$A$2000,4)),0)=YEAR(C608)))),""))</f>
        <v/>
      </c>
      <c r="E608" s="62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4" t="s">
        <v>2810</v>
      </c>
      <c r="B609" s="31">
        <v>2.6072000000000002</v>
      </c>
      <c r="C609" s="69"/>
      <c r="D609" s="70" t="str">
        <f t="array" ref="D609">IF(C609="","",IFERROR(AVERAGE(_xlfn._xlws.FILTER($B$2:$B$2000,(IFERROR(VALUE(MID($A$2:$A$2000,4,2)),0)=MONTH(C609))*(IFERROR(VALUE(RIGHT($A$2:$A$2000,4)),0)=YEAR(C609)))),""))</f>
        <v/>
      </c>
      <c r="E609" s="62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4" t="s">
        <v>2815</v>
      </c>
      <c r="B610" s="31">
        <v>2.6099000000000001</v>
      </c>
      <c r="C610" s="69"/>
      <c r="D610" s="70" t="str">
        <f t="array" ref="D610">IF(C610="","",IFERROR(AVERAGE(_xlfn._xlws.FILTER($B$2:$B$2000,(IFERROR(VALUE(MID($A$2:$A$2000,4,2)),0)=MONTH(C610))*(IFERROR(VALUE(RIGHT($A$2:$A$2000,4)),0)=YEAR(C610)))),""))</f>
        <v/>
      </c>
      <c r="E610" s="62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4" t="s">
        <v>2820</v>
      </c>
      <c r="B611" s="31">
        <v>2.6114000000000002</v>
      </c>
      <c r="C611" s="69"/>
      <c r="D611" s="70" t="str">
        <f t="array" ref="D611">IF(C611="","",IFERROR(AVERAGE(_xlfn._xlws.FILTER($B$2:$B$2000,(IFERROR(VALUE(MID($A$2:$A$2000,4,2)),0)=MONTH(C611))*(IFERROR(VALUE(RIGHT($A$2:$A$2000,4)),0)=YEAR(C611)))),""))</f>
        <v/>
      </c>
      <c r="E611" s="62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4" t="s">
        <v>2825</v>
      </c>
      <c r="B612" s="31">
        <v>2.5996999999999999</v>
      </c>
      <c r="C612" s="69"/>
      <c r="D612" s="70" t="str">
        <f t="array" ref="D612">IF(C612="","",IFERROR(AVERAGE(_xlfn._xlws.FILTER($B$2:$B$2000,(IFERROR(VALUE(MID($A$2:$A$2000,4,2)),0)=MONTH(C612))*(IFERROR(VALUE(RIGHT($A$2:$A$2000,4)),0)=YEAR(C612)))),""))</f>
        <v/>
      </c>
      <c r="E612" s="62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4" t="s">
        <v>2830</v>
      </c>
      <c r="B613" s="31">
        <v>2.6355</v>
      </c>
      <c r="C613" s="69"/>
      <c r="D613" s="70" t="str">
        <f t="array" ref="D613">IF(C613="","",IFERROR(AVERAGE(_xlfn._xlws.FILTER($B$2:$B$2000,(IFERROR(VALUE(MID($A$2:$A$2000,4,2)),0)=MONTH(C613))*(IFERROR(VALUE(RIGHT($A$2:$A$2000,4)),0)=YEAR(C613)))),""))</f>
        <v/>
      </c>
      <c r="E613" s="62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4" t="s">
        <v>2835</v>
      </c>
      <c r="B614" s="31">
        <v>2.673</v>
      </c>
      <c r="C614" s="69"/>
      <c r="D614" s="70" t="str">
        <f t="array" ref="D614">IF(C614="","",IFERROR(AVERAGE(_xlfn._xlws.FILTER($B$2:$B$2000,(IFERROR(VALUE(MID($A$2:$A$2000,4,2)),0)=MONTH(C614))*(IFERROR(VALUE(RIGHT($A$2:$A$2000,4)),0)=YEAR(C614)))),""))</f>
        <v/>
      </c>
      <c r="E614" s="62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4" t="s">
        <v>2840</v>
      </c>
      <c r="B615" s="31">
        <v>2.6655000000000002</v>
      </c>
      <c r="C615" s="69"/>
      <c r="D615" s="70" t="str">
        <f t="array" ref="D615">IF(C615="","",IFERROR(AVERAGE(_xlfn._xlws.FILTER($B$2:$B$2000,(IFERROR(VALUE(MID($A$2:$A$2000,4,2)),0)=MONTH(C615))*(IFERROR(VALUE(RIGHT($A$2:$A$2000,4)),0)=YEAR(C615)))),""))</f>
        <v/>
      </c>
      <c r="E615" s="62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4" t="s">
        <v>2845</v>
      </c>
      <c r="B616" s="31">
        <v>2.6425999999999998</v>
      </c>
      <c r="C616" s="69"/>
      <c r="D616" s="70" t="str">
        <f t="array" ref="D616">IF(C616="","",IFERROR(AVERAGE(_xlfn._xlws.FILTER($B$2:$B$2000,(IFERROR(VALUE(MID($A$2:$A$2000,4,2)),0)=MONTH(C616))*(IFERROR(VALUE(RIGHT($A$2:$A$2000,4)),0)=YEAR(C616)))),""))</f>
        <v/>
      </c>
      <c r="E616" s="62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4" t="s">
        <v>2850</v>
      </c>
      <c r="B617" s="31">
        <v>2.6019000000000001</v>
      </c>
      <c r="C617" s="69"/>
      <c r="D617" s="70" t="str">
        <f t="array" ref="D617">IF(C617="","",IFERROR(AVERAGE(_xlfn._xlws.FILTER($B$2:$B$2000,(IFERROR(VALUE(MID($A$2:$A$2000,4,2)),0)=MONTH(C617))*(IFERROR(VALUE(RIGHT($A$2:$A$2000,4)),0)=YEAR(C617)))),""))</f>
        <v/>
      </c>
      <c r="E617" s="62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4" t="s">
        <v>2855</v>
      </c>
      <c r="B618" s="31">
        <v>2.5285000000000002</v>
      </c>
      <c r="C618" s="69"/>
      <c r="D618" s="70" t="str">
        <f t="array" ref="D618">IF(C618="","",IFERROR(AVERAGE(_xlfn._xlws.FILTER($B$2:$B$2000,(IFERROR(VALUE(MID($A$2:$A$2000,4,2)),0)=MONTH(C618))*(IFERROR(VALUE(RIGHT($A$2:$A$2000,4)),0)=YEAR(C618)))),""))</f>
        <v/>
      </c>
      <c r="E618" s="62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4" t="s">
        <v>2860</v>
      </c>
      <c r="B619" s="31">
        <v>2.4727000000000001</v>
      </c>
      <c r="C619" s="69"/>
      <c r="D619" s="70" t="str">
        <f t="array" ref="D619">IF(C619="","",IFERROR(AVERAGE(_xlfn._xlws.FILTER($B$2:$B$2000,(IFERROR(VALUE(MID($A$2:$A$2000,4,2)),0)=MONTH(C619))*(IFERROR(VALUE(RIGHT($A$2:$A$2000,4)),0)=YEAR(C619)))),""))</f>
        <v/>
      </c>
      <c r="E619" s="62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4" t="s">
        <v>2865</v>
      </c>
      <c r="B620" s="31">
        <v>2.4590999999999998</v>
      </c>
      <c r="C620" s="69"/>
      <c r="D620" s="70" t="str">
        <f t="array" ref="D620">IF(C620="","",IFERROR(AVERAGE(_xlfn._xlws.FILTER($B$2:$B$2000,(IFERROR(VALUE(MID($A$2:$A$2000,4,2)),0)=MONTH(C620))*(IFERROR(VALUE(RIGHT($A$2:$A$2000,4)),0)=YEAR(C620)))),""))</f>
        <v/>
      </c>
      <c r="E620" s="62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4" t="s">
        <v>2870</v>
      </c>
      <c r="B621" s="31">
        <v>2.4687999999999999</v>
      </c>
      <c r="C621" s="69"/>
      <c r="D621" s="70" t="str">
        <f t="array" ref="D621">IF(C621="","",IFERROR(AVERAGE(_xlfn._xlws.FILTER($B$2:$B$2000,(IFERROR(VALUE(MID($A$2:$A$2000,4,2)),0)=MONTH(C621))*(IFERROR(VALUE(RIGHT($A$2:$A$2000,4)),0)=YEAR(C621)))),""))</f>
        <v/>
      </c>
      <c r="E621" s="62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4" t="s">
        <v>2875</v>
      </c>
      <c r="B622" s="31">
        <v>2.4508999999999999</v>
      </c>
      <c r="C622" s="69"/>
      <c r="D622" s="70" t="str">
        <f t="array" ref="D622">IF(C622="","",IFERROR(AVERAGE(_xlfn._xlws.FILTER($B$2:$B$2000,(IFERROR(VALUE(MID($A$2:$A$2000,4,2)),0)=MONTH(C622))*(IFERROR(VALUE(RIGHT($A$2:$A$2000,4)),0)=YEAR(C622)))),""))</f>
        <v/>
      </c>
      <c r="E622" s="62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4" t="s">
        <v>2880</v>
      </c>
      <c r="B623" s="31">
        <v>2.4403000000000001</v>
      </c>
      <c r="C623" s="69"/>
      <c r="D623" s="70" t="str">
        <f t="array" ref="D623">IF(C623="","",IFERROR(AVERAGE(_xlfn._xlws.FILTER($B$2:$B$2000,(IFERROR(VALUE(MID($A$2:$A$2000,4,2)),0)=MONTH(C623))*(IFERROR(VALUE(RIGHT($A$2:$A$2000,4)),0)=YEAR(C623)))),""))</f>
        <v/>
      </c>
      <c r="E623" s="62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4" t="s">
        <v>2885</v>
      </c>
      <c r="B624" s="31">
        <v>2.5333000000000001</v>
      </c>
      <c r="C624" s="69"/>
      <c r="D624" s="70" t="str">
        <f t="array" ref="D624">IF(C624="","",IFERROR(AVERAGE(_xlfn._xlws.FILTER($B$2:$B$2000,(IFERROR(VALUE(MID($A$2:$A$2000,4,2)),0)=MONTH(C624))*(IFERROR(VALUE(RIGHT($A$2:$A$2000,4)),0)=YEAR(C624)))),""))</f>
        <v/>
      </c>
      <c r="E624" s="62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4" t="s">
        <v>2890</v>
      </c>
      <c r="B625" s="31">
        <v>2.6133000000000002</v>
      </c>
      <c r="C625" s="69"/>
      <c r="D625" s="70" t="str">
        <f t="array" ref="D625">IF(C625="","",IFERROR(AVERAGE(_xlfn._xlws.FILTER($B$2:$B$2000,(IFERROR(VALUE(MID($A$2:$A$2000,4,2)),0)=MONTH(C625))*(IFERROR(VALUE(RIGHT($A$2:$A$2000,4)),0)=YEAR(C625)))),""))</f>
        <v/>
      </c>
      <c r="E625" s="62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4" t="s">
        <v>2894</v>
      </c>
      <c r="B626" s="31">
        <v>2.6177999999999999</v>
      </c>
      <c r="C626" s="69"/>
      <c r="D626" s="70" t="str">
        <f t="array" ref="D626">IF(C626="","",IFERROR(AVERAGE(_xlfn._xlws.FILTER($B$2:$B$2000,(IFERROR(VALUE(MID($A$2:$A$2000,4,2)),0)=MONTH(C626))*(IFERROR(VALUE(RIGHT($A$2:$A$2000,4)),0)=YEAR(C626)))),""))</f>
        <v/>
      </c>
      <c r="E626" s="62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4" t="s">
        <v>2899</v>
      </c>
      <c r="B627" s="31">
        <v>2.6337999999999999</v>
      </c>
      <c r="C627" s="69"/>
      <c r="D627" s="70" t="str">
        <f t="array" ref="D627">IF(C627="","",IFERROR(AVERAGE(_xlfn._xlws.FILTER($B$2:$B$2000,(IFERROR(VALUE(MID($A$2:$A$2000,4,2)),0)=MONTH(C627))*(IFERROR(VALUE(RIGHT($A$2:$A$2000,4)),0)=YEAR(C627)))),""))</f>
        <v/>
      </c>
      <c r="E627" s="62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4" t="s">
        <v>2904</v>
      </c>
      <c r="B628" s="31">
        <v>2.6844999999999999</v>
      </c>
      <c r="C628" s="69"/>
      <c r="D628" s="70" t="str">
        <f t="array" ref="D628">IF(C628="","",IFERROR(AVERAGE(_xlfn._xlws.FILTER($B$2:$B$2000,(IFERROR(VALUE(MID($A$2:$A$2000,4,2)),0)=MONTH(C628))*(IFERROR(VALUE(RIGHT($A$2:$A$2000,4)),0)=YEAR(C628)))),""))</f>
        <v/>
      </c>
      <c r="E628" s="62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4" t="s">
        <v>2909</v>
      </c>
      <c r="B629" s="31">
        <v>2.6880999999999999</v>
      </c>
      <c r="C629" s="69"/>
      <c r="D629" s="70" t="str">
        <f t="array" ref="D629">IF(C629="","",IFERROR(AVERAGE(_xlfn._xlws.FILTER($B$2:$B$2000,(IFERROR(VALUE(MID($A$2:$A$2000,4,2)),0)=MONTH(C629))*(IFERROR(VALUE(RIGHT($A$2:$A$2000,4)),0)=YEAR(C629)))),""))</f>
        <v/>
      </c>
      <c r="E629" s="62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4" t="s">
        <v>2914</v>
      </c>
      <c r="B630" s="31">
        <v>2.6882999999999999</v>
      </c>
      <c r="C630" s="69"/>
      <c r="D630" s="70" t="str">
        <f t="array" ref="D630">IF(C630="","",IFERROR(AVERAGE(_xlfn._xlws.FILTER($B$2:$B$2000,(IFERROR(VALUE(MID($A$2:$A$2000,4,2)),0)=MONTH(C630))*(IFERROR(VALUE(RIGHT($A$2:$A$2000,4)),0)=YEAR(C630)))),""))</f>
        <v/>
      </c>
      <c r="E630" s="62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4" t="s">
        <v>2917</v>
      </c>
      <c r="B631" s="31">
        <v>2.7174</v>
      </c>
      <c r="C631" s="69"/>
      <c r="D631" s="70" t="str">
        <f t="array" ref="D631">IF(C631="","",IFERROR(AVERAGE(_xlfn._xlws.FILTER($B$2:$B$2000,(IFERROR(VALUE(MID($A$2:$A$2000,4,2)),0)=MONTH(C631))*(IFERROR(VALUE(RIGHT($A$2:$A$2000,4)),0)=YEAR(C631)))),""))</f>
        <v/>
      </c>
      <c r="E631" s="62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4" t="s">
        <v>2920</v>
      </c>
      <c r="B632" s="31">
        <v>2.6991999999999998</v>
      </c>
      <c r="C632" s="69"/>
      <c r="D632" s="70" t="str">
        <f t="array" ref="D632">IF(C632="","",IFERROR(AVERAGE(_xlfn._xlws.FILTER($B$2:$B$2000,(IFERROR(VALUE(MID($A$2:$A$2000,4,2)),0)=MONTH(C632))*(IFERROR(VALUE(RIGHT($A$2:$A$2000,4)),0)=YEAR(C632)))),""))</f>
        <v/>
      </c>
      <c r="E632" s="62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4" t="s">
        <v>2925</v>
      </c>
      <c r="B633" s="31">
        <v>2.7035999999999998</v>
      </c>
      <c r="C633" s="69"/>
      <c r="D633" s="70" t="str">
        <f t="array" ref="D633">IF(C633="","",IFERROR(AVERAGE(_xlfn._xlws.FILTER($B$2:$B$2000,(IFERROR(VALUE(MID($A$2:$A$2000,4,2)),0)=MONTH(C633))*(IFERROR(VALUE(RIGHT($A$2:$A$2000,4)),0)=YEAR(C633)))),""))</f>
        <v/>
      </c>
      <c r="E633" s="62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4" t="s">
        <v>2930</v>
      </c>
      <c r="B634" s="31">
        <v>2.7012999999999998</v>
      </c>
      <c r="C634" s="69"/>
      <c r="D634" s="70" t="str">
        <f t="array" ref="D634">IF(C634="","",IFERROR(AVERAGE(_xlfn._xlws.FILTER($B$2:$B$2000,(IFERROR(VALUE(MID($A$2:$A$2000,4,2)),0)=MONTH(C634))*(IFERROR(VALUE(RIGHT($A$2:$A$2000,4)),0)=YEAR(C634)))),""))</f>
        <v/>
      </c>
      <c r="E634" s="62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4" t="s">
        <v>2935</v>
      </c>
      <c r="B635" s="31">
        <v>2.8693</v>
      </c>
      <c r="C635" s="69"/>
      <c r="D635" s="70" t="str">
        <f t="array" ref="D635">IF(C635="","",IFERROR(AVERAGE(_xlfn._xlws.FILTER($B$2:$B$2000,(IFERROR(VALUE(MID($A$2:$A$2000,4,2)),0)=MONTH(C635))*(IFERROR(VALUE(RIGHT($A$2:$A$2000,4)),0)=YEAR(C635)))),""))</f>
        <v/>
      </c>
      <c r="E635" s="62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4" t="s">
        <v>2940</v>
      </c>
      <c r="B636" s="31">
        <v>2.9243999999999999</v>
      </c>
      <c r="C636" s="69"/>
      <c r="D636" s="70" t="str">
        <f t="array" ref="D636">IF(C636="","",IFERROR(AVERAGE(_xlfn._xlws.FILTER($B$2:$B$2000,(IFERROR(VALUE(MID($A$2:$A$2000,4,2)),0)=MONTH(C636))*(IFERROR(VALUE(RIGHT($A$2:$A$2000,4)),0)=YEAR(C636)))),""))</f>
        <v/>
      </c>
      <c r="E636" s="62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4" t="s">
        <v>2945</v>
      </c>
      <c r="B637" s="31">
        <v>2.9748999999999999</v>
      </c>
      <c r="C637" s="69"/>
      <c r="D637" s="70" t="str">
        <f t="array" ref="D637">IF(C637="","",IFERROR(AVERAGE(_xlfn._xlws.FILTER($B$2:$B$2000,(IFERROR(VALUE(MID($A$2:$A$2000,4,2)),0)=MONTH(C637))*(IFERROR(VALUE(RIGHT($A$2:$A$2000,4)),0)=YEAR(C637)))),""))</f>
        <v/>
      </c>
      <c r="E637" s="62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4" t="s">
        <v>2950</v>
      </c>
      <c r="B638" s="31">
        <v>2.9276</v>
      </c>
      <c r="C638" s="69"/>
      <c r="D638" s="70" t="str">
        <f t="array" ref="D638">IF(C638="","",IFERROR(AVERAGE(_xlfn._xlws.FILTER($B$2:$B$2000,(IFERROR(VALUE(MID($A$2:$A$2000,4,2)),0)=MONTH(C638))*(IFERROR(VALUE(RIGHT($A$2:$A$2000,4)),0)=YEAR(C638)))),""))</f>
        <v/>
      </c>
      <c r="E638" s="62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4" t="s">
        <v>2953</v>
      </c>
      <c r="B639" s="31">
        <v>2.9131</v>
      </c>
      <c r="C639" s="69"/>
      <c r="D639" s="70" t="str">
        <f t="array" ref="D639">IF(C639="","",IFERROR(AVERAGE(_xlfn._xlws.FILTER($B$2:$B$2000,(IFERROR(VALUE(MID($A$2:$A$2000,4,2)),0)=MONTH(C639))*(IFERROR(VALUE(RIGHT($A$2:$A$2000,4)),0)=YEAR(C639)))),""))</f>
        <v/>
      </c>
      <c r="E639" s="62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4" t="s">
        <v>2958</v>
      </c>
      <c r="B640" s="31">
        <v>2.7696999999999998</v>
      </c>
      <c r="C640" s="69"/>
      <c r="D640" s="70" t="str">
        <f t="array" ref="D640">IF(C640="","",IFERROR(AVERAGE(_xlfn._xlws.FILTER($B$2:$B$2000,(IFERROR(VALUE(MID($A$2:$A$2000,4,2)),0)=MONTH(C640))*(IFERROR(VALUE(RIGHT($A$2:$A$2000,4)),0)=YEAR(C640)))),""))</f>
        <v/>
      </c>
      <c r="E640" s="62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4" t="s">
        <v>2963</v>
      </c>
      <c r="B641" s="31">
        <v>2.6705999999999999</v>
      </c>
      <c r="C641" s="69"/>
      <c r="D641" s="70" t="str">
        <f t="array" ref="D641">IF(C641="","",IFERROR(AVERAGE(_xlfn._xlws.FILTER($B$2:$B$2000,(IFERROR(VALUE(MID($A$2:$A$2000,4,2)),0)=MONTH(C641))*(IFERROR(VALUE(RIGHT($A$2:$A$2000,4)),0)=YEAR(C641)))),""))</f>
        <v/>
      </c>
      <c r="E641" s="62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4" t="s">
        <v>2968</v>
      </c>
      <c r="B642" s="31">
        <v>2.6535000000000002</v>
      </c>
      <c r="C642" s="69"/>
      <c r="D642" s="70" t="str">
        <f t="array" ref="D642">IF(C642="","",IFERROR(AVERAGE(_xlfn._xlws.FILTER($B$2:$B$2000,(IFERROR(VALUE(MID($A$2:$A$2000,4,2)),0)=MONTH(C642))*(IFERROR(VALUE(RIGHT($A$2:$A$2000,4)),0)=YEAR(C642)))),""))</f>
        <v/>
      </c>
      <c r="E642" s="62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4" t="s">
        <v>2973</v>
      </c>
      <c r="B643" s="31">
        <v>2.5381999999999998</v>
      </c>
      <c r="C643" s="69"/>
      <c r="D643" s="70" t="str">
        <f t="array" ref="D643">IF(C643="","",IFERROR(AVERAGE(_xlfn._xlws.FILTER($B$2:$B$2000,(IFERROR(VALUE(MID($A$2:$A$2000,4,2)),0)=MONTH(C643))*(IFERROR(VALUE(RIGHT($A$2:$A$2000,4)),0)=YEAR(C643)))),""))</f>
        <v/>
      </c>
      <c r="E643" s="62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4" t="s">
        <v>2978</v>
      </c>
      <c r="B644" s="31">
        <v>2.6406000000000001</v>
      </c>
      <c r="C644" s="69"/>
      <c r="D644" s="70" t="str">
        <f t="array" ref="D644">IF(C644="","",IFERROR(AVERAGE(_xlfn._xlws.FILTER($B$2:$B$2000,(IFERROR(VALUE(MID($A$2:$A$2000,4,2)),0)=MONTH(C644))*(IFERROR(VALUE(RIGHT($A$2:$A$2000,4)),0)=YEAR(C644)))),""))</f>
        <v/>
      </c>
      <c r="E644" s="62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4" t="s">
        <v>2982</v>
      </c>
      <c r="B645" s="31">
        <v>2.5907</v>
      </c>
      <c r="C645" s="69"/>
      <c r="D645" s="70" t="str">
        <f t="array" ref="D645">IF(C645="","",IFERROR(AVERAGE(_xlfn._xlws.FILTER($B$2:$B$2000,(IFERROR(VALUE(MID($A$2:$A$2000,4,2)),0)=MONTH(C645))*(IFERROR(VALUE(RIGHT($A$2:$A$2000,4)),0)=YEAR(C645)))),""))</f>
        <v/>
      </c>
      <c r="E645" s="62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4" t="s">
        <v>2987</v>
      </c>
      <c r="B646" s="31">
        <v>2.5863999999999998</v>
      </c>
      <c r="C646" s="69"/>
      <c r="D646" s="70" t="str">
        <f t="array" ref="D646">IF(C646="","",IFERROR(AVERAGE(_xlfn._xlws.FILTER($B$2:$B$2000,(IFERROR(VALUE(MID($A$2:$A$2000,4,2)),0)=MONTH(C646))*(IFERROR(VALUE(RIGHT($A$2:$A$2000,4)),0)=YEAR(C646)))),""))</f>
        <v/>
      </c>
      <c r="E646" s="62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4" t="s">
        <v>2992</v>
      </c>
      <c r="B647" s="31">
        <v>2.5990000000000002</v>
      </c>
      <c r="C647" s="69"/>
      <c r="D647" s="70" t="str">
        <f t="array" ref="D647">IF(C647="","",IFERROR(AVERAGE(_xlfn._xlws.FILTER($B$2:$B$2000,(IFERROR(VALUE(MID($A$2:$A$2000,4,2)),0)=MONTH(C647))*(IFERROR(VALUE(RIGHT($A$2:$A$2000,4)),0)=YEAR(C647)))),""))</f>
        <v/>
      </c>
      <c r="E647" s="62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4" t="s">
        <v>2996</v>
      </c>
      <c r="B648" s="31">
        <v>2.6143999999999998</v>
      </c>
      <c r="C648" s="69"/>
      <c r="D648" s="70" t="str">
        <f t="array" ref="D648">IF(C648="","",IFERROR(AVERAGE(_xlfn._xlws.FILTER($B$2:$B$2000,(IFERROR(VALUE(MID($A$2:$A$2000,4,2)),0)=MONTH(C648))*(IFERROR(VALUE(RIGHT($A$2:$A$2000,4)),0)=YEAR(C648)))),""))</f>
        <v/>
      </c>
      <c r="E648" s="62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4" t="s">
        <v>3000</v>
      </c>
      <c r="B649" s="31">
        <v>2.5958999999999999</v>
      </c>
      <c r="C649" s="69"/>
      <c r="D649" s="70" t="str">
        <f t="array" ref="D649">IF(C649="","",IFERROR(AVERAGE(_xlfn._xlws.FILTER($B$2:$B$2000,(IFERROR(VALUE(MID($A$2:$A$2000,4,2)),0)=MONTH(C649))*(IFERROR(VALUE(RIGHT($A$2:$A$2000,4)),0)=YEAR(C649)))),""))</f>
        <v/>
      </c>
      <c r="E649" s="62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4" t="s">
        <v>3005</v>
      </c>
      <c r="B650" s="31">
        <v>2.5236000000000001</v>
      </c>
      <c r="C650" s="69"/>
      <c r="D650" s="70" t="str">
        <f t="array" ref="D650">IF(C650="","",IFERROR(AVERAGE(_xlfn._xlws.FILTER($B$2:$B$2000,(IFERROR(VALUE(MID($A$2:$A$2000,4,2)),0)=MONTH(C650))*(IFERROR(VALUE(RIGHT($A$2:$A$2000,4)),0)=YEAR(C650)))),""))</f>
        <v/>
      </c>
      <c r="E650" s="62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4" t="s">
        <v>3010</v>
      </c>
      <c r="B651" s="31">
        <v>2.5272999999999999</v>
      </c>
      <c r="C651" s="69"/>
      <c r="D651" s="70" t="str">
        <f t="array" ref="D651">IF(C651="","",IFERROR(AVERAGE(_xlfn._xlws.FILTER($B$2:$B$2000,(IFERROR(VALUE(MID($A$2:$A$2000,4,2)),0)=MONTH(C651))*(IFERROR(VALUE(RIGHT($A$2:$A$2000,4)),0)=YEAR(C651)))),""))</f>
        <v/>
      </c>
      <c r="E651" s="62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4" t="s">
        <v>3015</v>
      </c>
      <c r="B652" s="31">
        <v>2.5066000000000002</v>
      </c>
      <c r="C652" s="69"/>
      <c r="D652" s="70" t="str">
        <f t="array" ref="D652">IF(C652="","",IFERROR(AVERAGE(_xlfn._xlws.FILTER($B$2:$B$2000,(IFERROR(VALUE(MID($A$2:$A$2000,4,2)),0)=MONTH(C652))*(IFERROR(VALUE(RIGHT($A$2:$A$2000,4)),0)=YEAR(C652)))),""))</f>
        <v/>
      </c>
      <c r="E652" s="62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4" t="s">
        <v>3020</v>
      </c>
      <c r="B653" s="31">
        <v>2.4725999999999999</v>
      </c>
      <c r="C653" s="69"/>
      <c r="D653" s="70" t="str">
        <f t="array" ref="D653">IF(C653="","",IFERROR(AVERAGE(_xlfn._xlws.FILTER($B$2:$B$2000,(IFERROR(VALUE(MID($A$2:$A$2000,4,2)),0)=MONTH(C653))*(IFERROR(VALUE(RIGHT($A$2:$A$2000,4)),0)=YEAR(C653)))),""))</f>
        <v/>
      </c>
      <c r="E653" s="62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4" t="s">
        <v>3024</v>
      </c>
      <c r="B654" s="31">
        <v>2.5232999999999999</v>
      </c>
      <c r="C654" s="69"/>
      <c r="D654" s="70" t="str">
        <f t="array" ref="D654">IF(C654="","",IFERROR(AVERAGE(_xlfn._xlws.FILTER($B$2:$B$2000,(IFERROR(VALUE(MID($A$2:$A$2000,4,2)),0)=MONTH(C654))*(IFERROR(VALUE(RIGHT($A$2:$A$2000,4)),0)=YEAR(C654)))),""))</f>
        <v/>
      </c>
      <c r="E654" s="62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4" t="s">
        <v>3029</v>
      </c>
      <c r="B655" s="31">
        <v>2.4962</v>
      </c>
      <c r="C655" s="69"/>
      <c r="D655" s="70" t="str">
        <f t="array" ref="D655">IF(C655="","",IFERROR(AVERAGE(_xlfn._xlws.FILTER($B$2:$B$2000,(IFERROR(VALUE(MID($A$2:$A$2000,4,2)),0)=MONTH(C655))*(IFERROR(VALUE(RIGHT($A$2:$A$2000,4)),0)=YEAR(C655)))),""))</f>
        <v/>
      </c>
      <c r="E655" s="62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4" t="s">
        <v>3034</v>
      </c>
      <c r="B656" s="31">
        <v>2.4834000000000001</v>
      </c>
      <c r="C656" s="69"/>
      <c r="D656" s="70" t="str">
        <f t="array" ref="D656">IF(C656="","",IFERROR(AVERAGE(_xlfn._xlws.FILTER($B$2:$B$2000,(IFERROR(VALUE(MID($A$2:$A$2000,4,2)),0)=MONTH(C656))*(IFERROR(VALUE(RIGHT($A$2:$A$2000,4)),0)=YEAR(C656)))),""))</f>
        <v/>
      </c>
      <c r="E656" s="62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4" t="s">
        <v>3039</v>
      </c>
      <c r="B657" s="31">
        <v>2.4203000000000001</v>
      </c>
      <c r="C657" s="69"/>
      <c r="D657" s="70" t="str">
        <f t="array" ref="D657">IF(C657="","",IFERROR(AVERAGE(_xlfn._xlws.FILTER($B$2:$B$2000,(IFERROR(VALUE(MID($A$2:$A$2000,4,2)),0)=MONTH(C657))*(IFERROR(VALUE(RIGHT($A$2:$A$2000,4)),0)=YEAR(C657)))),""))</f>
        <v/>
      </c>
      <c r="E657" s="62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4" t="s">
        <v>3044</v>
      </c>
      <c r="B658" s="31">
        <v>2.3895</v>
      </c>
      <c r="C658" s="69"/>
      <c r="D658" s="70" t="str">
        <f t="array" ref="D658">IF(C658="","",IFERROR(AVERAGE(_xlfn._xlws.FILTER($B$2:$B$2000,(IFERROR(VALUE(MID($A$2:$A$2000,4,2)),0)=MONTH(C658))*(IFERROR(VALUE(RIGHT($A$2:$A$2000,4)),0)=YEAR(C658)))),""))</f>
        <v/>
      </c>
      <c r="E658" s="62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4" t="s">
        <v>3048</v>
      </c>
      <c r="B659" s="31">
        <v>2.4853999999999998</v>
      </c>
      <c r="C659" s="69"/>
      <c r="D659" s="70" t="str">
        <f t="array" ref="D659">IF(C659="","",IFERROR(AVERAGE(_xlfn._xlws.FILTER($B$2:$B$2000,(IFERROR(VALUE(MID($A$2:$A$2000,4,2)),0)=MONTH(C659))*(IFERROR(VALUE(RIGHT($A$2:$A$2000,4)),0)=YEAR(C659)))),""))</f>
        <v/>
      </c>
      <c r="E659" s="62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4" t="s">
        <v>3053</v>
      </c>
      <c r="B660" s="31">
        <v>2.4496000000000002</v>
      </c>
      <c r="C660" s="69"/>
      <c r="D660" s="70" t="str">
        <f t="array" ref="D660">IF(C660="","",IFERROR(AVERAGE(_xlfn._xlws.FILTER($B$2:$B$2000,(IFERROR(VALUE(MID($A$2:$A$2000,4,2)),0)=MONTH(C660))*(IFERROR(VALUE(RIGHT($A$2:$A$2000,4)),0)=YEAR(C660)))),""))</f>
        <v/>
      </c>
      <c r="E660" s="62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4" t="s">
        <v>3058</v>
      </c>
      <c r="B661" s="31">
        <v>2.4114</v>
      </c>
      <c r="C661" s="69"/>
      <c r="D661" s="70" t="str">
        <f t="array" ref="D661">IF(C661="","",IFERROR(AVERAGE(_xlfn._xlws.FILTER($B$2:$B$2000,(IFERROR(VALUE(MID($A$2:$A$2000,4,2)),0)=MONTH(C661))*(IFERROR(VALUE(RIGHT($A$2:$A$2000,4)),0)=YEAR(C661)))),""))</f>
        <v/>
      </c>
      <c r="E661" s="62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4" t="s">
        <v>3063</v>
      </c>
      <c r="B662" s="31">
        <v>2.3845000000000001</v>
      </c>
      <c r="C662" s="69"/>
      <c r="D662" s="70" t="str">
        <f t="array" ref="D662">IF(C662="","",IFERROR(AVERAGE(_xlfn._xlws.FILTER($B$2:$B$2000,(IFERROR(VALUE(MID($A$2:$A$2000,4,2)),0)=MONTH(C662))*(IFERROR(VALUE(RIGHT($A$2:$A$2000,4)),0)=YEAR(C662)))),""))</f>
        <v/>
      </c>
      <c r="E662" s="62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4" t="s">
        <v>3068</v>
      </c>
      <c r="B663" s="31">
        <v>2.3788</v>
      </c>
      <c r="C663" s="69"/>
      <c r="D663" s="70" t="str">
        <f t="array" ref="D663">IF(C663="","",IFERROR(AVERAGE(_xlfn._xlws.FILTER($B$2:$B$2000,(IFERROR(VALUE(MID($A$2:$A$2000,4,2)),0)=MONTH(C663))*(IFERROR(VALUE(RIGHT($A$2:$A$2000,4)),0)=YEAR(C663)))),""))</f>
        <v/>
      </c>
      <c r="E663" s="62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4" t="s">
        <v>3073</v>
      </c>
      <c r="B664" s="31">
        <v>2.3692000000000002</v>
      </c>
      <c r="C664" s="69"/>
      <c r="D664" s="70" t="str">
        <f t="array" ref="D664">IF(C664="","",IFERROR(AVERAGE(_xlfn._xlws.FILTER($B$2:$B$2000,(IFERROR(VALUE(MID($A$2:$A$2000,4,2)),0)=MONTH(C664))*(IFERROR(VALUE(RIGHT($A$2:$A$2000,4)),0)=YEAR(C664)))),""))</f>
        <v/>
      </c>
      <c r="E664" s="62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4" t="s">
        <v>3078</v>
      </c>
      <c r="B665" s="31">
        <v>2.3473999999999999</v>
      </c>
      <c r="C665" s="69"/>
      <c r="D665" s="70" t="str">
        <f t="array" ref="D665">IF(C665="","",IFERROR(AVERAGE(_xlfn._xlws.FILTER($B$2:$B$2000,(IFERROR(VALUE(MID($A$2:$A$2000,4,2)),0)=MONTH(C665))*(IFERROR(VALUE(RIGHT($A$2:$A$2000,4)),0)=YEAR(C665)))),""))</f>
        <v/>
      </c>
      <c r="E665" s="62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4" t="s">
        <v>3083</v>
      </c>
      <c r="B666" s="31">
        <v>2.3730000000000002</v>
      </c>
      <c r="C666" s="69"/>
      <c r="D666" s="70" t="str">
        <f t="array" ref="D666">IF(C666="","",IFERROR(AVERAGE(_xlfn._xlws.FILTER($B$2:$B$2000,(IFERROR(VALUE(MID($A$2:$A$2000,4,2)),0)=MONTH(C666))*(IFERROR(VALUE(RIGHT($A$2:$A$2000,4)),0)=YEAR(C666)))),""))</f>
        <v/>
      </c>
      <c r="E666" s="62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4" t="s">
        <v>3088</v>
      </c>
      <c r="B667" s="31">
        <v>2.3754</v>
      </c>
      <c r="C667" s="69"/>
      <c r="D667" s="70" t="str">
        <f t="array" ref="D667">IF(C667="","",IFERROR(AVERAGE(_xlfn._xlws.FILTER($B$2:$B$2000,(IFERROR(VALUE(MID($A$2:$A$2000,4,2)),0)=MONTH(C667))*(IFERROR(VALUE(RIGHT($A$2:$A$2000,4)),0)=YEAR(C667)))),""))</f>
        <v/>
      </c>
      <c r="E667" s="62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4" t="s">
        <v>3092</v>
      </c>
      <c r="B668" s="31">
        <v>2.5116000000000001</v>
      </c>
      <c r="C668" s="69"/>
      <c r="D668" s="70" t="str">
        <f t="array" ref="D668">IF(C668="","",IFERROR(AVERAGE(_xlfn._xlws.FILTER($B$2:$B$2000,(IFERROR(VALUE(MID($A$2:$A$2000,4,2)),0)=MONTH(C668))*(IFERROR(VALUE(RIGHT($A$2:$A$2000,4)),0)=YEAR(C668)))),""))</f>
        <v/>
      </c>
      <c r="E668" s="62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4" t="s">
        <v>3097</v>
      </c>
      <c r="B669" s="31">
        <v>2.5947</v>
      </c>
      <c r="C669" s="69"/>
      <c r="D669" s="70" t="str">
        <f t="array" ref="D669">IF(C669="","",IFERROR(AVERAGE(_xlfn._xlws.FILTER($B$2:$B$2000,(IFERROR(VALUE(MID($A$2:$A$2000,4,2)),0)=MONTH(C669))*(IFERROR(VALUE(RIGHT($A$2:$A$2000,4)),0)=YEAR(C669)))),""))</f>
        <v/>
      </c>
      <c r="E669" s="62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4" t="s">
        <v>3102</v>
      </c>
      <c r="B670" s="31">
        <v>2.5966999999999998</v>
      </c>
      <c r="C670" s="69"/>
      <c r="D670" s="70" t="str">
        <f t="array" ref="D670">IF(C670="","",IFERROR(AVERAGE(_xlfn._xlws.FILTER($B$2:$B$2000,(IFERROR(VALUE(MID($A$2:$A$2000,4,2)),0)=MONTH(C670))*(IFERROR(VALUE(RIGHT($A$2:$A$2000,4)),0)=YEAR(C670)))),""))</f>
        <v/>
      </c>
      <c r="E670" s="62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4" t="s">
        <v>3107</v>
      </c>
      <c r="B671" s="31">
        <v>2.8620000000000001</v>
      </c>
      <c r="C671" s="69"/>
      <c r="D671" s="70" t="str">
        <f t="array" ref="D671">IF(C671="","",IFERROR(AVERAGE(_xlfn._xlws.FILTER($B$2:$B$2000,(IFERROR(VALUE(MID($A$2:$A$2000,4,2)),0)=MONTH(C671))*(IFERROR(VALUE(RIGHT($A$2:$A$2000,4)),0)=YEAR(C671)))),""))</f>
        <v/>
      </c>
      <c r="E671" s="62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4" t="s">
        <v>3112</v>
      </c>
      <c r="B672" s="31">
        <v>2.9815999999999998</v>
      </c>
      <c r="C672" s="69"/>
      <c r="D672" s="70" t="str">
        <f t="array" ref="D672">IF(C672="","",IFERROR(AVERAGE(_xlfn._xlws.FILTER($B$2:$B$2000,(IFERROR(VALUE(MID($A$2:$A$2000,4,2)),0)=MONTH(C672))*(IFERROR(VALUE(RIGHT($A$2:$A$2000,4)),0)=YEAR(C672)))),""))</f>
        <v/>
      </c>
      <c r="E672" s="62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4" t="s">
        <v>3116</v>
      </c>
      <c r="B673" s="31">
        <v>2.9981</v>
      </c>
      <c r="C673" s="69"/>
      <c r="D673" s="70" t="str">
        <f t="array" ref="D673">IF(C673="","",IFERROR(AVERAGE(_xlfn._xlws.FILTER($B$2:$B$2000,(IFERROR(VALUE(MID($A$2:$A$2000,4,2)),0)=MONTH(C673))*(IFERROR(VALUE(RIGHT($A$2:$A$2000,4)),0)=YEAR(C673)))),""))</f>
        <v/>
      </c>
      <c r="E673" s="62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4" t="s">
        <v>3121</v>
      </c>
      <c r="B674" s="31">
        <v>3.0287999999999999</v>
      </c>
      <c r="C674" s="69"/>
      <c r="D674" s="70" t="str">
        <f t="array" ref="D674">IF(C674="","",IFERROR(AVERAGE(_xlfn._xlws.FILTER($B$2:$B$2000,(IFERROR(VALUE(MID($A$2:$A$2000,4,2)),0)=MONTH(C674))*(IFERROR(VALUE(RIGHT($A$2:$A$2000,4)),0)=YEAR(C674)))),""))</f>
        <v/>
      </c>
      <c r="E674" s="62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4" t="s">
        <v>3126</v>
      </c>
      <c r="B675" s="31">
        <v>3.1722999999999999</v>
      </c>
      <c r="C675" s="69"/>
      <c r="D675" s="70" t="str">
        <f t="array" ref="D675">IF(C675="","",IFERROR(AVERAGE(_xlfn._xlws.FILTER($B$2:$B$2000,(IFERROR(VALUE(MID($A$2:$A$2000,4,2)),0)=MONTH(C675))*(IFERROR(VALUE(RIGHT($A$2:$A$2000,4)),0)=YEAR(C675)))),""))</f>
        <v/>
      </c>
      <c r="E675" s="62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4" t="s">
        <v>3130</v>
      </c>
      <c r="B676" s="31">
        <v>3.2892999999999999</v>
      </c>
      <c r="C676" s="69"/>
      <c r="D676" s="70" t="str">
        <f t="array" ref="D676">IF(C676="","",IFERROR(AVERAGE(_xlfn._xlws.FILTER($B$2:$B$2000,(IFERROR(VALUE(MID($A$2:$A$2000,4,2)),0)=MONTH(C676))*(IFERROR(VALUE(RIGHT($A$2:$A$2000,4)),0)=YEAR(C676)))),""))</f>
        <v/>
      </c>
      <c r="E676" s="62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4" t="s">
        <v>3135</v>
      </c>
      <c r="B677" s="31">
        <v>3.3643000000000001</v>
      </c>
      <c r="C677" s="69"/>
      <c r="D677" s="70" t="str">
        <f t="array" ref="D677">IF(C677="","",IFERROR(AVERAGE(_xlfn._xlws.FILTER($B$2:$B$2000,(IFERROR(VALUE(MID($A$2:$A$2000,4,2)),0)=MONTH(C677))*(IFERROR(VALUE(RIGHT($A$2:$A$2000,4)),0)=YEAR(C677)))),""))</f>
        <v/>
      </c>
      <c r="E677" s="62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4" t="s">
        <v>5802</v>
      </c>
      <c r="B678" s="31">
        <v>3.343</v>
      </c>
      <c r="C678" s="69"/>
      <c r="D678" s="70" t="str">
        <f t="array" ref="D678">IF(C678="","",IFERROR(AVERAGE(_xlfn._xlws.FILTER($B$2:$B$2000,(IFERROR(VALUE(MID($A$2:$A$2000,4,2)),0)=MONTH(C678))*(IFERROR(VALUE(RIGHT($A$2:$A$2000,4)),0)=YEAR(C678)))),""))</f>
        <v/>
      </c>
      <c r="E678" s="62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4" t="s">
        <v>3144</v>
      </c>
      <c r="B679" s="31">
        <v>3.3195000000000001</v>
      </c>
      <c r="C679" s="69"/>
      <c r="D679" s="70" t="str">
        <f t="array" ref="D679">IF(C679="","",IFERROR(AVERAGE(_xlfn._xlws.FILTER($B$2:$B$2000,(IFERROR(VALUE(MID($A$2:$A$2000,4,2)),0)=MONTH(C679))*(IFERROR(VALUE(RIGHT($A$2:$A$2000,4)),0)=YEAR(C679)))),""))</f>
        <v/>
      </c>
      <c r="E679" s="62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4" t="s">
        <v>3149</v>
      </c>
      <c r="B680" s="31">
        <v>3.2614000000000001</v>
      </c>
      <c r="C680" s="69"/>
      <c r="D680" s="70" t="str">
        <f t="array" ref="D680">IF(C680="","",IFERROR(AVERAGE(_xlfn._xlws.FILTER($B$2:$B$2000,(IFERROR(VALUE(MID($A$2:$A$2000,4,2)),0)=MONTH(C680))*(IFERROR(VALUE(RIGHT($A$2:$A$2000,4)),0)=YEAR(C680)))),""))</f>
        <v/>
      </c>
      <c r="E680" s="62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4" t="s">
        <v>3154</v>
      </c>
      <c r="B681" s="31">
        <v>3.2669999999999999</v>
      </c>
      <c r="C681" s="69"/>
      <c r="D681" s="70" t="str">
        <f t="array" ref="D681">IF(C681="","",IFERROR(AVERAGE(_xlfn._xlws.FILTER($B$2:$B$2000,(IFERROR(VALUE(MID($A$2:$A$2000,4,2)),0)=MONTH(C681))*(IFERROR(VALUE(RIGHT($A$2:$A$2000,4)),0)=YEAR(C681)))),""))</f>
        <v/>
      </c>
      <c r="E681" s="62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4" t="s">
        <v>3159</v>
      </c>
      <c r="B682" s="31">
        <v>3.2911999999999999</v>
      </c>
      <c r="C682" s="69"/>
      <c r="D682" s="70" t="str">
        <f t="array" ref="D682">IF(C682="","",IFERROR(AVERAGE(_xlfn._xlws.FILTER($B$2:$B$2000,(IFERROR(VALUE(MID($A$2:$A$2000,4,2)),0)=MONTH(C682))*(IFERROR(VALUE(RIGHT($A$2:$A$2000,4)),0)=YEAR(C682)))),""))</f>
        <v/>
      </c>
      <c r="E682" s="62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4" t="s">
        <v>3162</v>
      </c>
      <c r="B683" s="31">
        <v>3.2725</v>
      </c>
      <c r="C683" s="69"/>
      <c r="D683" s="70" t="str">
        <f t="array" ref="D683">IF(C683="","",IFERROR(AVERAGE(_xlfn._xlws.FILTER($B$2:$B$2000,(IFERROR(VALUE(MID($A$2:$A$2000,4,2)),0)=MONTH(C683))*(IFERROR(VALUE(RIGHT($A$2:$A$2000,4)),0)=YEAR(C683)))),""))</f>
        <v/>
      </c>
      <c r="E683" s="62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4" t="s">
        <v>3165</v>
      </c>
      <c r="B684" s="31">
        <v>3.3161999999999998</v>
      </c>
      <c r="C684" s="69"/>
      <c r="D684" s="70" t="str">
        <f t="array" ref="D684">IF(C684="","",IFERROR(AVERAGE(_xlfn._xlws.FILTER($B$2:$B$2000,(IFERROR(VALUE(MID($A$2:$A$2000,4,2)),0)=MONTH(C684))*(IFERROR(VALUE(RIGHT($A$2:$A$2000,4)),0)=YEAR(C684)))),""))</f>
        <v/>
      </c>
      <c r="E684" s="62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4" t="s">
        <v>3170</v>
      </c>
      <c r="B685" s="31">
        <v>3.395</v>
      </c>
      <c r="C685" s="69"/>
      <c r="D685" s="70" t="str">
        <f t="array" ref="D685">IF(C685="","",IFERROR(AVERAGE(_xlfn._xlws.FILTER($B$2:$B$2000,(IFERROR(VALUE(MID($A$2:$A$2000,4,2)),0)=MONTH(C685))*(IFERROR(VALUE(RIGHT($A$2:$A$2000,4)),0)=YEAR(C685)))),""))</f>
        <v/>
      </c>
      <c r="E685" s="62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4" t="s">
        <v>3175</v>
      </c>
      <c r="B686" s="31">
        <v>3.5350999999999999</v>
      </c>
      <c r="C686" s="69"/>
      <c r="D686" s="70" t="str">
        <f t="array" ref="D686">IF(C686="","",IFERROR(AVERAGE(_xlfn._xlws.FILTER($B$2:$B$2000,(IFERROR(VALUE(MID($A$2:$A$2000,4,2)),0)=MONTH(C686))*(IFERROR(VALUE(RIGHT($A$2:$A$2000,4)),0)=YEAR(C686)))),""))</f>
        <v/>
      </c>
      <c r="E686" s="62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4" t="s">
        <v>3180</v>
      </c>
      <c r="B687" s="31">
        <v>3.5087999999999999</v>
      </c>
      <c r="C687" s="69"/>
      <c r="D687" s="70" t="str">
        <f t="array" ref="D687">IF(C687="","",IFERROR(AVERAGE(_xlfn._xlws.FILTER($B$2:$B$2000,(IFERROR(VALUE(MID($A$2:$A$2000,4,2)),0)=MONTH(C687))*(IFERROR(VALUE(RIGHT($A$2:$A$2000,4)),0)=YEAR(C687)))),""))</f>
        <v/>
      </c>
      <c r="E687" s="62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4" t="s">
        <v>3185</v>
      </c>
      <c r="B688" s="31">
        <v>3.5246</v>
      </c>
      <c r="C688" s="69"/>
      <c r="D688" s="70" t="str">
        <f t="array" ref="D688">IF(C688="","",IFERROR(AVERAGE(_xlfn._xlws.FILTER($B$2:$B$2000,(IFERROR(VALUE(MID($A$2:$A$2000,4,2)),0)=MONTH(C688))*(IFERROR(VALUE(RIGHT($A$2:$A$2000,4)),0)=YEAR(C688)))),""))</f>
        <v/>
      </c>
      <c r="E688" s="62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4" t="s">
        <v>3190</v>
      </c>
      <c r="B689" s="31">
        <v>3.5491000000000001</v>
      </c>
      <c r="C689" s="69"/>
      <c r="D689" s="70" t="str">
        <f t="array" ref="D689">IF(C689="","",IFERROR(AVERAGE(_xlfn._xlws.FILTER($B$2:$B$2000,(IFERROR(VALUE(MID($A$2:$A$2000,4,2)),0)=MONTH(C689))*(IFERROR(VALUE(RIGHT($A$2:$A$2000,4)),0)=YEAR(C689)))),""))</f>
        <v/>
      </c>
      <c r="E689" s="62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4" t="s">
        <v>3193</v>
      </c>
      <c r="B690" s="31">
        <v>3.5697999999999999</v>
      </c>
      <c r="C690" s="69"/>
      <c r="D690" s="70" t="str">
        <f t="array" ref="D690">IF(C690="","",IFERROR(AVERAGE(_xlfn._xlws.FILTER($B$2:$B$2000,(IFERROR(VALUE(MID($A$2:$A$2000,4,2)),0)=MONTH(C690))*(IFERROR(VALUE(RIGHT($A$2:$A$2000,4)),0)=YEAR(C690)))),""))</f>
        <v/>
      </c>
      <c r="E690" s="62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4" t="s">
        <v>3198</v>
      </c>
      <c r="B691" s="31">
        <v>3.6063000000000001</v>
      </c>
      <c r="C691" s="69"/>
      <c r="D691" s="70" t="str">
        <f t="array" ref="D691">IF(C691="","",IFERROR(AVERAGE(_xlfn._xlws.FILTER($B$2:$B$2000,(IFERROR(VALUE(MID($A$2:$A$2000,4,2)),0)=MONTH(C691))*(IFERROR(VALUE(RIGHT($A$2:$A$2000,4)),0)=YEAR(C691)))),""))</f>
        <v/>
      </c>
      <c r="E691" s="62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4" t="s">
        <v>3203</v>
      </c>
      <c r="B692" s="31">
        <v>3.6358000000000001</v>
      </c>
      <c r="C692" s="69"/>
      <c r="D692" s="70" t="str">
        <f t="array" ref="D692">IF(C692="","",IFERROR(AVERAGE(_xlfn._xlws.FILTER($B$2:$B$2000,(IFERROR(VALUE(MID($A$2:$A$2000,4,2)),0)=MONTH(C692))*(IFERROR(VALUE(RIGHT($A$2:$A$2000,4)),0)=YEAR(C692)))),""))</f>
        <v/>
      </c>
      <c r="E692" s="62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4" t="s">
        <v>3208</v>
      </c>
      <c r="B693" s="31">
        <v>3.6436000000000002</v>
      </c>
      <c r="C693" s="69"/>
      <c r="D693" s="70" t="str">
        <f t="array" ref="D693">IF(C693="","",IFERROR(AVERAGE(_xlfn._xlws.FILTER($B$2:$B$2000,(IFERROR(VALUE(MID($A$2:$A$2000,4,2)),0)=MONTH(C693))*(IFERROR(VALUE(RIGHT($A$2:$A$2000,4)),0)=YEAR(C693)))),""))</f>
        <v/>
      </c>
      <c r="E693" s="62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4" t="s">
        <v>3213</v>
      </c>
      <c r="B694" s="31">
        <v>3.6442000000000001</v>
      </c>
      <c r="C694" s="69"/>
      <c r="D694" s="70" t="str">
        <f t="array" ref="D694">IF(C694="","",IFERROR(AVERAGE(_xlfn._xlws.FILTER($B$2:$B$2000,(IFERROR(VALUE(MID($A$2:$A$2000,4,2)),0)=MONTH(C694))*(IFERROR(VALUE(RIGHT($A$2:$A$2000,4)),0)=YEAR(C694)))),""))</f>
        <v/>
      </c>
      <c r="E694" s="62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4" t="s">
        <v>3218</v>
      </c>
      <c r="B695" s="31">
        <v>3.6073</v>
      </c>
      <c r="C695" s="69"/>
      <c r="D695" s="70" t="str">
        <f t="array" ref="D695">IF(C695="","",IFERROR(AVERAGE(_xlfn._xlws.FILTER($B$2:$B$2000,(IFERROR(VALUE(MID($A$2:$A$2000,4,2)),0)=MONTH(C695))*(IFERROR(VALUE(RIGHT($A$2:$A$2000,4)),0)=YEAR(C695)))),""))</f>
        <v/>
      </c>
      <c r="E695" s="62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4" t="s">
        <v>3222</v>
      </c>
      <c r="B696" s="31">
        <v>3.4382000000000001</v>
      </c>
      <c r="C696" s="69"/>
      <c r="D696" s="70" t="str">
        <f t="array" ref="D696">IF(C696="","",IFERROR(AVERAGE(_xlfn._xlws.FILTER($B$2:$B$2000,(IFERROR(VALUE(MID($A$2:$A$2000,4,2)),0)=MONTH(C696))*(IFERROR(VALUE(RIGHT($A$2:$A$2000,4)),0)=YEAR(C696)))),""))</f>
        <v/>
      </c>
      <c r="E696" s="62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4" t="s">
        <v>3227</v>
      </c>
      <c r="B697" s="31">
        <v>3.0787</v>
      </c>
      <c r="C697" s="69"/>
      <c r="D697" s="70" t="str">
        <f t="array" ref="D697">IF(C697="","",IFERROR(AVERAGE(_xlfn._xlws.FILTER($B$2:$B$2000,(IFERROR(VALUE(MID($A$2:$A$2000,4,2)),0)=MONTH(C697))*(IFERROR(VALUE(RIGHT($A$2:$A$2000,4)),0)=YEAR(C697)))),""))</f>
        <v/>
      </c>
      <c r="E697" s="62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4" t="s">
        <v>3232</v>
      </c>
      <c r="B698" s="31">
        <v>2.6652</v>
      </c>
      <c r="C698" s="69"/>
      <c r="D698" s="70" t="str">
        <f t="array" ref="D698">IF(C698="","",IFERROR(AVERAGE(_xlfn._xlws.FILTER($B$2:$B$2000,(IFERROR(VALUE(MID($A$2:$A$2000,4,2)),0)=MONTH(C698))*(IFERROR(VALUE(RIGHT($A$2:$A$2000,4)),0)=YEAR(C698)))),""))</f>
        <v/>
      </c>
      <c r="E698" s="62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4" t="s">
        <v>3237</v>
      </c>
      <c r="B699" s="31">
        <v>2.5465</v>
      </c>
      <c r="C699" s="69"/>
      <c r="D699" s="70" t="str">
        <f t="array" ref="D699">IF(C699="","",IFERROR(AVERAGE(_xlfn._xlws.FILTER($B$2:$B$2000,(IFERROR(VALUE(MID($A$2:$A$2000,4,2)),0)=MONTH(C699))*(IFERROR(VALUE(RIGHT($A$2:$A$2000,4)),0)=YEAR(C699)))),""))</f>
        <v/>
      </c>
      <c r="E699" s="62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4" t="s">
        <v>3241</v>
      </c>
      <c r="B700" s="31">
        <v>2.5529000000000002</v>
      </c>
      <c r="C700" s="69"/>
      <c r="D700" s="70" t="str">
        <f t="array" ref="D700">IF(C700="","",IFERROR(AVERAGE(_xlfn._xlws.FILTER($B$2:$B$2000,(IFERROR(VALUE(MID($A$2:$A$2000,4,2)),0)=MONTH(C700))*(IFERROR(VALUE(RIGHT($A$2:$A$2000,4)),0)=YEAR(C700)))),""))</f>
        <v/>
      </c>
      <c r="E700" s="62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4" t="s">
        <v>3246</v>
      </c>
      <c r="B701" s="31">
        <v>2.5021</v>
      </c>
      <c r="C701" s="69"/>
      <c r="D701" s="70" t="str">
        <f t="array" ref="D701">IF(C701="","",IFERROR(AVERAGE(_xlfn._xlws.FILTER($B$2:$B$2000,(IFERROR(VALUE(MID($A$2:$A$2000,4,2)),0)=MONTH(C701))*(IFERROR(VALUE(RIGHT($A$2:$A$2000,4)),0)=YEAR(C701)))),""))</f>
        <v/>
      </c>
      <c r="E701" s="62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4" t="s">
        <v>3251</v>
      </c>
      <c r="B702" s="31">
        <v>2.4664000000000001</v>
      </c>
      <c r="C702" s="69"/>
      <c r="D702" s="70" t="str">
        <f t="array" ref="D702">IF(C702="","",IFERROR(AVERAGE(_xlfn._xlws.FILTER($B$2:$B$2000,(IFERROR(VALUE(MID($A$2:$A$2000,4,2)),0)=MONTH(C702))*(IFERROR(VALUE(RIGHT($A$2:$A$2000,4)),0)=YEAR(C702)))),""))</f>
        <v/>
      </c>
      <c r="E702" s="62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4" t="s">
        <v>3256</v>
      </c>
      <c r="B703" s="31">
        <v>2.536</v>
      </c>
      <c r="C703" s="69"/>
      <c r="D703" s="70" t="str">
        <f t="array" ref="D703">IF(C703="","",IFERROR(AVERAGE(_xlfn._xlws.FILTER($B$2:$B$2000,(IFERROR(VALUE(MID($A$2:$A$2000,4,2)),0)=MONTH(C703))*(IFERROR(VALUE(RIGHT($A$2:$A$2000,4)),0)=YEAR(C703)))),""))</f>
        <v/>
      </c>
      <c r="E703" s="62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4" t="s">
        <v>3261</v>
      </c>
      <c r="B704" s="31">
        <v>2.605</v>
      </c>
      <c r="C704" s="69"/>
      <c r="D704" s="70" t="str">
        <f t="array" ref="D704">IF(C704="","",IFERROR(AVERAGE(_xlfn._xlws.FILTER($B$2:$B$2000,(IFERROR(VALUE(MID($A$2:$A$2000,4,2)),0)=MONTH(C704))*(IFERROR(VALUE(RIGHT($A$2:$A$2000,4)),0)=YEAR(C704)))),""))</f>
        <v/>
      </c>
      <c r="E704" s="62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4" t="s">
        <v>3265</v>
      </c>
      <c r="B705" s="31">
        <v>2.7254</v>
      </c>
      <c r="C705" s="69"/>
      <c r="D705" s="70" t="str">
        <f t="array" ref="D705">IF(C705="","",IFERROR(AVERAGE(_xlfn._xlws.FILTER($B$2:$B$2000,(IFERROR(VALUE(MID($A$2:$A$2000,4,2)),0)=MONTH(C705))*(IFERROR(VALUE(RIGHT($A$2:$A$2000,4)),0)=YEAR(C705)))),""))</f>
        <v/>
      </c>
      <c r="E705" s="62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4" t="s">
        <v>3270</v>
      </c>
      <c r="B706" s="31">
        <v>2.7818999999999998</v>
      </c>
      <c r="C706" s="69"/>
      <c r="D706" s="70" t="str">
        <f t="array" ref="D706">IF(C706="","",IFERROR(AVERAGE(_xlfn._xlws.FILTER($B$2:$B$2000,(IFERROR(VALUE(MID($A$2:$A$2000,4,2)),0)=MONTH(C706))*(IFERROR(VALUE(RIGHT($A$2:$A$2000,4)),0)=YEAR(C706)))),""))</f>
        <v/>
      </c>
      <c r="E706" s="62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4" t="s">
        <v>3275</v>
      </c>
      <c r="B707" s="31">
        <v>2.7856999999999998</v>
      </c>
      <c r="C707" s="69"/>
      <c r="D707" s="70" t="str">
        <f t="array" ref="D707">IF(C707="","",IFERROR(AVERAGE(_xlfn._xlws.FILTER($B$2:$B$2000,(IFERROR(VALUE(MID($A$2:$A$2000,4,2)),0)=MONTH(C707))*(IFERROR(VALUE(RIGHT($A$2:$A$2000,4)),0)=YEAR(C707)))),""))</f>
        <v/>
      </c>
      <c r="E707" s="62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4" t="s">
        <v>3280</v>
      </c>
      <c r="B708" s="31">
        <v>2.6747000000000001</v>
      </c>
      <c r="C708" s="69"/>
      <c r="D708" s="70" t="str">
        <f t="array" ref="D708">IF(C708="","",IFERROR(AVERAGE(_xlfn._xlws.FILTER($B$2:$B$2000,(IFERROR(VALUE(MID($A$2:$A$2000,4,2)),0)=MONTH(C708))*(IFERROR(VALUE(RIGHT($A$2:$A$2000,4)),0)=YEAR(C708)))),""))</f>
        <v/>
      </c>
      <c r="E708" s="62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4" t="s">
        <v>3285</v>
      </c>
      <c r="B709" s="31">
        <v>2.6368</v>
      </c>
      <c r="C709" s="69"/>
      <c r="D709" s="70" t="str">
        <f t="array" ref="D709">IF(C709="","",IFERROR(AVERAGE(_xlfn._xlws.FILTER($B$2:$B$2000,(IFERROR(VALUE(MID($A$2:$A$2000,4,2)),0)=MONTH(C709))*(IFERROR(VALUE(RIGHT($A$2:$A$2000,4)),0)=YEAR(C709)))),""))</f>
        <v/>
      </c>
      <c r="E709" s="62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4" t="s">
        <v>3290</v>
      </c>
      <c r="B710" s="31">
        <v>2.6223999999999998</v>
      </c>
      <c r="C710" s="69"/>
      <c r="D710" s="70" t="str">
        <f t="array" ref="D710">IF(C710="","",IFERROR(AVERAGE(_xlfn._xlws.FILTER($B$2:$B$2000,(IFERROR(VALUE(MID($A$2:$A$2000,4,2)),0)=MONTH(C710))*(IFERROR(VALUE(RIGHT($A$2:$A$2000,4)),0)=YEAR(C710)))),""))</f>
        <v/>
      </c>
      <c r="E710" s="62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4" t="s">
        <v>3295</v>
      </c>
      <c r="B711" s="31">
        <v>2.6126999999999998</v>
      </c>
      <c r="C711" s="69"/>
      <c r="D711" s="70" t="str">
        <f t="array" ref="D711">IF(C711="","",IFERROR(AVERAGE(_xlfn._xlws.FILTER($B$2:$B$2000,(IFERROR(VALUE(MID($A$2:$A$2000,4,2)),0)=MONTH(C711))*(IFERROR(VALUE(RIGHT($A$2:$A$2000,4)),0)=YEAR(C711)))),""))</f>
        <v/>
      </c>
      <c r="E711" s="62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4" t="s">
        <v>3300</v>
      </c>
      <c r="B712" s="31">
        <v>2.6554000000000002</v>
      </c>
      <c r="C712" s="69"/>
      <c r="D712" s="70" t="str">
        <f t="array" ref="D712">IF(C712="","",IFERROR(AVERAGE(_xlfn._xlws.FILTER($B$2:$B$2000,(IFERROR(VALUE(MID($A$2:$A$2000,4,2)),0)=MONTH(C712))*(IFERROR(VALUE(RIGHT($A$2:$A$2000,4)),0)=YEAR(C712)))),""))</f>
        <v/>
      </c>
      <c r="E712" s="62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4" t="s">
        <v>3305</v>
      </c>
      <c r="B713" s="31">
        <v>2.7871000000000001</v>
      </c>
      <c r="C713" s="69"/>
      <c r="D713" s="70" t="str">
        <f t="array" ref="D713">IF(C713="","",IFERROR(AVERAGE(_xlfn._xlws.FILTER($B$2:$B$2000,(IFERROR(VALUE(MID($A$2:$A$2000,4,2)),0)=MONTH(C713))*(IFERROR(VALUE(RIGHT($A$2:$A$2000,4)),0)=YEAR(C713)))),""))</f>
        <v/>
      </c>
      <c r="E713" s="62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4" t="s">
        <v>3310</v>
      </c>
      <c r="B714" s="31">
        <v>2.8227000000000002</v>
      </c>
      <c r="C714" s="69"/>
      <c r="D714" s="70" t="str">
        <f t="array" ref="D714">IF(C714="","",IFERROR(AVERAGE(_xlfn._xlws.FILTER($B$2:$B$2000,(IFERROR(VALUE(MID($A$2:$A$2000,4,2)),0)=MONTH(C714))*(IFERROR(VALUE(RIGHT($A$2:$A$2000,4)),0)=YEAR(C714)))),""))</f>
        <v/>
      </c>
      <c r="E714" s="62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4" t="s">
        <v>3315</v>
      </c>
      <c r="B715" s="31">
        <v>2.8422000000000001</v>
      </c>
      <c r="C715" s="69"/>
      <c r="D715" s="70" t="str">
        <f t="array" ref="D715">IF(C715="","",IFERROR(AVERAGE(_xlfn._xlws.FILTER($B$2:$B$2000,(IFERROR(VALUE(MID($A$2:$A$2000,4,2)),0)=MONTH(C715))*(IFERROR(VALUE(RIGHT($A$2:$A$2000,4)),0)=YEAR(C715)))),""))</f>
        <v/>
      </c>
      <c r="E715" s="62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4" t="s">
        <v>3320</v>
      </c>
      <c r="B716" s="31">
        <v>2.8368000000000002</v>
      </c>
      <c r="C716" s="69"/>
      <c r="D716" s="70" t="str">
        <f t="array" ref="D716">IF(C716="","",IFERROR(AVERAGE(_xlfn._xlws.FILTER($B$2:$B$2000,(IFERROR(VALUE(MID($A$2:$A$2000,4,2)),0)=MONTH(C716))*(IFERROR(VALUE(RIGHT($A$2:$A$2000,4)),0)=YEAR(C716)))),""))</f>
        <v/>
      </c>
      <c r="E716" s="62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4" t="s">
        <v>3325</v>
      </c>
      <c r="B717" s="31">
        <v>2.8147000000000002</v>
      </c>
      <c r="C717" s="69"/>
      <c r="D717" s="70" t="str">
        <f t="array" ref="D717">IF(C717="","",IFERROR(AVERAGE(_xlfn._xlws.FILTER($B$2:$B$2000,(IFERROR(VALUE(MID($A$2:$A$2000,4,2)),0)=MONTH(C717))*(IFERROR(VALUE(RIGHT($A$2:$A$2000,4)),0)=YEAR(C717)))),""))</f>
        <v/>
      </c>
      <c r="E717" s="62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4" t="s">
        <v>3330</v>
      </c>
      <c r="B718" s="31">
        <v>2.7978999999999998</v>
      </c>
      <c r="C718" s="69"/>
      <c r="D718" s="70" t="str">
        <f t="array" ref="D718">IF(C718="","",IFERROR(AVERAGE(_xlfn._xlws.FILTER($B$2:$B$2000,(IFERROR(VALUE(MID($A$2:$A$2000,4,2)),0)=MONTH(C718))*(IFERROR(VALUE(RIGHT($A$2:$A$2000,4)),0)=YEAR(C718)))),""))</f>
        <v/>
      </c>
      <c r="E718" s="62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4" t="s">
        <v>3335</v>
      </c>
      <c r="B719" s="31">
        <v>2.8169</v>
      </c>
      <c r="C719" s="69"/>
      <c r="D719" s="70" t="str">
        <f t="array" ref="D719">IF(C719="","",IFERROR(AVERAGE(_xlfn._xlws.FILTER($B$2:$B$2000,(IFERROR(VALUE(MID($A$2:$A$2000,4,2)),0)=MONTH(C719))*(IFERROR(VALUE(RIGHT($A$2:$A$2000,4)),0)=YEAR(C719)))),""))</f>
        <v/>
      </c>
      <c r="E719" s="62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4" t="s">
        <v>3339</v>
      </c>
      <c r="B720" s="31">
        <v>2.8923000000000001</v>
      </c>
      <c r="C720" s="69"/>
      <c r="D720" s="70" t="str">
        <f t="array" ref="D720">IF(C720="","",IFERROR(AVERAGE(_xlfn._xlws.FILTER($B$2:$B$2000,(IFERROR(VALUE(MID($A$2:$A$2000,4,2)),0)=MONTH(C720))*(IFERROR(VALUE(RIGHT($A$2:$A$2000,4)),0)=YEAR(C720)))),""))</f>
        <v/>
      </c>
      <c r="E720" s="62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4" t="s">
        <v>3344</v>
      </c>
      <c r="B721" s="31">
        <v>2.9251</v>
      </c>
      <c r="C721" s="69"/>
      <c r="D721" s="70" t="str">
        <f t="array" ref="D721">IF(C721="","",IFERROR(AVERAGE(_xlfn._xlws.FILTER($B$2:$B$2000,(IFERROR(VALUE(MID($A$2:$A$2000,4,2)),0)=MONTH(C721))*(IFERROR(VALUE(RIGHT($A$2:$A$2000,4)),0)=YEAR(C721)))),""))</f>
        <v/>
      </c>
      <c r="E721" s="62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4" t="s">
        <v>3349</v>
      </c>
      <c r="B722" s="31">
        <v>3.0516000000000001</v>
      </c>
      <c r="C722" s="69"/>
      <c r="D722" s="70" t="str">
        <f t="array" ref="D722">IF(C722="","",IFERROR(AVERAGE(_xlfn._xlws.FILTER($B$2:$B$2000,(IFERROR(VALUE(MID($A$2:$A$2000,4,2)),0)=MONTH(C722))*(IFERROR(VALUE(RIGHT($A$2:$A$2000,4)),0)=YEAR(C722)))),""))</f>
        <v/>
      </c>
      <c r="E722" s="62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4" t="s">
        <v>3354</v>
      </c>
      <c r="B723" s="31">
        <v>3.1217999999999999</v>
      </c>
      <c r="C723" s="69"/>
      <c r="D723" s="70" t="str">
        <f t="array" ref="D723">IF(C723="","",IFERROR(AVERAGE(_xlfn._xlws.FILTER($B$2:$B$2000,(IFERROR(VALUE(MID($A$2:$A$2000,4,2)),0)=MONTH(C723))*(IFERROR(VALUE(RIGHT($A$2:$A$2000,4)),0)=YEAR(C723)))),""))</f>
        <v/>
      </c>
      <c r="E723" s="62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4" t="s">
        <v>3359</v>
      </c>
      <c r="B724" s="31">
        <v>3.1718000000000002</v>
      </c>
      <c r="C724" s="69"/>
      <c r="D724" s="70" t="str">
        <f t="array" ref="D724">IF(C724="","",IFERROR(AVERAGE(_xlfn._xlws.FILTER($B$2:$B$2000,(IFERROR(VALUE(MID($A$2:$A$2000,4,2)),0)=MONTH(C724))*(IFERROR(VALUE(RIGHT($A$2:$A$2000,4)),0)=YEAR(C724)))),""))</f>
        <v/>
      </c>
      <c r="E724" s="62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4" t="s">
        <v>3363</v>
      </c>
      <c r="B725" s="31">
        <v>3.4043999999999999</v>
      </c>
      <c r="C725" s="69"/>
      <c r="D725" s="70" t="str">
        <f t="array" ref="D725">IF(C725="","",IFERROR(AVERAGE(_xlfn._xlws.FILTER($B$2:$B$2000,(IFERROR(VALUE(MID($A$2:$A$2000,4,2)),0)=MONTH(C725))*(IFERROR(VALUE(RIGHT($A$2:$A$2000,4)),0)=YEAR(C725)))),""))</f>
        <v/>
      </c>
      <c r="E725" s="62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4" t="s">
        <v>3368</v>
      </c>
      <c r="B726" s="31">
        <v>3.4344999999999999</v>
      </c>
      <c r="C726" s="69"/>
      <c r="D726" s="70" t="str">
        <f t="array" ref="D726">IF(C726="","",IFERROR(AVERAGE(_xlfn._xlws.FILTER($B$2:$B$2000,(IFERROR(VALUE(MID($A$2:$A$2000,4,2)),0)=MONTH(C726))*(IFERROR(VALUE(RIGHT($A$2:$A$2000,4)),0)=YEAR(C726)))),""))</f>
        <v/>
      </c>
      <c r="E726" s="62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4" t="s">
        <v>3373</v>
      </c>
      <c r="B727" s="31">
        <v>3.4245999999999999</v>
      </c>
      <c r="C727" s="69"/>
      <c r="D727" s="70" t="str">
        <f t="array" ref="D727">IF(C727="","",IFERROR(AVERAGE(_xlfn._xlws.FILTER($B$2:$B$2000,(IFERROR(VALUE(MID($A$2:$A$2000,4,2)),0)=MONTH(C727))*(IFERROR(VALUE(RIGHT($A$2:$A$2000,4)),0)=YEAR(C727)))),""))</f>
        <v/>
      </c>
      <c r="E727" s="62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4" t="s">
        <v>3377</v>
      </c>
      <c r="B728" s="31">
        <v>3.4175</v>
      </c>
      <c r="C728" s="69"/>
      <c r="D728" s="70" t="str">
        <f t="array" ref="D728">IF(C728="","",IFERROR(AVERAGE(_xlfn._xlws.FILTER($B$2:$B$2000,(IFERROR(VALUE(MID($A$2:$A$2000,4,2)),0)=MONTH(C728))*(IFERROR(VALUE(RIGHT($A$2:$A$2000,4)),0)=YEAR(C728)))),""))</f>
        <v/>
      </c>
      <c r="E728" s="62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4" t="s">
        <v>3382</v>
      </c>
      <c r="B729" s="31">
        <v>3.3898000000000001</v>
      </c>
      <c r="C729" s="69"/>
      <c r="D729" s="70" t="str">
        <f t="array" ref="D729">IF(C729="","",IFERROR(AVERAGE(_xlfn._xlws.FILTER($B$2:$B$2000,(IFERROR(VALUE(MID($A$2:$A$2000,4,2)),0)=MONTH(C729))*(IFERROR(VALUE(RIGHT($A$2:$A$2000,4)),0)=YEAR(C729)))),""))</f>
        <v/>
      </c>
      <c r="E729" s="62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4" t="s">
        <v>3386</v>
      </c>
      <c r="B730" s="31">
        <v>3.3774999999999999</v>
      </c>
      <c r="C730" s="69"/>
      <c r="D730" s="70" t="str">
        <f t="array" ref="D730">IF(C730="","",IFERROR(AVERAGE(_xlfn._xlws.FILTER($B$2:$B$2000,(IFERROR(VALUE(MID($A$2:$A$2000,4,2)),0)=MONTH(C730))*(IFERROR(VALUE(RIGHT($A$2:$A$2000,4)),0)=YEAR(C730)))),""))</f>
        <v/>
      </c>
      <c r="E730" s="62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4" t="s">
        <v>3391</v>
      </c>
      <c r="B731" s="31">
        <v>3.3052000000000001</v>
      </c>
      <c r="C731" s="69"/>
      <c r="D731" s="70" t="str">
        <f t="array" ref="D731">IF(C731="","",IFERROR(AVERAGE(_xlfn._xlws.FILTER($B$2:$B$2000,(IFERROR(VALUE(MID($A$2:$A$2000,4,2)),0)=MONTH(C731))*(IFERROR(VALUE(RIGHT($A$2:$A$2000,4)),0)=YEAR(C731)))),""))</f>
        <v/>
      </c>
      <c r="E731" s="62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4" t="s">
        <v>3396</v>
      </c>
      <c r="B732" s="31">
        <v>3.2795999999999998</v>
      </c>
      <c r="C732" s="69"/>
      <c r="D732" s="70" t="str">
        <f t="array" ref="D732">IF(C732="","",IFERROR(AVERAGE(_xlfn._xlws.FILTER($B$2:$B$2000,(IFERROR(VALUE(MID($A$2:$A$2000,4,2)),0)=MONTH(C732))*(IFERROR(VALUE(RIGHT($A$2:$A$2000,4)),0)=YEAR(C732)))),""))</f>
        <v/>
      </c>
      <c r="E732" s="62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4" t="s">
        <v>3401</v>
      </c>
      <c r="B733" s="31">
        <v>3.3965999999999998</v>
      </c>
      <c r="C733" s="69"/>
      <c r="D733" s="70" t="str">
        <f t="array" ref="D733">IF(C733="","",IFERROR(AVERAGE(_xlfn._xlws.FILTER($B$2:$B$2000,(IFERROR(VALUE(MID($A$2:$A$2000,4,2)),0)=MONTH(C733))*(IFERROR(VALUE(RIGHT($A$2:$A$2000,4)),0)=YEAR(C733)))),""))</f>
        <v/>
      </c>
      <c r="E733" s="62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4" t="s">
        <v>3406</v>
      </c>
      <c r="B734" s="31">
        <v>3.3759000000000001</v>
      </c>
      <c r="C734" s="69"/>
      <c r="D734" s="70" t="str">
        <f t="array" ref="D734">IF(C734="","",IFERROR(AVERAGE(_xlfn._xlws.FILTER($B$2:$B$2000,(IFERROR(VALUE(MID($A$2:$A$2000,4,2)),0)=MONTH(C734))*(IFERROR(VALUE(RIGHT($A$2:$A$2000,4)),0)=YEAR(C734)))),""))</f>
        <v/>
      </c>
      <c r="E734" s="62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4" t="s">
        <v>3411</v>
      </c>
      <c r="B735" s="31">
        <v>3.3479000000000001</v>
      </c>
      <c r="C735" s="69"/>
      <c r="D735" s="70" t="str">
        <f t="array" ref="D735">IF(C735="","",IFERROR(AVERAGE(_xlfn._xlws.FILTER($B$2:$B$2000,(IFERROR(VALUE(MID($A$2:$A$2000,4,2)),0)=MONTH(C735))*(IFERROR(VALUE(RIGHT($A$2:$A$2000,4)),0)=YEAR(C735)))),""))</f>
        <v/>
      </c>
      <c r="E735" s="62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4" t="s">
        <v>3415</v>
      </c>
      <c r="B736" s="31">
        <v>3.3376999999999999</v>
      </c>
      <c r="C736" s="69"/>
      <c r="D736" s="70" t="str">
        <f t="array" ref="D736">IF(C736="","",IFERROR(AVERAGE(_xlfn._xlws.FILTER($B$2:$B$2000,(IFERROR(VALUE(MID($A$2:$A$2000,4,2)),0)=MONTH(C736))*(IFERROR(VALUE(RIGHT($A$2:$A$2000,4)),0)=YEAR(C736)))),""))</f>
        <v/>
      </c>
      <c r="E736" s="62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4" t="s">
        <v>3420</v>
      </c>
      <c r="B737" s="31">
        <v>3.3077000000000001</v>
      </c>
      <c r="C737" s="69"/>
      <c r="D737" s="70" t="str">
        <f t="array" ref="D737">IF(C737="","",IFERROR(AVERAGE(_xlfn._xlws.FILTER($B$2:$B$2000,(IFERROR(VALUE(MID($A$2:$A$2000,4,2)),0)=MONTH(C737))*(IFERROR(VALUE(RIGHT($A$2:$A$2000,4)),0)=YEAR(C737)))),""))</f>
        <v/>
      </c>
      <c r="E737" s="62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4" t="s">
        <v>3425</v>
      </c>
      <c r="B738" s="31">
        <v>3.2894000000000001</v>
      </c>
      <c r="C738" s="69"/>
      <c r="D738" s="70" t="str">
        <f t="array" ref="D738">IF(C738="","",IFERROR(AVERAGE(_xlfn._xlws.FILTER($B$2:$B$2000,(IFERROR(VALUE(MID($A$2:$A$2000,4,2)),0)=MONTH(C738))*(IFERROR(VALUE(RIGHT($A$2:$A$2000,4)),0)=YEAR(C738)))),""))</f>
        <v/>
      </c>
      <c r="E738" s="62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4" t="s">
        <v>3430</v>
      </c>
      <c r="B739" s="31">
        <v>3.2338</v>
      </c>
      <c r="C739" s="69"/>
      <c r="D739" s="70" t="str">
        <f t="array" ref="D739">IF(C739="","",IFERROR(AVERAGE(_xlfn._xlws.FILTER($B$2:$B$2000,(IFERROR(VALUE(MID($A$2:$A$2000,4,2)),0)=MONTH(C739))*(IFERROR(VALUE(RIGHT($A$2:$A$2000,4)),0)=YEAR(C739)))),""))</f>
        <v/>
      </c>
      <c r="E739" s="62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4" t="s">
        <v>3435</v>
      </c>
      <c r="B740" s="31">
        <v>3.1652</v>
      </c>
      <c r="C740" s="69"/>
      <c r="D740" s="70" t="str">
        <f t="array" ref="D740">IF(C740="","",IFERROR(AVERAGE(_xlfn._xlws.FILTER($B$2:$B$2000,(IFERROR(VALUE(MID($A$2:$A$2000,4,2)),0)=MONTH(C740))*(IFERROR(VALUE(RIGHT($A$2:$A$2000,4)),0)=YEAR(C740)))),""))</f>
        <v/>
      </c>
      <c r="E740" s="62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4" t="s">
        <v>3440</v>
      </c>
      <c r="B741" s="31">
        <v>3.0977000000000001</v>
      </c>
      <c r="C741" s="69"/>
      <c r="D741" s="70" t="str">
        <f t="array" ref="D741">IF(C741="","",IFERROR(AVERAGE(_xlfn._xlws.FILTER($B$2:$B$2000,(IFERROR(VALUE(MID($A$2:$A$2000,4,2)),0)=MONTH(C741))*(IFERROR(VALUE(RIGHT($A$2:$A$2000,4)),0)=YEAR(C741)))),""))</f>
        <v/>
      </c>
      <c r="E741" s="62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4" t="s">
        <v>3445</v>
      </c>
      <c r="B742" s="31">
        <v>3.0562999999999998</v>
      </c>
      <c r="C742" s="69"/>
      <c r="D742" s="70" t="str">
        <f t="array" ref="D742">IF(C742="","",IFERROR(AVERAGE(_xlfn._xlws.FILTER($B$2:$B$2000,(IFERROR(VALUE(MID($A$2:$A$2000,4,2)),0)=MONTH(C742))*(IFERROR(VALUE(RIGHT($A$2:$A$2000,4)),0)=YEAR(C742)))),""))</f>
        <v/>
      </c>
      <c r="E742" s="62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4" t="s">
        <v>3450</v>
      </c>
      <c r="B743" s="31">
        <v>2.9653</v>
      </c>
      <c r="C743" s="69"/>
      <c r="D743" s="70" t="str">
        <f t="array" ref="D743">IF(C743="","",IFERROR(AVERAGE(_xlfn._xlws.FILTER($B$2:$B$2000,(IFERROR(VALUE(MID($A$2:$A$2000,4,2)),0)=MONTH(C743))*(IFERROR(VALUE(RIGHT($A$2:$A$2000,4)),0)=YEAR(C743)))),""))</f>
        <v/>
      </c>
      <c r="E743" s="62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4" t="s">
        <v>3455</v>
      </c>
      <c r="B744" s="31">
        <v>2.8203</v>
      </c>
      <c r="C744" s="69"/>
      <c r="D744" s="70" t="str">
        <f t="array" ref="D744">IF(C744="","",IFERROR(AVERAGE(_xlfn._xlws.FILTER($B$2:$B$2000,(IFERROR(VALUE(MID($A$2:$A$2000,4,2)),0)=MONTH(C744))*(IFERROR(VALUE(RIGHT($A$2:$A$2000,4)),0)=YEAR(C744)))),""))</f>
        <v/>
      </c>
      <c r="E744" s="62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4" t="s">
        <v>3458</v>
      </c>
      <c r="B745" s="31">
        <v>2.7871999999999999</v>
      </c>
      <c r="C745" s="69"/>
      <c r="D745" s="70" t="str">
        <f t="array" ref="D745">IF(C745="","",IFERROR(AVERAGE(_xlfn._xlws.FILTER($B$2:$B$2000,(IFERROR(VALUE(MID($A$2:$A$2000,4,2)),0)=MONTH(C745))*(IFERROR(VALUE(RIGHT($A$2:$A$2000,4)),0)=YEAR(C745)))),""))</f>
        <v/>
      </c>
      <c r="E745" s="62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4" t="s">
        <v>3463</v>
      </c>
      <c r="B746" s="31">
        <v>2.6876000000000002</v>
      </c>
      <c r="C746" s="69"/>
      <c r="D746" s="70" t="str">
        <f t="array" ref="D746">IF(C746="","",IFERROR(AVERAGE(_xlfn._xlws.FILTER($B$2:$B$2000,(IFERROR(VALUE(MID($A$2:$A$2000,4,2)),0)=MONTH(C746))*(IFERROR(VALUE(RIGHT($A$2:$A$2000,4)),0)=YEAR(C746)))),""))</f>
        <v/>
      </c>
      <c r="E746" s="62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4" t="s">
        <v>3468</v>
      </c>
      <c r="B747" s="31">
        <v>2.7143000000000002</v>
      </c>
      <c r="C747" s="69"/>
      <c r="D747" s="70" t="str">
        <f t="array" ref="D747">IF(C747="","",IFERROR(AVERAGE(_xlfn._xlws.FILTER($B$2:$B$2000,(IFERROR(VALUE(MID($A$2:$A$2000,4,2)),0)=MONTH(C747))*(IFERROR(VALUE(RIGHT($A$2:$A$2000,4)),0)=YEAR(C747)))),""))</f>
        <v/>
      </c>
      <c r="E747" s="62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4" t="s">
        <v>3473</v>
      </c>
      <c r="B748" s="31">
        <v>2.7281</v>
      </c>
      <c r="C748" s="69"/>
      <c r="D748" s="70" t="str">
        <f t="array" ref="D748">IF(C748="","",IFERROR(AVERAGE(_xlfn._xlws.FILTER($B$2:$B$2000,(IFERROR(VALUE(MID($A$2:$A$2000,4,2)),0)=MONTH(C748))*(IFERROR(VALUE(RIGHT($A$2:$A$2000,4)),0)=YEAR(C748)))),""))</f>
        <v/>
      </c>
      <c r="E748" s="62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4" t="s">
        <v>3478</v>
      </c>
      <c r="B749" s="31">
        <v>2.6413000000000002</v>
      </c>
      <c r="C749" s="69"/>
      <c r="D749" s="70" t="str">
        <f t="array" ref="D749">IF(C749="","",IFERROR(AVERAGE(_xlfn._xlws.FILTER($B$2:$B$2000,(IFERROR(VALUE(MID($A$2:$A$2000,4,2)),0)=MONTH(C749))*(IFERROR(VALUE(RIGHT($A$2:$A$2000,4)),0)=YEAR(C749)))),""))</f>
        <v/>
      </c>
      <c r="E749" s="62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4" t="s">
        <v>3483</v>
      </c>
      <c r="B750" s="31">
        <v>2.5838999999999999</v>
      </c>
      <c r="C750" s="69"/>
      <c r="D750" s="70" t="str">
        <f t="array" ref="D750">IF(C750="","",IFERROR(AVERAGE(_xlfn._xlws.FILTER($B$2:$B$2000,(IFERROR(VALUE(MID($A$2:$A$2000,4,2)),0)=MONTH(C750))*(IFERROR(VALUE(RIGHT($A$2:$A$2000,4)),0)=YEAR(C750)))),""))</f>
        <v/>
      </c>
      <c r="E750" s="62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4" t="s">
        <v>3487</v>
      </c>
      <c r="B751" s="31">
        <v>2.6509</v>
      </c>
      <c r="C751" s="69"/>
      <c r="D751" s="70" t="str">
        <f t="array" ref="D751">IF(C751="","",IFERROR(AVERAGE(_xlfn._xlws.FILTER($B$2:$B$2000,(IFERROR(VALUE(MID($A$2:$A$2000,4,2)),0)=MONTH(C751))*(IFERROR(VALUE(RIGHT($A$2:$A$2000,4)),0)=YEAR(C751)))),""))</f>
        <v/>
      </c>
      <c r="E751" s="62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4" t="s">
        <v>3491</v>
      </c>
      <c r="B752" s="31">
        <v>2.6947999999999999</v>
      </c>
      <c r="C752" s="69"/>
      <c r="D752" s="70" t="str">
        <f t="array" ref="D752">IF(C752="","",IFERROR(AVERAGE(_xlfn._xlws.FILTER($B$2:$B$2000,(IFERROR(VALUE(MID($A$2:$A$2000,4,2)),0)=MONTH(C752))*(IFERROR(VALUE(RIGHT($A$2:$A$2000,4)),0)=YEAR(C752)))),""))</f>
        <v/>
      </c>
      <c r="E752" s="62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4" t="s">
        <v>3496</v>
      </c>
      <c r="B753" s="31">
        <v>2.6943999999999999</v>
      </c>
      <c r="C753" s="69"/>
      <c r="D753" s="70" t="str">
        <f t="array" ref="D753">IF(C753="","",IFERROR(AVERAGE(_xlfn._xlws.FILTER($B$2:$B$2000,(IFERROR(VALUE(MID($A$2:$A$2000,4,2)),0)=MONTH(C753))*(IFERROR(VALUE(RIGHT($A$2:$A$2000,4)),0)=YEAR(C753)))),""))</f>
        <v/>
      </c>
      <c r="E753" s="62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4" t="s">
        <v>3500</v>
      </c>
      <c r="B754" s="31">
        <v>2.6501999999999999</v>
      </c>
      <c r="C754" s="69"/>
      <c r="D754" s="70" t="str">
        <f t="array" ref="D754">IF(C754="","",IFERROR(AVERAGE(_xlfn._xlws.FILTER($B$2:$B$2000,(IFERROR(VALUE(MID($A$2:$A$2000,4,2)),0)=MONTH(C754))*(IFERROR(VALUE(RIGHT($A$2:$A$2000,4)),0)=YEAR(C754)))),""))</f>
        <v/>
      </c>
      <c r="E754" s="62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4" t="s">
        <v>3505</v>
      </c>
      <c r="B755" s="31">
        <v>2.5777000000000001</v>
      </c>
      <c r="C755" s="69"/>
      <c r="D755" s="70" t="str">
        <f t="array" ref="D755">IF(C755="","",IFERROR(AVERAGE(_xlfn._xlws.FILTER($B$2:$B$2000,(IFERROR(VALUE(MID($A$2:$A$2000,4,2)),0)=MONTH(C755))*(IFERROR(VALUE(RIGHT($A$2:$A$2000,4)),0)=YEAR(C755)))),""))</f>
        <v/>
      </c>
      <c r="E755" s="62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4" t="s">
        <v>3510</v>
      </c>
      <c r="B756" s="31">
        <v>2.5194000000000001</v>
      </c>
      <c r="C756" s="69"/>
      <c r="D756" s="70" t="str">
        <f t="array" ref="D756">IF(C756="","",IFERROR(AVERAGE(_xlfn._xlws.FILTER($B$2:$B$2000,(IFERROR(VALUE(MID($A$2:$A$2000,4,2)),0)=MONTH(C756))*(IFERROR(VALUE(RIGHT($A$2:$A$2000,4)),0)=YEAR(C756)))),""))</f>
        <v/>
      </c>
      <c r="E756" s="62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4" t="s">
        <v>3515</v>
      </c>
      <c r="B757" s="31">
        <v>2.5417000000000001</v>
      </c>
      <c r="C757" s="69"/>
      <c r="D757" s="70" t="str">
        <f t="array" ref="D757">IF(C757="","",IFERROR(AVERAGE(_xlfn._xlws.FILTER($B$2:$B$2000,(IFERROR(VALUE(MID($A$2:$A$2000,4,2)),0)=MONTH(C757))*(IFERROR(VALUE(RIGHT($A$2:$A$2000,4)),0)=YEAR(C757)))),""))</f>
        <v/>
      </c>
      <c r="E757" s="62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4" t="s">
        <v>3520</v>
      </c>
      <c r="B758" s="31">
        <v>2.4670999999999998</v>
      </c>
      <c r="C758" s="69"/>
      <c r="D758" s="70" t="str">
        <f t="array" ref="D758">IF(C758="","",IFERROR(AVERAGE(_xlfn._xlws.FILTER($B$2:$B$2000,(IFERROR(VALUE(MID($A$2:$A$2000,4,2)),0)=MONTH(C758))*(IFERROR(VALUE(RIGHT($A$2:$A$2000,4)),0)=YEAR(C758)))),""))</f>
        <v/>
      </c>
      <c r="E758" s="62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4" t="s">
        <v>3525</v>
      </c>
      <c r="B759" s="31">
        <v>2.4599000000000002</v>
      </c>
      <c r="C759" s="69"/>
      <c r="D759" s="70" t="str">
        <f t="array" ref="D759">IF(C759="","",IFERROR(AVERAGE(_xlfn._xlws.FILTER($B$2:$B$2000,(IFERROR(VALUE(MID($A$2:$A$2000,4,2)),0)=MONTH(C759))*(IFERROR(VALUE(RIGHT($A$2:$A$2000,4)),0)=YEAR(C759)))),""))</f>
        <v/>
      </c>
      <c r="E759" s="62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4" t="s">
        <v>3529</v>
      </c>
      <c r="B760" s="31">
        <v>2.4687000000000001</v>
      </c>
      <c r="C760" s="69"/>
      <c r="D760" s="70" t="str">
        <f t="array" ref="D760">IF(C760="","",IFERROR(AVERAGE(_xlfn._xlws.FILTER($B$2:$B$2000,(IFERROR(VALUE(MID($A$2:$A$2000,4,2)),0)=MONTH(C760))*(IFERROR(VALUE(RIGHT($A$2:$A$2000,4)),0)=YEAR(C760)))),""))</f>
        <v/>
      </c>
      <c r="E760" s="62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4" t="s">
        <v>3534</v>
      </c>
      <c r="B761" s="31">
        <v>2.4066000000000001</v>
      </c>
      <c r="C761" s="69"/>
      <c r="D761" s="70" t="str">
        <f t="array" ref="D761">IF(C761="","",IFERROR(AVERAGE(_xlfn._xlws.FILTER($B$2:$B$2000,(IFERROR(VALUE(MID($A$2:$A$2000,4,2)),0)=MONTH(C761))*(IFERROR(VALUE(RIGHT($A$2:$A$2000,4)),0)=YEAR(C761)))),""))</f>
        <v/>
      </c>
      <c r="E761" s="62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4" t="s">
        <v>3539</v>
      </c>
      <c r="B762" s="31">
        <v>2.3622999999999998</v>
      </c>
      <c r="C762" s="69"/>
      <c r="D762" s="70" t="str">
        <f t="array" ref="D762">IF(C762="","",IFERROR(AVERAGE(_xlfn._xlws.FILTER($B$2:$B$2000,(IFERROR(VALUE(MID($A$2:$A$2000,4,2)),0)=MONTH(C762))*(IFERROR(VALUE(RIGHT($A$2:$A$2000,4)),0)=YEAR(C762)))),""))</f>
        <v/>
      </c>
      <c r="E762" s="62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4" t="s">
        <v>3544</v>
      </c>
      <c r="B763" s="31">
        <v>2.3365</v>
      </c>
      <c r="C763" s="69"/>
      <c r="D763" s="70" t="str">
        <f t="array" ref="D763">IF(C763="","",IFERROR(AVERAGE(_xlfn._xlws.FILTER($B$2:$B$2000,(IFERROR(VALUE(MID($A$2:$A$2000,4,2)),0)=MONTH(C763))*(IFERROR(VALUE(RIGHT($A$2:$A$2000,4)),0)=YEAR(C763)))),""))</f>
        <v/>
      </c>
      <c r="E763" s="62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4" t="s">
        <v>3549</v>
      </c>
      <c r="B764" s="31">
        <v>2.3445999999999998</v>
      </c>
      <c r="C764" s="69"/>
      <c r="D764" s="70" t="str">
        <f t="array" ref="D764">IF(C764="","",IFERROR(AVERAGE(_xlfn._xlws.FILTER($B$2:$B$2000,(IFERROR(VALUE(MID($A$2:$A$2000,4,2)),0)=MONTH(C764))*(IFERROR(VALUE(RIGHT($A$2:$A$2000,4)),0)=YEAR(C764)))),""))</f>
        <v/>
      </c>
      <c r="E764" s="62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4" t="s">
        <v>3554</v>
      </c>
      <c r="B765" s="31">
        <v>2.3980000000000001</v>
      </c>
      <c r="C765" s="69"/>
      <c r="D765" s="70" t="str">
        <f t="array" ref="D765">IF(C765="","",IFERROR(AVERAGE(_xlfn._xlws.FILTER($B$2:$B$2000,(IFERROR(VALUE(MID($A$2:$A$2000,4,2)),0)=MONTH(C765))*(IFERROR(VALUE(RIGHT($A$2:$A$2000,4)),0)=YEAR(C765)))),""))</f>
        <v/>
      </c>
      <c r="E765" s="62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4" t="s">
        <v>3559</v>
      </c>
      <c r="B766" s="31">
        <v>2.5108000000000001</v>
      </c>
      <c r="C766" s="69"/>
      <c r="D766" s="70" t="str">
        <f t="array" ref="D766">IF(C766="","",IFERROR(AVERAGE(_xlfn._xlws.FILTER($B$2:$B$2000,(IFERROR(VALUE(MID($A$2:$A$2000,4,2)),0)=MONTH(C766))*(IFERROR(VALUE(RIGHT($A$2:$A$2000,4)),0)=YEAR(C766)))),""))</f>
        <v/>
      </c>
      <c r="E766" s="62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4" t="s">
        <v>3564</v>
      </c>
      <c r="B767" s="31">
        <v>2.5548000000000002</v>
      </c>
      <c r="C767" s="69"/>
      <c r="D767" s="70" t="str">
        <f t="array" ref="D767">IF(C767="","",IFERROR(AVERAGE(_xlfn._xlws.FILTER($B$2:$B$2000,(IFERROR(VALUE(MID($A$2:$A$2000,4,2)),0)=MONTH(C767))*(IFERROR(VALUE(RIGHT($A$2:$A$2000,4)),0)=YEAR(C767)))),""))</f>
        <v/>
      </c>
      <c r="E767" s="62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4" t="s">
        <v>3569</v>
      </c>
      <c r="B768" s="31">
        <v>2.6150000000000002</v>
      </c>
      <c r="C768" s="69"/>
      <c r="D768" s="70" t="str">
        <f t="array" ref="D768">IF(C768="","",IFERROR(AVERAGE(_xlfn._xlws.FILTER($B$2:$B$2000,(IFERROR(VALUE(MID($A$2:$A$2000,4,2)),0)=MONTH(C768))*(IFERROR(VALUE(RIGHT($A$2:$A$2000,4)),0)=YEAR(C768)))),""))</f>
        <v/>
      </c>
      <c r="E768" s="62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4" t="s">
        <v>3574</v>
      </c>
      <c r="B769" s="31">
        <v>2.6225000000000001</v>
      </c>
      <c r="C769" s="69"/>
      <c r="D769" s="70" t="str">
        <f t="array" ref="D769">IF(C769="","",IFERROR(AVERAGE(_xlfn._xlws.FILTER($B$2:$B$2000,(IFERROR(VALUE(MID($A$2:$A$2000,4,2)),0)=MONTH(C769))*(IFERROR(VALUE(RIGHT($A$2:$A$2000,4)),0)=YEAR(C769)))),""))</f>
        <v/>
      </c>
      <c r="E769" s="62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4" t="s">
        <v>3579</v>
      </c>
      <c r="B770" s="31">
        <v>2.5758000000000001</v>
      </c>
      <c r="C770" s="69"/>
      <c r="D770" s="70" t="str">
        <f t="array" ref="D770">IF(C770="","",IFERROR(AVERAGE(_xlfn._xlws.FILTER($B$2:$B$2000,(IFERROR(VALUE(MID($A$2:$A$2000,4,2)),0)=MONTH(C770))*(IFERROR(VALUE(RIGHT($A$2:$A$2000,4)),0)=YEAR(C770)))),""))</f>
        <v/>
      </c>
      <c r="E770" s="62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4" t="s">
        <v>3584</v>
      </c>
      <c r="B771" s="31">
        <v>2.5697999999999999</v>
      </c>
      <c r="C771" s="69"/>
      <c r="D771" s="70" t="str">
        <f t="array" ref="D771">IF(C771="","",IFERROR(AVERAGE(_xlfn._xlws.FILTER($B$2:$B$2000,(IFERROR(VALUE(MID($A$2:$A$2000,4,2)),0)=MONTH(C771))*(IFERROR(VALUE(RIGHT($A$2:$A$2000,4)),0)=YEAR(C771)))),""))</f>
        <v/>
      </c>
      <c r="E771" s="62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4" t="s">
        <v>3588</v>
      </c>
      <c r="B772" s="31">
        <v>2.6436000000000002</v>
      </c>
      <c r="C772" s="69"/>
      <c r="D772" s="70" t="str">
        <f t="array" ref="D772">IF(C772="","",IFERROR(AVERAGE(_xlfn._xlws.FILTER($B$2:$B$2000,(IFERROR(VALUE(MID($A$2:$A$2000,4,2)),0)=MONTH(C772))*(IFERROR(VALUE(RIGHT($A$2:$A$2000,4)),0)=YEAR(C772)))),""))</f>
        <v/>
      </c>
      <c r="E772" s="62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4" t="s">
        <v>3593</v>
      </c>
      <c r="B773" s="31">
        <v>2.6288999999999998</v>
      </c>
      <c r="C773" s="69"/>
      <c r="D773" s="70" t="str">
        <f t="array" ref="D773">IF(C773="","",IFERROR(AVERAGE(_xlfn._xlws.FILTER($B$2:$B$2000,(IFERROR(VALUE(MID($A$2:$A$2000,4,2)),0)=MONTH(C773))*(IFERROR(VALUE(RIGHT($A$2:$A$2000,4)),0)=YEAR(C773)))),""))</f>
        <v/>
      </c>
      <c r="E773" s="62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4" t="s">
        <v>3598</v>
      </c>
      <c r="B774" s="31">
        <v>2.6444999999999999</v>
      </c>
      <c r="C774" s="69"/>
      <c r="D774" s="70" t="str">
        <f t="array" ref="D774">IF(C774="","",IFERROR(AVERAGE(_xlfn._xlws.FILTER($B$2:$B$2000,(IFERROR(VALUE(MID($A$2:$A$2000,4,2)),0)=MONTH(C774))*(IFERROR(VALUE(RIGHT($A$2:$A$2000,4)),0)=YEAR(C774)))),""))</f>
        <v/>
      </c>
      <c r="E774" s="62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4" t="s">
        <v>3603</v>
      </c>
      <c r="B775" s="31">
        <v>2.6732</v>
      </c>
      <c r="C775" s="69"/>
      <c r="D775" s="70" t="str">
        <f t="array" ref="D775">IF(C775="","",IFERROR(AVERAGE(_xlfn._xlws.FILTER($B$2:$B$2000,(IFERROR(VALUE(MID($A$2:$A$2000,4,2)),0)=MONTH(C775))*(IFERROR(VALUE(RIGHT($A$2:$A$2000,4)),0)=YEAR(C775)))),""))</f>
        <v/>
      </c>
      <c r="E775" s="62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4" t="s">
        <v>3608</v>
      </c>
      <c r="B776" s="31">
        <v>2.7448999999999999</v>
      </c>
      <c r="C776" s="69"/>
      <c r="D776" s="70" t="str">
        <f t="array" ref="D776">IF(C776="","",IFERROR(AVERAGE(_xlfn._xlws.FILTER($B$2:$B$2000,(IFERROR(VALUE(MID($A$2:$A$2000,4,2)),0)=MONTH(C776))*(IFERROR(VALUE(RIGHT($A$2:$A$2000,4)),0)=YEAR(C776)))),""))</f>
        <v/>
      </c>
      <c r="E776" s="62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4" t="s">
        <v>3612</v>
      </c>
      <c r="B777" s="31">
        <v>2.7694999999999999</v>
      </c>
      <c r="C777" s="69"/>
      <c r="D777" s="70" t="str">
        <f t="array" ref="D777">IF(C777="","",IFERROR(AVERAGE(_xlfn._xlws.FILTER($B$2:$B$2000,(IFERROR(VALUE(MID($A$2:$A$2000,4,2)),0)=MONTH(C777))*(IFERROR(VALUE(RIGHT($A$2:$A$2000,4)),0)=YEAR(C777)))),""))</f>
        <v/>
      </c>
      <c r="E777" s="62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4" t="s">
        <v>3617</v>
      </c>
      <c r="B778" s="31">
        <v>2.8088000000000002</v>
      </c>
      <c r="C778" s="69"/>
      <c r="D778" s="70" t="str">
        <f t="array" ref="D778">IF(C778="","",IFERROR(AVERAGE(_xlfn._xlws.FILTER($B$2:$B$2000,(IFERROR(VALUE(MID($A$2:$A$2000,4,2)),0)=MONTH(C778))*(IFERROR(VALUE(RIGHT($A$2:$A$2000,4)),0)=YEAR(C778)))),""))</f>
        <v/>
      </c>
      <c r="E778" s="62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4" t="s">
        <v>3622</v>
      </c>
      <c r="B779" s="31">
        <v>2.8733</v>
      </c>
      <c r="C779" s="69"/>
      <c r="D779" s="70" t="str">
        <f t="array" ref="D779">IF(C779="","",IFERROR(AVERAGE(_xlfn._xlws.FILTER($B$2:$B$2000,(IFERROR(VALUE(MID($A$2:$A$2000,4,2)),0)=MONTH(C779))*(IFERROR(VALUE(RIGHT($A$2:$A$2000,4)),0)=YEAR(C779)))),""))</f>
        <v/>
      </c>
      <c r="E779" s="62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4" t="s">
        <v>3626</v>
      </c>
      <c r="B780" s="31">
        <v>2.8889999999999998</v>
      </c>
      <c r="C780" s="69"/>
      <c r="D780" s="70" t="str">
        <f t="array" ref="D780">IF(C780="","",IFERROR(AVERAGE(_xlfn._xlws.FILTER($B$2:$B$2000,(IFERROR(VALUE(MID($A$2:$A$2000,4,2)),0)=MONTH(C780))*(IFERROR(VALUE(RIGHT($A$2:$A$2000,4)),0)=YEAR(C780)))),""))</f>
        <v/>
      </c>
      <c r="E780" s="62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4" t="s">
        <v>3631</v>
      </c>
      <c r="B781" s="31">
        <v>2.9540999999999999</v>
      </c>
      <c r="C781" s="69"/>
      <c r="D781" s="70" t="str">
        <f t="array" ref="D781">IF(C781="","",IFERROR(AVERAGE(_xlfn._xlws.FILTER($B$2:$B$2000,(IFERROR(VALUE(MID($A$2:$A$2000,4,2)),0)=MONTH(C781))*(IFERROR(VALUE(RIGHT($A$2:$A$2000,4)),0)=YEAR(C781)))),""))</f>
        <v/>
      </c>
      <c r="E781" s="62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4" t="s">
        <v>3635</v>
      </c>
      <c r="B782" s="31">
        <v>3.0489999999999999</v>
      </c>
      <c r="C782" s="69"/>
      <c r="D782" s="70" t="str">
        <f t="array" ref="D782">IF(C782="","",IFERROR(AVERAGE(_xlfn._xlws.FILTER($B$2:$B$2000,(IFERROR(VALUE(MID($A$2:$A$2000,4,2)),0)=MONTH(C782))*(IFERROR(VALUE(RIGHT($A$2:$A$2000,4)),0)=YEAR(C782)))),""))</f>
        <v/>
      </c>
      <c r="E782" s="62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4" t="s">
        <v>3639</v>
      </c>
      <c r="B783" s="31">
        <v>3.0565000000000002</v>
      </c>
      <c r="C783" s="69"/>
      <c r="D783" s="70" t="str">
        <f t="array" ref="D783">IF(C783="","",IFERROR(AVERAGE(_xlfn._xlws.FILTER($B$2:$B$2000,(IFERROR(VALUE(MID($A$2:$A$2000,4,2)),0)=MONTH(C783))*(IFERROR(VALUE(RIGHT($A$2:$A$2000,4)),0)=YEAR(C783)))),""))</f>
        <v/>
      </c>
      <c r="E783" s="62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4" t="s">
        <v>3644</v>
      </c>
      <c r="B784" s="31">
        <v>3.0811999999999999</v>
      </c>
      <c r="C784" s="69"/>
      <c r="D784" s="70" t="str">
        <f t="array" ref="D784">IF(C784="","",IFERROR(AVERAGE(_xlfn._xlws.FILTER($B$2:$B$2000,(IFERROR(VALUE(MID($A$2:$A$2000,4,2)),0)=MONTH(C784))*(IFERROR(VALUE(RIGHT($A$2:$A$2000,4)),0)=YEAR(C784)))),""))</f>
        <v/>
      </c>
      <c r="E784" s="62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4" t="s">
        <v>3649</v>
      </c>
      <c r="B785" s="31">
        <v>3.1322000000000001</v>
      </c>
      <c r="C785" s="69"/>
      <c r="D785" s="70" t="str">
        <f t="array" ref="D785">IF(C785="","",IFERROR(AVERAGE(_xlfn._xlws.FILTER($B$2:$B$2000,(IFERROR(VALUE(MID($A$2:$A$2000,4,2)),0)=MONTH(C785))*(IFERROR(VALUE(RIGHT($A$2:$A$2000,4)),0)=YEAR(C785)))),""))</f>
        <v/>
      </c>
      <c r="E785" s="62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4" t="s">
        <v>3654</v>
      </c>
      <c r="B786" s="31">
        <v>3.1556999999999999</v>
      </c>
      <c r="C786" s="69"/>
      <c r="D786" s="70" t="str">
        <f t="array" ref="D786">IF(C786="","",IFERROR(AVERAGE(_xlfn._xlws.FILTER($B$2:$B$2000,(IFERROR(VALUE(MID($A$2:$A$2000,4,2)),0)=MONTH(C786))*(IFERROR(VALUE(RIGHT($A$2:$A$2000,4)),0)=YEAR(C786)))),""))</f>
        <v/>
      </c>
      <c r="E786" s="62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4" t="s">
        <v>3659</v>
      </c>
      <c r="B787" s="31">
        <v>3.1577000000000002</v>
      </c>
      <c r="C787" s="69"/>
      <c r="D787" s="70" t="str">
        <f t="array" ref="D787">IF(C787="","",IFERROR(AVERAGE(_xlfn._xlws.FILTER($B$2:$B$2000,(IFERROR(VALUE(MID($A$2:$A$2000,4,2)),0)=MONTH(C787))*(IFERROR(VALUE(RIGHT($A$2:$A$2000,4)),0)=YEAR(C787)))),""))</f>
        <v/>
      </c>
      <c r="E787" s="62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4" t="s">
        <v>3662</v>
      </c>
      <c r="B788" s="31">
        <v>3.1945999999999999</v>
      </c>
      <c r="C788" s="69"/>
      <c r="D788" s="70" t="str">
        <f t="array" ref="D788">IF(C788="","",IFERROR(AVERAGE(_xlfn._xlws.FILTER($B$2:$B$2000,(IFERROR(VALUE(MID($A$2:$A$2000,4,2)),0)=MONTH(C788))*(IFERROR(VALUE(RIGHT($A$2:$A$2000,4)),0)=YEAR(C788)))),""))</f>
        <v/>
      </c>
      <c r="E788" s="62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4" t="s">
        <v>3666</v>
      </c>
      <c r="B789" s="31">
        <v>3.2486999999999999</v>
      </c>
      <c r="C789" s="69"/>
      <c r="D789" s="70" t="str">
        <f t="array" ref="D789">IF(C789="","",IFERROR(AVERAGE(_xlfn._xlws.FILTER($B$2:$B$2000,(IFERROR(VALUE(MID($A$2:$A$2000,4,2)),0)=MONTH(C789))*(IFERROR(VALUE(RIGHT($A$2:$A$2000,4)),0)=YEAR(C789)))),""))</f>
        <v/>
      </c>
      <c r="E789" s="62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4" t="s">
        <v>3671</v>
      </c>
      <c r="B790" s="31">
        <v>3.3115999999999999</v>
      </c>
      <c r="C790" s="69"/>
      <c r="D790" s="70" t="str">
        <f t="array" ref="D790">IF(C790="","",IFERROR(AVERAGE(_xlfn._xlws.FILTER($B$2:$B$2000,(IFERROR(VALUE(MID($A$2:$A$2000,4,2)),0)=MONTH(C790))*(IFERROR(VALUE(RIGHT($A$2:$A$2000,4)),0)=YEAR(C790)))),""))</f>
        <v/>
      </c>
      <c r="E790" s="62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4" t="s">
        <v>3676</v>
      </c>
      <c r="B791" s="31">
        <v>3.3178999999999998</v>
      </c>
      <c r="C791" s="69"/>
      <c r="D791" s="70" t="str">
        <f t="array" ref="D791">IF(C791="","",IFERROR(AVERAGE(_xlfn._xlws.FILTER($B$2:$B$2000,(IFERROR(VALUE(MID($A$2:$A$2000,4,2)),0)=MONTH(C791))*(IFERROR(VALUE(RIGHT($A$2:$A$2000,4)),0)=YEAR(C791)))),""))</f>
        <v/>
      </c>
      <c r="E791" s="62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4" t="s">
        <v>3681</v>
      </c>
      <c r="B792" s="31">
        <v>3.2902</v>
      </c>
      <c r="C792" s="69"/>
      <c r="D792" s="70" t="str">
        <f t="array" ref="D792">IF(C792="","",IFERROR(AVERAGE(_xlfn._xlws.FILTER($B$2:$B$2000,(IFERROR(VALUE(MID($A$2:$A$2000,4,2)),0)=MONTH(C792))*(IFERROR(VALUE(RIGHT($A$2:$A$2000,4)),0)=YEAR(C792)))),""))</f>
        <v/>
      </c>
      <c r="E792" s="62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4" t="s">
        <v>3686</v>
      </c>
      <c r="B793" s="31">
        <v>3.2871000000000001</v>
      </c>
      <c r="C793" s="69"/>
      <c r="D793" s="70" t="str">
        <f t="array" ref="D793">IF(C793="","",IFERROR(AVERAGE(_xlfn._xlws.FILTER($B$2:$B$2000,(IFERROR(VALUE(MID($A$2:$A$2000,4,2)),0)=MONTH(C793))*(IFERROR(VALUE(RIGHT($A$2:$A$2000,4)),0)=YEAR(C793)))),""))</f>
        <v/>
      </c>
      <c r="E793" s="62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4" t="s">
        <v>3691</v>
      </c>
      <c r="B794" s="31">
        <v>3.2761999999999998</v>
      </c>
      <c r="C794" s="69"/>
      <c r="D794" s="70" t="str">
        <f t="array" ref="D794">IF(C794="","",IFERROR(AVERAGE(_xlfn._xlws.FILTER($B$2:$B$2000,(IFERROR(VALUE(MID($A$2:$A$2000,4,2)),0)=MONTH(C794))*(IFERROR(VALUE(RIGHT($A$2:$A$2000,4)),0)=YEAR(C794)))),""))</f>
        <v/>
      </c>
      <c r="E794" s="62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4" t="s">
        <v>3694</v>
      </c>
      <c r="B795" s="31">
        <v>3.3107000000000002</v>
      </c>
      <c r="C795" s="69"/>
      <c r="D795" s="70" t="str">
        <f t="array" ref="D795">IF(C795="","",IFERROR(AVERAGE(_xlfn._xlws.FILTER($B$2:$B$2000,(IFERROR(VALUE(MID($A$2:$A$2000,4,2)),0)=MONTH(C795))*(IFERROR(VALUE(RIGHT($A$2:$A$2000,4)),0)=YEAR(C795)))),""))</f>
        <v/>
      </c>
      <c r="E795" s="62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4" t="s">
        <v>3699</v>
      </c>
      <c r="B796" s="31">
        <v>3.3378999999999999</v>
      </c>
      <c r="C796" s="69"/>
      <c r="D796" s="70" t="str">
        <f t="array" ref="D796">IF(C796="","",IFERROR(AVERAGE(_xlfn._xlws.FILTER($B$2:$B$2000,(IFERROR(VALUE(MID($A$2:$A$2000,4,2)),0)=MONTH(C796))*(IFERROR(VALUE(RIGHT($A$2:$A$2000,4)),0)=YEAR(C796)))),""))</f>
        <v/>
      </c>
      <c r="E796" s="62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4" t="s">
        <v>3704</v>
      </c>
      <c r="B797" s="31">
        <v>3.3418999999999999</v>
      </c>
      <c r="C797" s="69"/>
      <c r="D797" s="70" t="str">
        <f t="array" ref="D797">IF(C797="","",IFERROR(AVERAGE(_xlfn._xlws.FILTER($B$2:$B$2000,(IFERROR(VALUE(MID($A$2:$A$2000,4,2)),0)=MONTH(C797))*(IFERROR(VALUE(RIGHT($A$2:$A$2000,4)),0)=YEAR(C797)))),""))</f>
        <v/>
      </c>
      <c r="E797" s="62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4" t="s">
        <v>3709</v>
      </c>
      <c r="B798" s="31">
        <v>3.3384</v>
      </c>
      <c r="C798" s="69"/>
      <c r="D798" s="70" t="str">
        <f t="array" ref="D798">IF(C798="","",IFERROR(AVERAGE(_xlfn._xlws.FILTER($B$2:$B$2000,(IFERROR(VALUE(MID($A$2:$A$2000,4,2)),0)=MONTH(C798))*(IFERROR(VALUE(RIGHT($A$2:$A$2000,4)),0)=YEAR(C798)))),""))</f>
        <v/>
      </c>
      <c r="E798" s="62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4" t="s">
        <v>3714</v>
      </c>
      <c r="B799" s="31">
        <v>3.3782999999999999</v>
      </c>
      <c r="C799" s="69"/>
      <c r="D799" s="70" t="str">
        <f t="array" ref="D799">IF(C799="","",IFERROR(AVERAGE(_xlfn._xlws.FILTER($B$2:$B$2000,(IFERROR(VALUE(MID($A$2:$A$2000,4,2)),0)=MONTH(C799))*(IFERROR(VALUE(RIGHT($A$2:$A$2000,4)),0)=YEAR(C799)))),""))</f>
        <v/>
      </c>
      <c r="E799" s="62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4" t="s">
        <v>3719</v>
      </c>
      <c r="B800" s="31">
        <v>3.3064</v>
      </c>
      <c r="C800" s="69"/>
      <c r="D800" s="70" t="str">
        <f t="array" ref="D800">IF(C800="","",IFERROR(AVERAGE(_xlfn._xlws.FILTER($B$2:$B$2000,(IFERROR(VALUE(MID($A$2:$A$2000,4,2)),0)=MONTH(C800))*(IFERROR(VALUE(RIGHT($A$2:$A$2000,4)),0)=YEAR(C800)))),""))</f>
        <v/>
      </c>
      <c r="E800" s="62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4" t="s">
        <v>3723</v>
      </c>
      <c r="B801" s="31">
        <v>3.2004000000000001</v>
      </c>
      <c r="C801" s="69"/>
      <c r="D801" s="70" t="str">
        <f t="array" ref="D801">IF(C801="","",IFERROR(AVERAGE(_xlfn._xlws.FILTER($B$2:$B$2000,(IFERROR(VALUE(MID($A$2:$A$2000,4,2)),0)=MONTH(C801))*(IFERROR(VALUE(RIGHT($A$2:$A$2000,4)),0)=YEAR(C801)))),""))</f>
        <v/>
      </c>
      <c r="E801" s="62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4" t="s">
        <v>3728</v>
      </c>
      <c r="B802" s="31">
        <v>2.9136000000000002</v>
      </c>
      <c r="C802" s="69"/>
      <c r="D802" s="70" t="str">
        <f t="array" ref="D802">IF(C802="","",IFERROR(AVERAGE(_xlfn._xlws.FILTER($B$2:$B$2000,(IFERROR(VALUE(MID($A$2:$A$2000,4,2)),0)=MONTH(C802))*(IFERROR(VALUE(RIGHT($A$2:$A$2000,4)),0)=YEAR(C802)))),""))</f>
        <v/>
      </c>
      <c r="E802" s="62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4" t="s">
        <v>3733</v>
      </c>
      <c r="B803" s="31">
        <v>2.6863000000000001</v>
      </c>
      <c r="C803" s="69"/>
      <c r="D803" s="70" t="str">
        <f t="array" ref="D803">IF(C803="","",IFERROR(AVERAGE(_xlfn._xlws.FILTER($B$2:$B$2000,(IFERROR(VALUE(MID($A$2:$A$2000,4,2)),0)=MONTH(C803))*(IFERROR(VALUE(RIGHT($A$2:$A$2000,4)),0)=YEAR(C803)))),""))</f>
        <v/>
      </c>
      <c r="E803" s="62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4" t="s">
        <v>3738</v>
      </c>
      <c r="B804" s="31">
        <v>2.6269999999999998</v>
      </c>
      <c r="C804" s="69"/>
      <c r="D804" s="70" t="str">
        <f t="array" ref="D804">IF(C804="","",IFERROR(AVERAGE(_xlfn._xlws.FILTER($B$2:$B$2000,(IFERROR(VALUE(MID($A$2:$A$2000,4,2)),0)=MONTH(C804))*(IFERROR(VALUE(RIGHT($A$2:$A$2000,4)),0)=YEAR(C804)))),""))</f>
        <v/>
      </c>
      <c r="E804" s="62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4" t="s">
        <v>3743</v>
      </c>
      <c r="B805" s="31">
        <v>2.5758000000000001</v>
      </c>
      <c r="C805" s="69"/>
      <c r="D805" s="70" t="str">
        <f t="array" ref="D805">IF(C805="","",IFERROR(AVERAGE(_xlfn._xlws.FILTER($B$2:$B$2000,(IFERROR(VALUE(MID($A$2:$A$2000,4,2)),0)=MONTH(C805))*(IFERROR(VALUE(RIGHT($A$2:$A$2000,4)),0)=YEAR(C805)))),""))</f>
        <v/>
      </c>
      <c r="E805" s="62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4" t="s">
        <v>3747</v>
      </c>
      <c r="B806" s="31">
        <v>2.5202</v>
      </c>
      <c r="C806" s="69"/>
      <c r="D806" s="70" t="str">
        <f t="array" ref="D806">IF(C806="","",IFERROR(AVERAGE(_xlfn._xlws.FILTER($B$2:$B$2000,(IFERROR(VALUE(MID($A$2:$A$2000,4,2)),0)=MONTH(C806))*(IFERROR(VALUE(RIGHT($A$2:$A$2000,4)),0)=YEAR(C806)))),""))</f>
        <v/>
      </c>
      <c r="E806" s="62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4" t="s">
        <v>3752</v>
      </c>
      <c r="B807" s="31">
        <v>2.6448999999999998</v>
      </c>
      <c r="C807" s="69"/>
      <c r="D807" s="70" t="str">
        <f t="array" ref="D807">IF(C807="","",IFERROR(AVERAGE(_xlfn._xlws.FILTER($B$2:$B$2000,(IFERROR(VALUE(MID($A$2:$A$2000,4,2)),0)=MONTH(C807))*(IFERROR(VALUE(RIGHT($A$2:$A$2000,4)),0)=YEAR(C807)))),""))</f>
        <v/>
      </c>
      <c r="E807" s="62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4" t="s">
        <v>3757</v>
      </c>
      <c r="B808" s="31">
        <v>2.8235999999999999</v>
      </c>
      <c r="C808" s="69"/>
      <c r="D808" s="70" t="str">
        <f t="array" ref="D808">IF(C808="","",IFERROR(AVERAGE(_xlfn._xlws.FILTER($B$2:$B$2000,(IFERROR(VALUE(MID($A$2:$A$2000,4,2)),0)=MONTH(C808))*(IFERROR(VALUE(RIGHT($A$2:$A$2000,4)),0)=YEAR(C808)))),""))</f>
        <v/>
      </c>
      <c r="E808" s="62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4" t="s">
        <v>3762</v>
      </c>
      <c r="B809" s="31">
        <v>2.8713000000000002</v>
      </c>
      <c r="C809" s="69"/>
      <c r="D809" s="70" t="str">
        <f t="array" ref="D809">IF(C809="","",IFERROR(AVERAGE(_xlfn._xlws.FILTER($B$2:$B$2000,(IFERROR(VALUE(MID($A$2:$A$2000,4,2)),0)=MONTH(C809))*(IFERROR(VALUE(RIGHT($A$2:$A$2000,4)),0)=YEAR(C809)))),""))</f>
        <v/>
      </c>
      <c r="E809" s="62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4" t="s">
        <v>3766</v>
      </c>
      <c r="B810" s="31">
        <v>2.8843000000000001</v>
      </c>
      <c r="C810" s="69"/>
      <c r="D810" s="70" t="str">
        <f t="array" ref="D810">IF(C810="","",IFERROR(AVERAGE(_xlfn._xlws.FILTER($B$2:$B$2000,(IFERROR(VALUE(MID($A$2:$A$2000,4,2)),0)=MONTH(C810))*(IFERROR(VALUE(RIGHT($A$2:$A$2000,4)),0)=YEAR(C810)))),""))</f>
        <v/>
      </c>
      <c r="E810" s="62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4" t="s">
        <v>3771</v>
      </c>
      <c r="B811" s="31">
        <v>2.9011</v>
      </c>
      <c r="C811" s="69"/>
      <c r="D811" s="70" t="str">
        <f t="array" ref="D811">IF(C811="","",IFERROR(AVERAGE(_xlfn._xlws.FILTER($B$2:$B$2000,(IFERROR(VALUE(MID($A$2:$A$2000,4,2)),0)=MONTH(C811))*(IFERROR(VALUE(RIGHT($A$2:$A$2000,4)),0)=YEAR(C811)))),""))</f>
        <v/>
      </c>
      <c r="E811" s="62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4" t="s">
        <v>3776</v>
      </c>
      <c r="B812" s="31">
        <v>2.8197999999999999</v>
      </c>
      <c r="C812" s="69"/>
      <c r="D812" s="70" t="str">
        <f t="array" ref="D812">IF(C812="","",IFERROR(AVERAGE(_xlfn._xlws.FILTER($B$2:$B$2000,(IFERROR(VALUE(MID($A$2:$A$2000,4,2)),0)=MONTH(C812))*(IFERROR(VALUE(RIGHT($A$2:$A$2000,4)),0)=YEAR(C812)))),""))</f>
        <v/>
      </c>
      <c r="E812" s="62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4" t="s">
        <v>3781</v>
      </c>
      <c r="B813" s="31">
        <v>2.6711</v>
      </c>
      <c r="C813" s="69"/>
      <c r="D813" s="70" t="str">
        <f t="array" ref="D813">IF(C813="","",IFERROR(AVERAGE(_xlfn._xlws.FILTER($B$2:$B$2000,(IFERROR(VALUE(MID($A$2:$A$2000,4,2)),0)=MONTH(C813))*(IFERROR(VALUE(RIGHT($A$2:$A$2000,4)),0)=YEAR(C813)))),""))</f>
        <v/>
      </c>
      <c r="E813" s="62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4" t="s">
        <v>3786</v>
      </c>
      <c r="B814" s="31">
        <v>2.5769000000000002</v>
      </c>
      <c r="C814" s="69"/>
      <c r="D814" s="70" t="str">
        <f t="array" ref="D814">IF(C814="","",IFERROR(AVERAGE(_xlfn._xlws.FILTER($B$2:$B$2000,(IFERROR(VALUE(MID($A$2:$A$2000,4,2)),0)=MONTH(C814))*(IFERROR(VALUE(RIGHT($A$2:$A$2000,4)),0)=YEAR(C814)))),""))</f>
        <v/>
      </c>
      <c r="E814" s="62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4" t="s">
        <v>3791</v>
      </c>
      <c r="B815" s="31">
        <v>2.5070000000000001</v>
      </c>
      <c r="C815" s="69"/>
      <c r="D815" s="70" t="str">
        <f t="array" ref="D815">IF(C815="","",IFERROR(AVERAGE(_xlfn._xlws.FILTER($B$2:$B$2000,(IFERROR(VALUE(MID($A$2:$A$2000,4,2)),0)=MONTH(C815))*(IFERROR(VALUE(RIGHT($A$2:$A$2000,4)),0)=YEAR(C815)))),""))</f>
        <v/>
      </c>
      <c r="E815" s="62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4" t="s">
        <v>3795</v>
      </c>
      <c r="B816" s="31">
        <v>2.4927000000000001</v>
      </c>
      <c r="C816" s="69"/>
      <c r="D816" s="70" t="str">
        <f t="array" ref="D816">IF(C816="","",IFERROR(AVERAGE(_xlfn._xlws.FILTER($B$2:$B$2000,(IFERROR(VALUE(MID($A$2:$A$2000,4,2)),0)=MONTH(C816))*(IFERROR(VALUE(RIGHT($A$2:$A$2000,4)),0)=YEAR(C816)))),""))</f>
        <v/>
      </c>
      <c r="E816" s="62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4" t="s">
        <v>3800</v>
      </c>
      <c r="B817" s="31">
        <v>2.4771999999999998</v>
      </c>
      <c r="C817" s="69"/>
      <c r="D817" s="70" t="str">
        <f t="array" ref="D817">IF(C817="","",IFERROR(AVERAGE(_xlfn._xlws.FILTER($B$2:$B$2000,(IFERROR(VALUE(MID($A$2:$A$2000,4,2)),0)=MONTH(C817))*(IFERROR(VALUE(RIGHT($A$2:$A$2000,4)),0)=YEAR(C817)))),""))</f>
        <v/>
      </c>
      <c r="E817" s="62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4" t="s">
        <v>3805</v>
      </c>
      <c r="B818" s="31">
        <v>2.4348000000000001</v>
      </c>
      <c r="C818" s="69"/>
      <c r="D818" s="70" t="str">
        <f t="array" ref="D818">IF(C818="","",IFERROR(AVERAGE(_xlfn._xlws.FILTER($B$2:$B$2000,(IFERROR(VALUE(MID($A$2:$A$2000,4,2)),0)=MONTH(C818))*(IFERROR(VALUE(RIGHT($A$2:$A$2000,4)),0)=YEAR(C818)))),""))</f>
        <v/>
      </c>
      <c r="E818" s="62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4" t="s">
        <v>3810</v>
      </c>
      <c r="B819" s="31">
        <v>2.3658999999999999</v>
      </c>
      <c r="C819" s="69"/>
      <c r="D819" s="70" t="str">
        <f t="array" ref="D819">IF(C819="","",IFERROR(AVERAGE(_xlfn._xlws.FILTER($B$2:$B$2000,(IFERROR(VALUE(MID($A$2:$A$2000,4,2)),0)=MONTH(C819))*(IFERROR(VALUE(RIGHT($A$2:$A$2000,4)),0)=YEAR(C819)))),""))</f>
        <v/>
      </c>
      <c r="E819" s="62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4" t="s">
        <v>3815</v>
      </c>
      <c r="B820" s="31">
        <v>2.3460999999999999</v>
      </c>
      <c r="C820" s="69"/>
      <c r="D820" s="70" t="str">
        <f t="array" ref="D820">IF(C820="","",IFERROR(AVERAGE(_xlfn._xlws.FILTER($B$2:$B$2000,(IFERROR(VALUE(MID($A$2:$A$2000,4,2)),0)=MONTH(C820))*(IFERROR(VALUE(RIGHT($A$2:$A$2000,4)),0)=YEAR(C820)))),""))</f>
        <v/>
      </c>
      <c r="E820" s="62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4" t="s">
        <v>3820</v>
      </c>
      <c r="B821" s="31">
        <v>2.3502000000000001</v>
      </c>
      <c r="C821" s="69"/>
      <c r="D821" s="70" t="str">
        <f t="array" ref="D821">IF(C821="","",IFERROR(AVERAGE(_xlfn._xlws.FILTER($B$2:$B$2000,(IFERROR(VALUE(MID($A$2:$A$2000,4,2)),0)=MONTH(C821))*(IFERROR(VALUE(RIGHT($A$2:$A$2000,4)),0)=YEAR(C821)))),""))</f>
        <v/>
      </c>
      <c r="E821" s="62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4" t="s">
        <v>3825</v>
      </c>
      <c r="B822" s="31">
        <v>2.4618000000000002</v>
      </c>
      <c r="C822" s="69"/>
      <c r="D822" s="70" t="str">
        <f t="array" ref="D822">IF(C822="","",IFERROR(AVERAGE(_xlfn._xlws.FILTER($B$2:$B$2000,(IFERROR(VALUE(MID($A$2:$A$2000,4,2)),0)=MONTH(C822))*(IFERROR(VALUE(RIGHT($A$2:$A$2000,4)),0)=YEAR(C822)))),""))</f>
        <v/>
      </c>
      <c r="E822" s="62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4" t="s">
        <v>3830</v>
      </c>
      <c r="B823" s="31">
        <v>2.6857000000000002</v>
      </c>
      <c r="C823" s="69"/>
      <c r="D823" s="70" t="str">
        <f t="array" ref="D823">IF(C823="","",IFERROR(AVERAGE(_xlfn._xlws.FILTER($B$2:$B$2000,(IFERROR(VALUE(MID($A$2:$A$2000,4,2)),0)=MONTH(C823))*(IFERROR(VALUE(RIGHT($A$2:$A$2000,4)),0)=YEAR(C823)))),""))</f>
        <v/>
      </c>
      <c r="E823" s="62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4" t="s">
        <v>3834</v>
      </c>
      <c r="B824" s="31">
        <v>2.8003999999999998</v>
      </c>
      <c r="C824" s="69"/>
      <c r="D824" s="70" t="str">
        <f t="array" ref="D824">IF(C824="","",IFERROR(AVERAGE(_xlfn._xlws.FILTER($B$2:$B$2000,(IFERROR(VALUE(MID($A$2:$A$2000,4,2)),0)=MONTH(C824))*(IFERROR(VALUE(RIGHT($A$2:$A$2000,4)),0)=YEAR(C824)))),""))</f>
        <v/>
      </c>
      <c r="E824" s="62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4" t="s">
        <v>3839</v>
      </c>
      <c r="B825" s="31">
        <v>2.7690999999999999</v>
      </c>
      <c r="C825" s="69"/>
      <c r="D825" s="70" t="str">
        <f t="array" ref="D825">IF(C825="","",IFERROR(AVERAGE(_xlfn._xlws.FILTER($B$2:$B$2000,(IFERROR(VALUE(MID($A$2:$A$2000,4,2)),0)=MONTH(C825))*(IFERROR(VALUE(RIGHT($A$2:$A$2000,4)),0)=YEAR(C825)))),""))</f>
        <v/>
      </c>
      <c r="E825" s="62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4" t="s">
        <v>3844</v>
      </c>
      <c r="B826" s="31">
        <v>2.8037000000000001</v>
      </c>
      <c r="C826" s="69"/>
      <c r="D826" s="70" t="str">
        <f t="array" ref="D826">IF(C826="","",IFERROR(AVERAGE(_xlfn._xlws.FILTER($B$2:$B$2000,(IFERROR(VALUE(MID($A$2:$A$2000,4,2)),0)=MONTH(C826))*(IFERROR(VALUE(RIGHT($A$2:$A$2000,4)),0)=YEAR(C826)))),""))</f>
        <v/>
      </c>
      <c r="E826" s="62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4" t="s">
        <v>3849</v>
      </c>
      <c r="B827" s="31">
        <v>2.8460000000000001</v>
      </c>
      <c r="C827" s="69"/>
      <c r="D827" s="70" t="str">
        <f t="array" ref="D827">IF(C827="","",IFERROR(AVERAGE(_xlfn._xlws.FILTER($B$2:$B$2000,(IFERROR(VALUE(MID($A$2:$A$2000,4,2)),0)=MONTH(C827))*(IFERROR(VALUE(RIGHT($A$2:$A$2000,4)),0)=YEAR(C827)))),""))</f>
        <v/>
      </c>
      <c r="E827" s="62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4" t="s">
        <v>3854</v>
      </c>
      <c r="B828" s="31">
        <v>2.9514999999999998</v>
      </c>
      <c r="C828" s="69"/>
      <c r="D828" s="70" t="str">
        <f t="array" ref="D828">IF(C828="","",IFERROR(AVERAGE(_xlfn._xlws.FILTER($B$2:$B$2000,(IFERROR(VALUE(MID($A$2:$A$2000,4,2)),0)=MONTH(C828))*(IFERROR(VALUE(RIGHT($A$2:$A$2000,4)),0)=YEAR(C828)))),""))</f>
        <v/>
      </c>
      <c r="E828" s="62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4" t="s">
        <v>3858</v>
      </c>
      <c r="B829" s="31">
        <v>3.0038</v>
      </c>
      <c r="C829" s="69"/>
      <c r="D829" s="70" t="str">
        <f t="array" ref="D829">IF(C829="","",IFERROR(AVERAGE(_xlfn._xlws.FILTER($B$2:$B$2000,(IFERROR(VALUE(MID($A$2:$A$2000,4,2)),0)=MONTH(C829))*(IFERROR(VALUE(RIGHT($A$2:$A$2000,4)),0)=YEAR(C829)))),""))</f>
        <v/>
      </c>
      <c r="E829" s="62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4" t="s">
        <v>3863</v>
      </c>
      <c r="B830" s="31">
        <v>2.9903</v>
      </c>
      <c r="C830" s="69"/>
      <c r="D830" s="70" t="str">
        <f t="array" ref="D830">IF(C830="","",IFERROR(AVERAGE(_xlfn._xlws.FILTER($B$2:$B$2000,(IFERROR(VALUE(MID($A$2:$A$2000,4,2)),0)=MONTH(C830))*(IFERROR(VALUE(RIGHT($A$2:$A$2000,4)),0)=YEAR(C830)))),""))</f>
        <v/>
      </c>
      <c r="E830" s="62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4" t="s">
        <v>3868</v>
      </c>
      <c r="B831" s="31">
        <v>2.9228000000000001</v>
      </c>
      <c r="C831" s="69"/>
      <c r="D831" s="70" t="str">
        <f t="array" ref="D831">IF(C831="","",IFERROR(AVERAGE(_xlfn._xlws.FILTER($B$2:$B$2000,(IFERROR(VALUE(MID($A$2:$A$2000,4,2)),0)=MONTH(C831))*(IFERROR(VALUE(RIGHT($A$2:$A$2000,4)),0)=YEAR(C831)))),""))</f>
        <v/>
      </c>
      <c r="E831" s="62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4" t="s">
        <v>3872</v>
      </c>
      <c r="B832" s="31">
        <v>2.8700999999999999</v>
      </c>
      <c r="C832" s="69"/>
      <c r="D832" s="70" t="str">
        <f t="array" ref="D832">IF(C832="","",IFERROR(AVERAGE(_xlfn._xlws.FILTER($B$2:$B$2000,(IFERROR(VALUE(MID($A$2:$A$2000,4,2)),0)=MONTH(C832))*(IFERROR(VALUE(RIGHT($A$2:$A$2000,4)),0)=YEAR(C832)))),""))</f>
        <v/>
      </c>
      <c r="E832" s="62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4" t="s">
        <v>3877</v>
      </c>
      <c r="B833" s="31">
        <v>2.7744</v>
      </c>
      <c r="C833" s="69"/>
      <c r="D833" s="70" t="str">
        <f t="array" ref="D833">IF(C833="","",IFERROR(AVERAGE(_xlfn._xlws.FILTER($B$2:$B$2000,(IFERROR(VALUE(MID($A$2:$A$2000,4,2)),0)=MONTH(C833))*(IFERROR(VALUE(RIGHT($A$2:$A$2000,4)),0)=YEAR(C833)))),""))</f>
        <v/>
      </c>
      <c r="E833" s="62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4" t="s">
        <v>3881</v>
      </c>
      <c r="B834" s="31">
        <v>2.7240000000000002</v>
      </c>
      <c r="C834" s="69"/>
      <c r="D834" s="70" t="str">
        <f t="array" ref="D834">IF(C834="","",IFERROR(AVERAGE(_xlfn._xlws.FILTER($B$2:$B$2000,(IFERROR(VALUE(MID($A$2:$A$2000,4,2)),0)=MONTH(C834))*(IFERROR(VALUE(RIGHT($A$2:$A$2000,4)),0)=YEAR(C834)))),""))</f>
        <v/>
      </c>
      <c r="E834" s="62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4" t="s">
        <v>3885</v>
      </c>
      <c r="B835" s="31">
        <v>2.7067999999999999</v>
      </c>
      <c r="C835" s="69"/>
      <c r="D835" s="70" t="str">
        <f t="array" ref="D835">IF(C835="","",IFERROR(AVERAGE(_xlfn._xlws.FILTER($B$2:$B$2000,(IFERROR(VALUE(MID($A$2:$A$2000,4,2)),0)=MONTH(C835))*(IFERROR(VALUE(RIGHT($A$2:$A$2000,4)),0)=YEAR(C835)))),""))</f>
        <v/>
      </c>
      <c r="E835" s="62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4" t="s">
        <v>3890</v>
      </c>
      <c r="B836" s="31">
        <v>2.6901000000000002</v>
      </c>
      <c r="C836" s="69"/>
      <c r="D836" s="70" t="str">
        <f t="array" ref="D836">IF(C836="","",IFERROR(AVERAGE(_xlfn._xlws.FILTER($B$2:$B$2000,(IFERROR(VALUE(MID($A$2:$A$2000,4,2)),0)=MONTH(C836))*(IFERROR(VALUE(RIGHT($A$2:$A$2000,4)),0)=YEAR(C836)))),""))</f>
        <v/>
      </c>
      <c r="E836" s="62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4" t="s">
        <v>3895</v>
      </c>
      <c r="B837" s="31">
        <v>2.7885</v>
      </c>
      <c r="C837" s="69"/>
      <c r="D837" s="70" t="str">
        <f t="array" ref="D837">IF(C837="","",IFERROR(AVERAGE(_xlfn._xlws.FILTER($B$2:$B$2000,(IFERROR(VALUE(MID($A$2:$A$2000,4,2)),0)=MONTH(C837))*(IFERROR(VALUE(RIGHT($A$2:$A$2000,4)),0)=YEAR(C837)))),""))</f>
        <v/>
      </c>
      <c r="E837" s="62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4" t="s">
        <v>3900</v>
      </c>
      <c r="B838" s="31">
        <v>2.7967</v>
      </c>
      <c r="C838" s="69"/>
      <c r="D838" s="70" t="str">
        <f t="array" ref="D838">IF(C838="","",IFERROR(AVERAGE(_xlfn._xlws.FILTER($B$2:$B$2000,(IFERROR(VALUE(MID($A$2:$A$2000,4,2)),0)=MONTH(C838))*(IFERROR(VALUE(RIGHT($A$2:$A$2000,4)),0)=YEAR(C838)))),""))</f>
        <v/>
      </c>
      <c r="E838" s="62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4" t="s">
        <v>3905</v>
      </c>
      <c r="B839" s="31">
        <v>2.7913000000000001</v>
      </c>
      <c r="C839" s="69"/>
      <c r="D839" s="70" t="str">
        <f t="array" ref="D839">IF(C839="","",IFERROR(AVERAGE(_xlfn._xlws.FILTER($B$2:$B$2000,(IFERROR(VALUE(MID($A$2:$A$2000,4,2)),0)=MONTH(C839))*(IFERROR(VALUE(RIGHT($A$2:$A$2000,4)),0)=YEAR(C839)))),""))</f>
        <v/>
      </c>
      <c r="E839" s="62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4" t="s">
        <v>3908</v>
      </c>
      <c r="B840" s="31">
        <v>2.7942</v>
      </c>
      <c r="C840" s="69"/>
      <c r="D840" s="70" t="str">
        <f t="array" ref="D840">IF(C840="","",IFERROR(AVERAGE(_xlfn._xlws.FILTER($B$2:$B$2000,(IFERROR(VALUE(MID($A$2:$A$2000,4,2)),0)=MONTH(C840))*(IFERROR(VALUE(RIGHT($A$2:$A$2000,4)),0)=YEAR(C840)))),""))</f>
        <v/>
      </c>
      <c r="E840" s="62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4" t="s">
        <v>3911</v>
      </c>
      <c r="B841" s="31">
        <v>2.7936000000000001</v>
      </c>
      <c r="C841" s="69"/>
      <c r="D841" s="70" t="str">
        <f t="array" ref="D841">IF(C841="","",IFERROR(AVERAGE(_xlfn._xlws.FILTER($B$2:$B$2000,(IFERROR(VALUE(MID($A$2:$A$2000,4,2)),0)=MONTH(C841))*(IFERROR(VALUE(RIGHT($A$2:$A$2000,4)),0)=YEAR(C841)))),""))</f>
        <v/>
      </c>
      <c r="E841" s="62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4" t="s">
        <v>3916</v>
      </c>
      <c r="B842" s="31">
        <v>2.7401</v>
      </c>
      <c r="C842" s="69"/>
      <c r="D842" s="70" t="str">
        <f t="array" ref="D842">IF(C842="","",IFERROR(AVERAGE(_xlfn._xlws.FILTER($B$2:$B$2000,(IFERROR(VALUE(MID($A$2:$A$2000,4,2)),0)=MONTH(C842))*(IFERROR(VALUE(RIGHT($A$2:$A$2000,4)),0)=YEAR(C842)))),""))</f>
        <v/>
      </c>
      <c r="E842" s="62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4" t="s">
        <v>3921</v>
      </c>
      <c r="B843" s="31">
        <v>2.6882000000000001</v>
      </c>
      <c r="C843" s="69"/>
      <c r="D843" s="70" t="str">
        <f t="array" ref="D843">IF(C843="","",IFERROR(AVERAGE(_xlfn._xlws.FILTER($B$2:$B$2000,(IFERROR(VALUE(MID($A$2:$A$2000,4,2)),0)=MONTH(C843))*(IFERROR(VALUE(RIGHT($A$2:$A$2000,4)),0)=YEAR(C843)))),""))</f>
        <v/>
      </c>
      <c r="E843" s="62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4" t="s">
        <v>3926</v>
      </c>
      <c r="B844" s="31">
        <v>2.6120999999999999</v>
      </c>
      <c r="C844" s="69"/>
      <c r="D844" s="70" t="str">
        <f t="array" ref="D844">IF(C844="","",IFERROR(AVERAGE(_xlfn._xlws.FILTER($B$2:$B$2000,(IFERROR(VALUE(MID($A$2:$A$2000,4,2)),0)=MONTH(C844))*(IFERROR(VALUE(RIGHT($A$2:$A$2000,4)),0)=YEAR(C844)))),""))</f>
        <v/>
      </c>
      <c r="E844" s="62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4" t="s">
        <v>3931</v>
      </c>
      <c r="B845" s="31">
        <v>2.5297000000000001</v>
      </c>
      <c r="C845" s="69"/>
      <c r="D845" s="70" t="str">
        <f t="array" ref="D845">IF(C845="","",IFERROR(AVERAGE(_xlfn._xlws.FILTER($B$2:$B$2000,(IFERROR(VALUE(MID($A$2:$A$2000,4,2)),0)=MONTH(C845))*(IFERROR(VALUE(RIGHT($A$2:$A$2000,4)),0)=YEAR(C845)))),""))</f>
        <v/>
      </c>
      <c r="E845" s="62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4" t="s">
        <v>3936</v>
      </c>
      <c r="B846" s="31">
        <v>2.6242000000000001</v>
      </c>
      <c r="C846" s="69"/>
      <c r="D846" s="70" t="str">
        <f t="array" ref="D846">IF(C846="","",IFERROR(AVERAGE(_xlfn._xlws.FILTER($B$2:$B$2000,(IFERROR(VALUE(MID($A$2:$A$2000,4,2)),0)=MONTH(C846))*(IFERROR(VALUE(RIGHT($A$2:$A$2000,4)),0)=YEAR(C846)))),""))</f>
        <v/>
      </c>
      <c r="E846" s="62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4" t="s">
        <v>3941</v>
      </c>
      <c r="B847" s="31">
        <v>2.8104</v>
      </c>
      <c r="C847" s="69"/>
      <c r="D847" s="70" t="str">
        <f t="array" ref="D847">IF(C847="","",IFERROR(AVERAGE(_xlfn._xlws.FILTER($B$2:$B$2000,(IFERROR(VALUE(MID($A$2:$A$2000,4,2)),0)=MONTH(C847))*(IFERROR(VALUE(RIGHT($A$2:$A$2000,4)),0)=YEAR(C847)))),""))</f>
        <v/>
      </c>
      <c r="E847" s="62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4" t="s">
        <v>3946</v>
      </c>
      <c r="B848" s="31">
        <v>2.9893000000000001</v>
      </c>
      <c r="C848" s="69"/>
      <c r="D848" s="70" t="str">
        <f t="array" ref="D848">IF(C848="","",IFERROR(AVERAGE(_xlfn._xlws.FILTER($B$2:$B$2000,(IFERROR(VALUE(MID($A$2:$A$2000,4,2)),0)=MONTH(C848))*(IFERROR(VALUE(RIGHT($A$2:$A$2000,4)),0)=YEAR(C848)))),""))</f>
        <v/>
      </c>
      <c r="E848" s="62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4" t="s">
        <v>3951</v>
      </c>
      <c r="B849" s="31">
        <v>3.0608</v>
      </c>
      <c r="C849" s="69"/>
      <c r="D849" s="70" t="str">
        <f t="array" ref="D849">IF(C849="","",IFERROR(AVERAGE(_xlfn._xlws.FILTER($B$2:$B$2000,(IFERROR(VALUE(MID($A$2:$A$2000,4,2)),0)=MONTH(C849))*(IFERROR(VALUE(RIGHT($A$2:$A$2000,4)),0)=YEAR(C849)))),""))</f>
        <v/>
      </c>
      <c r="E849" s="62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4" t="s">
        <v>3954</v>
      </c>
      <c r="B850" s="31">
        <v>3.0661999999999998</v>
      </c>
      <c r="C850" s="69"/>
      <c r="D850" s="70" t="str">
        <f t="array" ref="D850">IF(C850="","",IFERROR(AVERAGE(_xlfn._xlws.FILTER($B$2:$B$2000,(IFERROR(VALUE(MID($A$2:$A$2000,4,2)),0)=MONTH(C850))*(IFERROR(VALUE(RIGHT($A$2:$A$2000,4)),0)=YEAR(C850)))),""))</f>
        <v/>
      </c>
      <c r="E850" s="62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4" t="s">
        <v>3959</v>
      </c>
      <c r="B851" s="31">
        <v>3.0396000000000001</v>
      </c>
      <c r="C851" s="69"/>
      <c r="D851" s="70" t="str">
        <f t="array" ref="D851">IF(C851="","",IFERROR(AVERAGE(_xlfn._xlws.FILTER($B$2:$B$2000,(IFERROR(VALUE(MID($A$2:$A$2000,4,2)),0)=MONTH(C851))*(IFERROR(VALUE(RIGHT($A$2:$A$2000,4)),0)=YEAR(C851)))),""))</f>
        <v/>
      </c>
      <c r="E851" s="62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4" t="s">
        <v>3964</v>
      </c>
      <c r="B852" s="31">
        <v>2.9009</v>
      </c>
      <c r="C852" s="69"/>
      <c r="D852" s="70" t="str">
        <f t="array" ref="D852">IF(C852="","",IFERROR(AVERAGE(_xlfn._xlws.FILTER($B$2:$B$2000,(IFERROR(VALUE(MID($A$2:$A$2000,4,2)),0)=MONTH(C852))*(IFERROR(VALUE(RIGHT($A$2:$A$2000,4)),0)=YEAR(C852)))),""))</f>
        <v/>
      </c>
      <c r="E852" s="62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4" t="s">
        <v>3969</v>
      </c>
      <c r="B853" s="31">
        <v>2.6787999999999998</v>
      </c>
      <c r="C853" s="69"/>
      <c r="D853" s="70" t="str">
        <f t="array" ref="D853">IF(C853="","",IFERROR(AVERAGE(_xlfn._xlws.FILTER($B$2:$B$2000,(IFERROR(VALUE(MID($A$2:$A$2000,4,2)),0)=MONTH(C853))*(IFERROR(VALUE(RIGHT($A$2:$A$2000,4)),0)=YEAR(C853)))),""))</f>
        <v/>
      </c>
      <c r="E853" s="62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4" t="s">
        <v>3974</v>
      </c>
      <c r="B854" s="31">
        <v>2.6781000000000001</v>
      </c>
      <c r="C854" s="69"/>
      <c r="D854" s="70" t="str">
        <f t="array" ref="D854">IF(C854="","",IFERROR(AVERAGE(_xlfn._xlws.FILTER($B$2:$B$2000,(IFERROR(VALUE(MID($A$2:$A$2000,4,2)),0)=MONTH(C854))*(IFERROR(VALUE(RIGHT($A$2:$A$2000,4)),0)=YEAR(C854)))),""))</f>
        <v/>
      </c>
      <c r="E854" s="62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4" t="s">
        <v>3979</v>
      </c>
      <c r="B855" s="31">
        <v>3.0817999999999999</v>
      </c>
      <c r="C855" s="69"/>
      <c r="D855" s="70" t="str">
        <f t="array" ref="D855">IF(C855="","",IFERROR(AVERAGE(_xlfn._xlws.FILTER($B$2:$B$2000,(IFERROR(VALUE(MID($A$2:$A$2000,4,2)),0)=MONTH(C855))*(IFERROR(VALUE(RIGHT($A$2:$A$2000,4)),0)=YEAR(C855)))),""))</f>
        <v/>
      </c>
      <c r="E855" s="62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4" t="s">
        <v>3983</v>
      </c>
      <c r="B856" s="31">
        <v>3.2254999999999998</v>
      </c>
      <c r="C856" s="69"/>
      <c r="D856" s="70" t="str">
        <f t="array" ref="D856">IF(C856="","",IFERROR(AVERAGE(_xlfn._xlws.FILTER($B$2:$B$2000,(IFERROR(VALUE(MID($A$2:$A$2000,4,2)),0)=MONTH(C856))*(IFERROR(VALUE(RIGHT($A$2:$A$2000,4)),0)=YEAR(C856)))),""))</f>
        <v/>
      </c>
      <c r="E856" s="62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4" t="s">
        <v>3988</v>
      </c>
      <c r="B857" s="31">
        <v>3.0167999999999999</v>
      </c>
      <c r="C857" s="69"/>
      <c r="D857" s="70" t="str">
        <f t="array" ref="D857">IF(C857="","",IFERROR(AVERAGE(_xlfn._xlws.FILTER($B$2:$B$2000,(IFERROR(VALUE(MID($A$2:$A$2000,4,2)),0)=MONTH(C857))*(IFERROR(VALUE(RIGHT($A$2:$A$2000,4)),0)=YEAR(C857)))),""))</f>
        <v/>
      </c>
      <c r="E857" s="62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4" t="s">
        <v>3992</v>
      </c>
      <c r="B858" s="31">
        <v>2.6852</v>
      </c>
      <c r="C858" s="69"/>
      <c r="D858" s="70" t="str">
        <f t="array" ref="D858">IF(C858="","",IFERROR(AVERAGE(_xlfn._xlws.FILTER($B$2:$B$2000,(IFERROR(VALUE(MID($A$2:$A$2000,4,2)),0)=MONTH(C858))*(IFERROR(VALUE(RIGHT($A$2:$A$2000,4)),0)=YEAR(C858)))),""))</f>
        <v/>
      </c>
      <c r="E858" s="62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4" t="s">
        <v>3997</v>
      </c>
      <c r="B859" s="31">
        <v>2.6063999999999998</v>
      </c>
      <c r="C859" s="69"/>
      <c r="D859" s="70" t="str">
        <f t="array" ref="D859">IF(C859="","",IFERROR(AVERAGE(_xlfn._xlws.FILTER($B$2:$B$2000,(IFERROR(VALUE(MID($A$2:$A$2000,4,2)),0)=MONTH(C859))*(IFERROR(VALUE(RIGHT($A$2:$A$2000,4)),0)=YEAR(C859)))),""))</f>
        <v/>
      </c>
      <c r="E859" s="62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4" t="s">
        <v>4002</v>
      </c>
      <c r="B860" s="31">
        <v>2.7214</v>
      </c>
      <c r="C860" s="69"/>
      <c r="D860" s="70" t="str">
        <f t="array" ref="D860">IF(C860="","",IFERROR(AVERAGE(_xlfn._xlws.FILTER($B$2:$B$2000,(IFERROR(VALUE(MID($A$2:$A$2000,4,2)),0)=MONTH(C860))*(IFERROR(VALUE(RIGHT($A$2:$A$2000,4)),0)=YEAR(C860)))),""))</f>
        <v/>
      </c>
      <c r="E860" s="62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4" t="s">
        <v>4007</v>
      </c>
      <c r="B861" s="31">
        <v>2.6684999999999999</v>
      </c>
      <c r="C861" s="69"/>
      <c r="D861" s="70" t="str">
        <f t="array" ref="D861">IF(C861="","",IFERROR(AVERAGE(_xlfn._xlws.FILTER($B$2:$B$2000,(IFERROR(VALUE(MID($A$2:$A$2000,4,2)),0)=MONTH(C861))*(IFERROR(VALUE(RIGHT($A$2:$A$2000,4)),0)=YEAR(C861)))),""))</f>
        <v/>
      </c>
      <c r="E861" s="62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4" t="s">
        <v>4012</v>
      </c>
      <c r="B862" s="31">
        <v>2.6257000000000001</v>
      </c>
      <c r="C862" s="69"/>
      <c r="D862" s="70" t="str">
        <f t="array" ref="D862">IF(C862="","",IFERROR(AVERAGE(_xlfn._xlws.FILTER($B$2:$B$2000,(IFERROR(VALUE(MID($A$2:$A$2000,4,2)),0)=MONTH(C862))*(IFERROR(VALUE(RIGHT($A$2:$A$2000,4)),0)=YEAR(C862)))),""))</f>
        <v/>
      </c>
      <c r="E862" s="62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4" t="s">
        <v>4017</v>
      </c>
      <c r="B863" s="31">
        <v>2.6463999999999999</v>
      </c>
      <c r="C863" s="69"/>
      <c r="D863" s="70" t="str">
        <f t="array" ref="D863">IF(C863="","",IFERROR(AVERAGE(_xlfn._xlws.FILTER($B$2:$B$2000,(IFERROR(VALUE(MID($A$2:$A$2000,4,2)),0)=MONTH(C863))*(IFERROR(VALUE(RIGHT($A$2:$A$2000,4)),0)=YEAR(C863)))),""))</f>
        <v/>
      </c>
      <c r="E863" s="62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4" t="s">
        <v>4022</v>
      </c>
      <c r="B864" s="31">
        <v>2.5962999999999998</v>
      </c>
      <c r="C864" s="69"/>
      <c r="D864" s="70" t="str">
        <f t="array" ref="D864">IF(C864="","",IFERROR(AVERAGE(_xlfn._xlws.FILTER($B$2:$B$2000,(IFERROR(VALUE(MID($A$2:$A$2000,4,2)),0)=MONTH(C864))*(IFERROR(VALUE(RIGHT($A$2:$A$2000,4)),0)=YEAR(C864)))),""))</f>
        <v/>
      </c>
      <c r="E864" s="62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4" t="s">
        <v>4026</v>
      </c>
      <c r="B865" s="31">
        <v>2.5851000000000002</v>
      </c>
      <c r="C865" s="69"/>
      <c r="D865" s="70" t="str">
        <f t="array" ref="D865">IF(C865="","",IFERROR(AVERAGE(_xlfn._xlws.FILTER($B$2:$B$2000,(IFERROR(VALUE(MID($A$2:$A$2000,4,2)),0)=MONTH(C865))*(IFERROR(VALUE(RIGHT($A$2:$A$2000,4)),0)=YEAR(C865)))),""))</f>
        <v/>
      </c>
      <c r="E865" s="62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4" t="s">
        <v>4031</v>
      </c>
      <c r="B866" s="31">
        <v>2.5746000000000002</v>
      </c>
      <c r="C866" s="69"/>
      <c r="D866" s="70" t="str">
        <f t="array" ref="D866">IF(C866="","",IFERROR(AVERAGE(_xlfn._xlws.FILTER($B$2:$B$2000,(IFERROR(VALUE(MID($A$2:$A$2000,4,2)),0)=MONTH(C866))*(IFERROR(VALUE(RIGHT($A$2:$A$2000,4)),0)=YEAR(C866)))),""))</f>
        <v/>
      </c>
      <c r="E866" s="62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4" t="s">
        <v>4036</v>
      </c>
      <c r="B867" s="31">
        <v>2.6223999999999998</v>
      </c>
      <c r="C867" s="69"/>
      <c r="D867" s="70" t="str">
        <f t="array" ref="D867">IF(C867="","",IFERROR(AVERAGE(_xlfn._xlws.FILTER($B$2:$B$2000,(IFERROR(VALUE(MID($A$2:$A$2000,4,2)),0)=MONTH(C867))*(IFERROR(VALUE(RIGHT($A$2:$A$2000,4)),0)=YEAR(C867)))),""))</f>
        <v/>
      </c>
      <c r="E867" s="62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4" t="s">
        <v>4040</v>
      </c>
      <c r="B868" s="31">
        <v>2.6389999999999998</v>
      </c>
      <c r="C868" s="69"/>
      <c r="D868" s="70" t="str">
        <f t="array" ref="D868">IF(C868="","",IFERROR(AVERAGE(_xlfn._xlws.FILTER($B$2:$B$2000,(IFERROR(VALUE(MID($A$2:$A$2000,4,2)),0)=MONTH(C868))*(IFERROR(VALUE(RIGHT($A$2:$A$2000,4)),0)=YEAR(C868)))),""))</f>
        <v/>
      </c>
      <c r="E868" s="62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4" t="s">
        <v>4045</v>
      </c>
      <c r="B869" s="31">
        <v>2.6625000000000001</v>
      </c>
      <c r="C869" s="69"/>
      <c r="D869" s="70" t="str">
        <f t="array" ref="D869">IF(C869="","",IFERROR(AVERAGE(_xlfn._xlws.FILTER($B$2:$B$2000,(IFERROR(VALUE(MID($A$2:$A$2000,4,2)),0)=MONTH(C869))*(IFERROR(VALUE(RIGHT($A$2:$A$2000,4)),0)=YEAR(C869)))),""))</f>
        <v/>
      </c>
      <c r="E869" s="62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4" t="s">
        <v>4050</v>
      </c>
      <c r="B870" s="31">
        <v>2.7429999999999999</v>
      </c>
      <c r="C870" s="69"/>
      <c r="D870" s="70" t="str">
        <f t="array" ref="D870">IF(C870="","",IFERROR(AVERAGE(_xlfn._xlws.FILTER($B$2:$B$2000,(IFERROR(VALUE(MID($A$2:$A$2000,4,2)),0)=MONTH(C870))*(IFERROR(VALUE(RIGHT($A$2:$A$2000,4)),0)=YEAR(C870)))),""))</f>
        <v/>
      </c>
      <c r="E870" s="62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4" t="s">
        <v>4055</v>
      </c>
      <c r="B871" s="31">
        <v>2.7768999999999999</v>
      </c>
      <c r="C871" s="69"/>
      <c r="D871" s="70" t="str">
        <f t="array" ref="D871">IF(C871="","",IFERROR(AVERAGE(_xlfn._xlws.FILTER($B$2:$B$2000,(IFERROR(VALUE(MID($A$2:$A$2000,4,2)),0)=MONTH(C871))*(IFERROR(VALUE(RIGHT($A$2:$A$2000,4)),0)=YEAR(C871)))),""))</f>
        <v/>
      </c>
      <c r="E871" s="62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4" t="s">
        <v>4060</v>
      </c>
      <c r="B872" s="31">
        <v>2.8071999999999999</v>
      </c>
      <c r="C872" s="69"/>
      <c r="D872" s="70" t="str">
        <f t="array" ref="D872">IF(C872="","",IFERROR(AVERAGE(_xlfn._xlws.FILTER($B$2:$B$2000,(IFERROR(VALUE(MID($A$2:$A$2000,4,2)),0)=MONTH(C872))*(IFERROR(VALUE(RIGHT($A$2:$A$2000,4)),0)=YEAR(C872)))),""))</f>
        <v/>
      </c>
      <c r="E872" s="62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4" t="s">
        <v>4065</v>
      </c>
      <c r="B873" s="31">
        <v>2.8089</v>
      </c>
      <c r="C873" s="69"/>
      <c r="D873" s="70" t="str">
        <f t="array" ref="D873">IF(C873="","",IFERROR(AVERAGE(_xlfn._xlws.FILTER($B$2:$B$2000,(IFERROR(VALUE(MID($A$2:$A$2000,4,2)),0)=MONTH(C873))*(IFERROR(VALUE(RIGHT($A$2:$A$2000,4)),0)=YEAR(C873)))),""))</f>
        <v/>
      </c>
      <c r="E873" s="62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4" t="s">
        <v>4070</v>
      </c>
      <c r="B874" s="31">
        <v>2.7711000000000001</v>
      </c>
      <c r="C874" s="69"/>
      <c r="D874" s="70" t="str">
        <f t="array" ref="D874">IF(C874="","",IFERROR(AVERAGE(_xlfn._xlws.FILTER($B$2:$B$2000,(IFERROR(VALUE(MID($A$2:$A$2000,4,2)),0)=MONTH(C874))*(IFERROR(VALUE(RIGHT($A$2:$A$2000,4)),0)=YEAR(C874)))),""))</f>
        <v/>
      </c>
      <c r="E874" s="62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4" t="s">
        <v>4075</v>
      </c>
      <c r="B875" s="31">
        <v>2.7212000000000001</v>
      </c>
      <c r="C875" s="69"/>
      <c r="D875" s="70" t="str">
        <f t="array" ref="D875">IF(C875="","",IFERROR(AVERAGE(_xlfn._xlws.FILTER($B$2:$B$2000,(IFERROR(VALUE(MID($A$2:$A$2000,4,2)),0)=MONTH(C875))*(IFERROR(VALUE(RIGHT($A$2:$A$2000,4)),0)=YEAR(C875)))),""))</f>
        <v/>
      </c>
      <c r="E875" s="62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4" t="s">
        <v>4080</v>
      </c>
      <c r="B876" s="31">
        <v>2.7414999999999998</v>
      </c>
      <c r="C876" s="69"/>
      <c r="D876" s="70" t="str">
        <f t="array" ref="D876">IF(C876="","",IFERROR(AVERAGE(_xlfn._xlws.FILTER($B$2:$B$2000,(IFERROR(VALUE(MID($A$2:$A$2000,4,2)),0)=MONTH(C876))*(IFERROR(VALUE(RIGHT($A$2:$A$2000,4)),0)=YEAR(C876)))),""))</f>
        <v/>
      </c>
      <c r="E876" s="62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4" t="s">
        <v>4085</v>
      </c>
      <c r="B877" s="31">
        <v>2.7269999999999999</v>
      </c>
      <c r="C877" s="69"/>
      <c r="D877" s="70" t="str">
        <f t="array" ref="D877">IF(C877="","",IFERROR(AVERAGE(_xlfn._xlws.FILTER($B$2:$B$2000,(IFERROR(VALUE(MID($A$2:$A$2000,4,2)),0)=MONTH(C877))*(IFERROR(VALUE(RIGHT($A$2:$A$2000,4)),0)=YEAR(C877)))),""))</f>
        <v/>
      </c>
      <c r="E877" s="62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4" t="s">
        <v>4090</v>
      </c>
      <c r="B878" s="31">
        <v>2.7717000000000001</v>
      </c>
      <c r="C878" s="69"/>
      <c r="D878" s="70" t="str">
        <f t="array" ref="D878">IF(C878="","",IFERROR(AVERAGE(_xlfn._xlws.FILTER($B$2:$B$2000,(IFERROR(VALUE(MID($A$2:$A$2000,4,2)),0)=MONTH(C878))*(IFERROR(VALUE(RIGHT($A$2:$A$2000,4)),0)=YEAR(C878)))),""))</f>
        <v/>
      </c>
      <c r="E878" s="62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4" t="s">
        <v>4095</v>
      </c>
      <c r="B879" s="31">
        <v>2.8123</v>
      </c>
      <c r="C879" s="69"/>
      <c r="D879" s="70" t="str">
        <f t="array" ref="D879">IF(C879="","",IFERROR(AVERAGE(_xlfn._xlws.FILTER($B$2:$B$2000,(IFERROR(VALUE(MID($A$2:$A$2000,4,2)),0)=MONTH(C879))*(IFERROR(VALUE(RIGHT($A$2:$A$2000,4)),0)=YEAR(C879)))),""))</f>
        <v/>
      </c>
      <c r="E879" s="62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4" t="s">
        <v>4100</v>
      </c>
      <c r="B880" s="31">
        <v>2.8277000000000001</v>
      </c>
      <c r="C880" s="69"/>
      <c r="D880" s="70" t="str">
        <f t="array" ref="D880">IF(C880="","",IFERROR(AVERAGE(_xlfn._xlws.FILTER($B$2:$B$2000,(IFERROR(VALUE(MID($A$2:$A$2000,4,2)),0)=MONTH(C880))*(IFERROR(VALUE(RIGHT($A$2:$A$2000,4)),0)=YEAR(C880)))),""))</f>
        <v/>
      </c>
      <c r="E880" s="62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4" t="s">
        <v>4105</v>
      </c>
      <c r="B881" s="31">
        <v>2.8784999999999998</v>
      </c>
      <c r="C881" s="69"/>
      <c r="D881" s="70" t="str">
        <f t="array" ref="D881">IF(C881="","",IFERROR(AVERAGE(_xlfn._xlws.FILTER($B$2:$B$2000,(IFERROR(VALUE(MID($A$2:$A$2000,4,2)),0)=MONTH(C881))*(IFERROR(VALUE(RIGHT($A$2:$A$2000,4)),0)=YEAR(C881)))),""))</f>
        <v/>
      </c>
      <c r="E881" s="62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4" t="s">
        <v>4110</v>
      </c>
      <c r="B882" s="31">
        <v>2.8835999999999999</v>
      </c>
      <c r="C882" s="69"/>
      <c r="D882" s="70" t="str">
        <f t="array" ref="D882">IF(C882="","",IFERROR(AVERAGE(_xlfn._xlws.FILTER($B$2:$B$2000,(IFERROR(VALUE(MID($A$2:$A$2000,4,2)),0)=MONTH(C882))*(IFERROR(VALUE(RIGHT($A$2:$A$2000,4)),0)=YEAR(C882)))),""))</f>
        <v/>
      </c>
      <c r="E882" s="62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4" t="s">
        <v>4115</v>
      </c>
      <c r="B883" s="31">
        <v>2.9131999999999998</v>
      </c>
      <c r="C883" s="69"/>
      <c r="D883" s="70" t="str">
        <f t="array" ref="D883">IF(C883="","",IFERROR(AVERAGE(_xlfn._xlws.FILTER($B$2:$B$2000,(IFERROR(VALUE(MID($A$2:$A$2000,4,2)),0)=MONTH(C883))*(IFERROR(VALUE(RIGHT($A$2:$A$2000,4)),0)=YEAR(C883)))),""))</f>
        <v/>
      </c>
      <c r="E883" s="62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4" t="s">
        <v>4120</v>
      </c>
      <c r="B884" s="31">
        <v>2.9603000000000002</v>
      </c>
      <c r="C884" s="69"/>
      <c r="D884" s="70" t="str">
        <f t="array" ref="D884">IF(C884="","",IFERROR(AVERAGE(_xlfn._xlws.FILTER($B$2:$B$2000,(IFERROR(VALUE(MID($A$2:$A$2000,4,2)),0)=MONTH(C884))*(IFERROR(VALUE(RIGHT($A$2:$A$2000,4)),0)=YEAR(C884)))),""))</f>
        <v/>
      </c>
      <c r="E884" s="62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4" t="s">
        <v>4125</v>
      </c>
      <c r="B885" s="31">
        <v>2.988</v>
      </c>
      <c r="C885" s="69"/>
      <c r="D885" s="70" t="str">
        <f t="array" ref="D885">IF(C885="","",IFERROR(AVERAGE(_xlfn._xlws.FILTER($B$2:$B$2000,(IFERROR(VALUE(MID($A$2:$A$2000,4,2)),0)=MONTH(C885))*(IFERROR(VALUE(RIGHT($A$2:$A$2000,4)),0)=YEAR(C885)))),""))</f>
        <v/>
      </c>
      <c r="E885" s="62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4" t="s">
        <v>4129</v>
      </c>
      <c r="B886" s="31">
        <v>2.9942000000000002</v>
      </c>
      <c r="C886" s="69"/>
      <c r="D886" s="70" t="str">
        <f t="array" ref="D886">IF(C886="","",IFERROR(AVERAGE(_xlfn._xlws.FILTER($B$2:$B$2000,(IFERROR(VALUE(MID($A$2:$A$2000,4,2)),0)=MONTH(C886))*(IFERROR(VALUE(RIGHT($A$2:$A$2000,4)),0)=YEAR(C886)))),""))</f>
        <v/>
      </c>
      <c r="E886" s="62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4" t="s">
        <v>4133</v>
      </c>
      <c r="B887" s="31">
        <v>3.0388999999999999</v>
      </c>
      <c r="C887" s="69"/>
      <c r="D887" s="70" t="str">
        <f t="array" ref="D887">IF(C887="","",IFERROR(AVERAGE(_xlfn._xlws.FILTER($B$2:$B$2000,(IFERROR(VALUE(MID($A$2:$A$2000,4,2)),0)=MONTH(C887))*(IFERROR(VALUE(RIGHT($A$2:$A$2000,4)),0)=YEAR(C887)))),""))</f>
        <v/>
      </c>
      <c r="E887" s="62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4" t="s">
        <v>4138</v>
      </c>
      <c r="B888" s="31">
        <v>3.1261000000000001</v>
      </c>
      <c r="C888" s="69"/>
      <c r="D888" s="70" t="str">
        <f t="array" ref="D888">IF(C888="","",IFERROR(AVERAGE(_xlfn._xlws.FILTER($B$2:$B$2000,(IFERROR(VALUE(MID($A$2:$A$2000,4,2)),0)=MONTH(C888))*(IFERROR(VALUE(RIGHT($A$2:$A$2000,4)),0)=YEAR(C888)))),""))</f>
        <v/>
      </c>
      <c r="E888" s="62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4" t="s">
        <v>4143</v>
      </c>
      <c r="B889" s="31">
        <v>3.1379999999999999</v>
      </c>
      <c r="C889" s="69"/>
      <c r="D889" s="70" t="str">
        <f t="array" ref="D889">IF(C889="","",IFERROR(AVERAGE(_xlfn._xlws.FILTER($B$2:$B$2000,(IFERROR(VALUE(MID($A$2:$A$2000,4,2)),0)=MONTH(C889))*(IFERROR(VALUE(RIGHT($A$2:$A$2000,4)),0)=YEAR(C889)))),""))</f>
        <v/>
      </c>
      <c r="E889" s="62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4" t="s">
        <v>4148</v>
      </c>
      <c r="B890" s="31">
        <v>3.1122999999999998</v>
      </c>
      <c r="C890" s="69"/>
      <c r="D890" s="70" t="str">
        <f t="array" ref="D890">IF(C890="","",IFERROR(AVERAGE(_xlfn._xlws.FILTER($B$2:$B$2000,(IFERROR(VALUE(MID($A$2:$A$2000,4,2)),0)=MONTH(C890))*(IFERROR(VALUE(RIGHT($A$2:$A$2000,4)),0)=YEAR(C890)))),""))</f>
        <v/>
      </c>
      <c r="E890" s="62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4" t="s">
        <v>4153</v>
      </c>
      <c r="B891" s="31">
        <v>3.1074999999999999</v>
      </c>
      <c r="C891" s="69"/>
      <c r="D891" s="70" t="str">
        <f t="array" ref="D891">IF(C891="","",IFERROR(AVERAGE(_xlfn._xlws.FILTER($B$2:$B$2000,(IFERROR(VALUE(MID($A$2:$A$2000,4,2)),0)=MONTH(C891))*(IFERROR(VALUE(RIGHT($A$2:$A$2000,4)),0)=YEAR(C891)))),""))</f>
        <v/>
      </c>
      <c r="E891" s="62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4" t="s">
        <v>4156</v>
      </c>
      <c r="B892" s="31">
        <v>3.1476000000000002</v>
      </c>
      <c r="C892" s="69"/>
      <c r="D892" s="70" t="str">
        <f t="array" ref="D892">IF(C892="","",IFERROR(AVERAGE(_xlfn._xlws.FILTER($B$2:$B$2000,(IFERROR(VALUE(MID($A$2:$A$2000,4,2)),0)=MONTH(C892))*(IFERROR(VALUE(RIGHT($A$2:$A$2000,4)),0)=YEAR(C892)))),""))</f>
        <v/>
      </c>
      <c r="E892" s="62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4" t="s">
        <v>4159</v>
      </c>
      <c r="B893" s="31">
        <v>3.1783999999999999</v>
      </c>
      <c r="C893" s="69"/>
      <c r="D893" s="70" t="str">
        <f t="array" ref="D893">IF(C893="","",IFERROR(AVERAGE(_xlfn._xlws.FILTER($B$2:$B$2000,(IFERROR(VALUE(MID($A$2:$A$2000,4,2)),0)=MONTH(C893))*(IFERROR(VALUE(RIGHT($A$2:$A$2000,4)),0)=YEAR(C893)))),""))</f>
        <v/>
      </c>
      <c r="E893" s="62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4" t="s">
        <v>4164</v>
      </c>
      <c r="B894" s="31">
        <v>3.2134</v>
      </c>
      <c r="C894" s="69"/>
      <c r="D894" s="70" t="str">
        <f t="array" ref="D894">IF(C894="","",IFERROR(AVERAGE(_xlfn._xlws.FILTER($B$2:$B$2000,(IFERROR(VALUE(MID($A$2:$A$2000,4,2)),0)=MONTH(C894))*(IFERROR(VALUE(RIGHT($A$2:$A$2000,4)),0)=YEAR(C894)))),""))</f>
        <v/>
      </c>
      <c r="E894" s="62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4" t="s">
        <v>4169</v>
      </c>
      <c r="B895" s="31">
        <v>3.2145999999999999</v>
      </c>
      <c r="C895" s="69"/>
      <c r="D895" s="70" t="str">
        <f t="array" ref="D895">IF(C895="","",IFERROR(AVERAGE(_xlfn._xlws.FILTER($B$2:$B$2000,(IFERROR(VALUE(MID($A$2:$A$2000,4,2)),0)=MONTH(C895))*(IFERROR(VALUE(RIGHT($A$2:$A$2000,4)),0)=YEAR(C895)))),""))</f>
        <v/>
      </c>
      <c r="E895" s="62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4" t="s">
        <v>4174</v>
      </c>
      <c r="B896" s="31">
        <v>3.2039</v>
      </c>
      <c r="C896" s="69"/>
      <c r="D896" s="70" t="str">
        <f t="array" ref="D896">IF(C896="","",IFERROR(AVERAGE(_xlfn._xlws.FILTER($B$2:$B$2000,(IFERROR(VALUE(MID($A$2:$A$2000,4,2)),0)=MONTH(C896))*(IFERROR(VALUE(RIGHT($A$2:$A$2000,4)),0)=YEAR(C896)))),""))</f>
        <v/>
      </c>
      <c r="E896" s="62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4" t="s">
        <v>4179</v>
      </c>
      <c r="B897" s="31">
        <v>3.2416999999999998</v>
      </c>
      <c r="C897" s="69"/>
      <c r="D897" s="70" t="str">
        <f t="array" ref="D897">IF(C897="","",IFERROR(AVERAGE(_xlfn._xlws.FILTER($B$2:$B$2000,(IFERROR(VALUE(MID($A$2:$A$2000,4,2)),0)=MONTH(C897))*(IFERROR(VALUE(RIGHT($A$2:$A$2000,4)),0)=YEAR(C897)))),""))</f>
        <v/>
      </c>
      <c r="E897" s="62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4" t="s">
        <v>4184</v>
      </c>
      <c r="B898" s="31">
        <v>3.2761999999999998</v>
      </c>
      <c r="C898" s="69"/>
      <c r="D898" s="70" t="str">
        <f t="array" ref="D898">IF(C898="","",IFERROR(AVERAGE(_xlfn._xlws.FILTER($B$2:$B$2000,(IFERROR(VALUE(MID($A$2:$A$2000,4,2)),0)=MONTH(C898))*(IFERROR(VALUE(RIGHT($A$2:$A$2000,4)),0)=YEAR(C898)))),""))</f>
        <v/>
      </c>
      <c r="E898" s="62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4" t="s">
        <v>4189</v>
      </c>
      <c r="B899" s="31">
        <v>3.2961</v>
      </c>
      <c r="C899" s="69"/>
      <c r="D899" s="70" t="str">
        <f t="array" ref="D899">IF(C899="","",IFERROR(AVERAGE(_xlfn._xlws.FILTER($B$2:$B$2000,(IFERROR(VALUE(MID($A$2:$A$2000,4,2)),0)=MONTH(C899))*(IFERROR(VALUE(RIGHT($A$2:$A$2000,4)),0)=YEAR(C899)))),""))</f>
        <v/>
      </c>
      <c r="E899" s="62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4" t="s">
        <v>4194</v>
      </c>
      <c r="B900" s="31">
        <v>3.3094999999999999</v>
      </c>
      <c r="C900" s="69"/>
      <c r="D900" s="70" t="str">
        <f t="array" ref="D900">IF(C900="","",IFERROR(AVERAGE(_xlfn._xlws.FILTER($B$2:$B$2000,(IFERROR(VALUE(MID($A$2:$A$2000,4,2)),0)=MONTH(C900))*(IFERROR(VALUE(RIGHT($A$2:$A$2000,4)),0)=YEAR(C900)))),""))</f>
        <v/>
      </c>
      <c r="E900" s="62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4" t="s">
        <v>4197</v>
      </c>
      <c r="B901" s="31">
        <v>3.3195999999999999</v>
      </c>
      <c r="C901" s="69"/>
      <c r="D901" s="70" t="str">
        <f t="array" ref="D901">IF(C901="","",IFERROR(AVERAGE(_xlfn._xlws.FILTER($B$2:$B$2000,(IFERROR(VALUE(MID($A$2:$A$2000,4,2)),0)=MONTH(C901))*(IFERROR(VALUE(RIGHT($A$2:$A$2000,4)),0)=YEAR(C901)))),""))</f>
        <v/>
      </c>
      <c r="E901" s="62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4" t="s">
        <v>4202</v>
      </c>
      <c r="B902" s="31">
        <v>3.2366000000000001</v>
      </c>
      <c r="C902" s="69"/>
      <c r="D902" s="70" t="str">
        <f t="array" ref="D902">IF(C902="","",IFERROR(AVERAGE(_xlfn._xlws.FILTER($B$2:$B$2000,(IFERROR(VALUE(MID($A$2:$A$2000,4,2)),0)=MONTH(C902))*(IFERROR(VALUE(RIGHT($A$2:$A$2000,4)),0)=YEAR(C902)))),""))</f>
        <v/>
      </c>
      <c r="E902" s="62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4" t="s">
        <v>4207</v>
      </c>
      <c r="B903" s="31">
        <v>2.9845999999999999</v>
      </c>
      <c r="C903" s="69"/>
      <c r="D903" s="70" t="str">
        <f t="array" ref="D903">IF(C903="","",IFERROR(AVERAGE(_xlfn._xlws.FILTER($B$2:$B$2000,(IFERROR(VALUE(MID($A$2:$A$2000,4,2)),0)=MONTH(C903))*(IFERROR(VALUE(RIGHT($A$2:$A$2000,4)),0)=YEAR(C903)))),""))</f>
        <v/>
      </c>
      <c r="E903" s="62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4" t="s">
        <v>4212</v>
      </c>
      <c r="B904" s="31">
        <v>2.5676000000000001</v>
      </c>
      <c r="C904" s="69"/>
      <c r="D904" s="70" t="str">
        <f t="array" ref="D904">IF(C904="","",IFERROR(AVERAGE(_xlfn._xlws.FILTER($B$2:$B$2000,(IFERROR(VALUE(MID($A$2:$A$2000,4,2)),0)=MONTH(C904))*(IFERROR(VALUE(RIGHT($A$2:$A$2000,4)),0)=YEAR(C904)))),""))</f>
        <v/>
      </c>
      <c r="E904" s="62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4" t="s">
        <v>4217</v>
      </c>
      <c r="B905" s="31">
        <v>2.3243</v>
      </c>
      <c r="C905" s="69"/>
      <c r="D905" s="70" t="str">
        <f t="array" ref="D905">IF(C905="","",IFERROR(AVERAGE(_xlfn._xlws.FILTER($B$2:$B$2000,(IFERROR(VALUE(MID($A$2:$A$2000,4,2)),0)=MONTH(C905))*(IFERROR(VALUE(RIGHT($A$2:$A$2000,4)),0)=YEAR(C905)))),""))</f>
        <v/>
      </c>
      <c r="E905" s="62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4" t="s">
        <v>4222</v>
      </c>
      <c r="B906" s="31">
        <v>1.9878</v>
      </c>
      <c r="C906" s="69"/>
      <c r="D906" s="70" t="str">
        <f t="array" ref="D906">IF(C906="","",IFERROR(AVERAGE(_xlfn._xlws.FILTER($B$2:$B$2000,(IFERROR(VALUE(MID($A$2:$A$2000,4,2)),0)=MONTH(C906))*(IFERROR(VALUE(RIGHT($A$2:$A$2000,4)),0)=YEAR(C906)))),""))</f>
        <v/>
      </c>
      <c r="E906" s="62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4" t="s">
        <v>4226</v>
      </c>
      <c r="B907" s="31">
        <v>2.1311</v>
      </c>
      <c r="C907" s="69"/>
      <c r="D907" s="70" t="str">
        <f t="array" ref="D907">IF(C907="","",IFERROR(AVERAGE(_xlfn._xlws.FILTER($B$2:$B$2000,(IFERROR(VALUE(MID($A$2:$A$2000,4,2)),0)=MONTH(C907))*(IFERROR(VALUE(RIGHT($A$2:$A$2000,4)),0)=YEAR(C907)))),""))</f>
        <v/>
      </c>
      <c r="E907" s="62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4" t="s">
        <v>4231</v>
      </c>
      <c r="B908" s="31">
        <v>2.2157</v>
      </c>
      <c r="C908" s="69"/>
      <c r="D908" s="70" t="str">
        <f t="array" ref="D908">IF(C908="","",IFERROR(AVERAGE(_xlfn._xlws.FILTER($B$2:$B$2000,(IFERROR(VALUE(MID($A$2:$A$2000,4,2)),0)=MONTH(C908))*(IFERROR(VALUE(RIGHT($A$2:$A$2000,4)),0)=YEAR(C908)))),""))</f>
        <v/>
      </c>
      <c r="E908" s="62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4" t="s">
        <v>4235</v>
      </c>
      <c r="B909" s="31">
        <v>1.9807999999999999</v>
      </c>
      <c r="C909" s="69"/>
      <c r="D909" s="70" t="str">
        <f t="array" ref="D909">IF(C909="","",IFERROR(AVERAGE(_xlfn._xlws.FILTER($B$2:$B$2000,(IFERROR(VALUE(MID($A$2:$A$2000,4,2)),0)=MONTH(C909))*(IFERROR(VALUE(RIGHT($A$2:$A$2000,4)),0)=YEAR(C909)))),""))</f>
        <v/>
      </c>
      <c r="E909" s="62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4" t="s">
        <v>4239</v>
      </c>
      <c r="B910" s="31">
        <v>2.0215000000000001</v>
      </c>
      <c r="C910" s="69"/>
      <c r="D910" s="70" t="str">
        <f t="array" ref="D910">IF(C910="","",IFERROR(AVERAGE(_xlfn._xlws.FILTER($B$2:$B$2000,(IFERROR(VALUE(MID($A$2:$A$2000,4,2)),0)=MONTH(C910))*(IFERROR(VALUE(RIGHT($A$2:$A$2000,4)),0)=YEAR(C910)))),""))</f>
        <v/>
      </c>
      <c r="E910" s="62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4" t="s">
        <v>4244</v>
      </c>
      <c r="B911" s="31">
        <v>2.1000999999999999</v>
      </c>
      <c r="C911" s="69"/>
      <c r="D911" s="70" t="str">
        <f t="array" ref="D911">IF(C911="","",IFERROR(AVERAGE(_xlfn._xlws.FILTER($B$2:$B$2000,(IFERROR(VALUE(MID($A$2:$A$2000,4,2)),0)=MONTH(C911))*(IFERROR(VALUE(RIGHT($A$2:$A$2000,4)),0)=YEAR(C911)))),""))</f>
        <v/>
      </c>
      <c r="E911" s="62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4" t="s">
        <v>4249</v>
      </c>
      <c r="B912" s="31">
        <v>2.1162000000000001</v>
      </c>
      <c r="C912" s="69"/>
      <c r="D912" s="70" t="str">
        <f t="array" ref="D912">IF(C912="","",IFERROR(AVERAGE(_xlfn._xlws.FILTER($B$2:$B$2000,(IFERROR(VALUE(MID($A$2:$A$2000,4,2)),0)=MONTH(C912))*(IFERROR(VALUE(RIGHT($A$2:$A$2000,4)),0)=YEAR(C912)))),""))</f>
        <v/>
      </c>
      <c r="E912" s="62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4" t="s">
        <v>4254</v>
      </c>
      <c r="B913" s="31">
        <v>2.1796000000000002</v>
      </c>
      <c r="C913" s="69"/>
      <c r="D913" s="70" t="str">
        <f t="array" ref="D913">IF(C913="","",IFERROR(AVERAGE(_xlfn._xlws.FILTER($B$2:$B$2000,(IFERROR(VALUE(MID($A$2:$A$2000,4,2)),0)=MONTH(C913))*(IFERROR(VALUE(RIGHT($A$2:$A$2000,4)),0)=YEAR(C913)))),""))</f>
        <v/>
      </c>
      <c r="E913" s="62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4" t="s">
        <v>4259</v>
      </c>
      <c r="B914" s="31">
        <v>2.3247</v>
      </c>
      <c r="C914" s="69"/>
      <c r="D914" s="70" t="str">
        <f t="array" ref="D914">IF(C914="","",IFERROR(AVERAGE(_xlfn._xlws.FILTER($B$2:$B$2000,(IFERROR(VALUE(MID($A$2:$A$2000,4,2)),0)=MONTH(C914))*(IFERROR(VALUE(RIGHT($A$2:$A$2000,4)),0)=YEAR(C914)))),""))</f>
        <v/>
      </c>
      <c r="E914" s="62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4" t="s">
        <v>4264</v>
      </c>
      <c r="B915" s="31">
        <v>2.4260999999999999</v>
      </c>
      <c r="C915" s="69"/>
      <c r="D915" s="70" t="str">
        <f t="array" ref="D915">IF(C915="","",IFERROR(AVERAGE(_xlfn._xlws.FILTER($B$2:$B$2000,(IFERROR(VALUE(MID($A$2:$A$2000,4,2)),0)=MONTH(C915))*(IFERROR(VALUE(RIGHT($A$2:$A$2000,4)),0)=YEAR(C915)))),""))</f>
        <v/>
      </c>
      <c r="E915" s="62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4" t="s">
        <v>4268</v>
      </c>
      <c r="B916" s="31">
        <v>2.5047999999999999</v>
      </c>
      <c r="C916" s="69"/>
      <c r="D916" s="70" t="str">
        <f t="array" ref="D916">IF(C916="","",IFERROR(AVERAGE(_xlfn._xlws.FILTER($B$2:$B$2000,(IFERROR(VALUE(MID($A$2:$A$2000,4,2)),0)=MONTH(C916))*(IFERROR(VALUE(RIGHT($A$2:$A$2000,4)),0)=YEAR(C916)))),""))</f>
        <v/>
      </c>
      <c r="E916" s="62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4" t="s">
        <v>4273</v>
      </c>
      <c r="B917" s="31">
        <v>2.484</v>
      </c>
      <c r="C917" s="69"/>
      <c r="D917" s="70" t="str">
        <f t="array" ref="D917">IF(C917="","",IFERROR(AVERAGE(_xlfn._xlws.FILTER($B$2:$B$2000,(IFERROR(VALUE(MID($A$2:$A$2000,4,2)),0)=MONTH(C917))*(IFERROR(VALUE(RIGHT($A$2:$A$2000,4)),0)=YEAR(C917)))),""))</f>
        <v/>
      </c>
      <c r="E917" s="62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4" t="s">
        <v>4278</v>
      </c>
      <c r="B918" s="31">
        <v>2.4180000000000001</v>
      </c>
      <c r="C918" s="69"/>
      <c r="D918" s="70" t="str">
        <f t="array" ref="D918">IF(C918="","",IFERROR(AVERAGE(_xlfn._xlws.FILTER($B$2:$B$2000,(IFERROR(VALUE(MID($A$2:$A$2000,4,2)),0)=MONTH(C918))*(IFERROR(VALUE(RIGHT($A$2:$A$2000,4)),0)=YEAR(C918)))),""))</f>
        <v/>
      </c>
      <c r="E918" s="62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4" t="s">
        <v>4283</v>
      </c>
      <c r="B919" s="31">
        <v>2.3397999999999999</v>
      </c>
      <c r="C919" s="69"/>
      <c r="D919" s="70" t="str">
        <f t="array" ref="D919">IF(C919="","",IFERROR(AVERAGE(_xlfn._xlws.FILTER($B$2:$B$2000,(IFERROR(VALUE(MID($A$2:$A$2000,4,2)),0)=MONTH(C919))*(IFERROR(VALUE(RIGHT($A$2:$A$2000,4)),0)=YEAR(C919)))),""))</f>
        <v/>
      </c>
      <c r="E919" s="62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4" t="s">
        <v>4288</v>
      </c>
      <c r="B920" s="31">
        <v>2.3557999999999999</v>
      </c>
      <c r="C920" s="69"/>
      <c r="D920" s="70" t="str">
        <f t="array" ref="D920">IF(C920="","",IFERROR(AVERAGE(_xlfn._xlws.FILTER($B$2:$B$2000,(IFERROR(VALUE(MID($A$2:$A$2000,4,2)),0)=MONTH(C920))*(IFERROR(VALUE(RIGHT($A$2:$A$2000,4)),0)=YEAR(C920)))),""))</f>
        <v/>
      </c>
      <c r="E920" s="62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4" t="s">
        <v>4293</v>
      </c>
      <c r="B921" s="31">
        <v>2.3711000000000002</v>
      </c>
      <c r="C921" s="69"/>
      <c r="D921" s="70" t="str">
        <f t="array" ref="D921">IF(C921="","",IFERROR(AVERAGE(_xlfn._xlws.FILTER($B$2:$B$2000,(IFERROR(VALUE(MID($A$2:$A$2000,4,2)),0)=MONTH(C921))*(IFERROR(VALUE(RIGHT($A$2:$A$2000,4)),0)=YEAR(C921)))),""))</f>
        <v/>
      </c>
      <c r="E921" s="62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4" t="s">
        <v>4298</v>
      </c>
      <c r="B922" s="31">
        <v>2.4317000000000002</v>
      </c>
      <c r="C922" s="69"/>
      <c r="D922" s="70" t="str">
        <f t="array" ref="D922">IF(C922="","",IFERROR(AVERAGE(_xlfn._xlws.FILTER($B$2:$B$2000,(IFERROR(VALUE(MID($A$2:$A$2000,4,2)),0)=MONTH(C922))*(IFERROR(VALUE(RIGHT($A$2:$A$2000,4)),0)=YEAR(C922)))),""))</f>
        <v/>
      </c>
      <c r="E922" s="62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4" t="s">
        <v>4303</v>
      </c>
      <c r="B923" s="31">
        <v>2.4756</v>
      </c>
      <c r="C923" s="69"/>
      <c r="D923" s="70" t="str">
        <f t="array" ref="D923">IF(C923="","",IFERROR(AVERAGE(_xlfn._xlws.FILTER($B$2:$B$2000,(IFERROR(VALUE(MID($A$2:$A$2000,4,2)),0)=MONTH(C923))*(IFERROR(VALUE(RIGHT($A$2:$A$2000,4)),0)=YEAR(C923)))),""))</f>
        <v/>
      </c>
      <c r="E923" s="62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4" t="s">
        <v>4308</v>
      </c>
      <c r="B924" s="31">
        <v>2.3832</v>
      </c>
      <c r="C924" s="69"/>
      <c r="D924" s="70" t="str">
        <f t="array" ref="D924">IF(C924="","",IFERROR(AVERAGE(_xlfn._xlws.FILTER($B$2:$B$2000,(IFERROR(VALUE(MID($A$2:$A$2000,4,2)),0)=MONTH(C924))*(IFERROR(VALUE(RIGHT($A$2:$A$2000,4)),0)=YEAR(C924)))),""))</f>
        <v/>
      </c>
      <c r="E924" s="62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4" t="s">
        <v>4313</v>
      </c>
      <c r="B925" s="31">
        <v>2.3658999999999999</v>
      </c>
      <c r="C925" s="69"/>
      <c r="D925" s="70" t="str">
        <f t="array" ref="D925">IF(C925="","",IFERROR(AVERAGE(_xlfn._xlws.FILTER($B$2:$B$2000,(IFERROR(VALUE(MID($A$2:$A$2000,4,2)),0)=MONTH(C925))*(IFERROR(VALUE(RIGHT($A$2:$A$2000,4)),0)=YEAR(C925)))),""))</f>
        <v/>
      </c>
      <c r="E925" s="62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4" t="s">
        <v>4318</v>
      </c>
      <c r="B926" s="31">
        <v>2.4626999999999999</v>
      </c>
      <c r="C926" s="69"/>
      <c r="D926" s="70" t="str">
        <f t="array" ref="D926">IF(C926="","",IFERROR(AVERAGE(_xlfn._xlws.FILTER($B$2:$B$2000,(IFERROR(VALUE(MID($A$2:$A$2000,4,2)),0)=MONTH(C926))*(IFERROR(VALUE(RIGHT($A$2:$A$2000,4)),0)=YEAR(C926)))),""))</f>
        <v/>
      </c>
      <c r="E926" s="62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4" t="s">
        <v>4323</v>
      </c>
      <c r="B927" s="31">
        <v>2.5769000000000002</v>
      </c>
      <c r="C927" s="69"/>
      <c r="D927" s="70" t="str">
        <f t="array" ref="D927">IF(C927="","",IFERROR(AVERAGE(_xlfn._xlws.FILTER($B$2:$B$2000,(IFERROR(VALUE(MID($A$2:$A$2000,4,2)),0)=MONTH(C927))*(IFERROR(VALUE(RIGHT($A$2:$A$2000,4)),0)=YEAR(C927)))),""))</f>
        <v/>
      </c>
      <c r="E927" s="62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4" t="s">
        <v>4328</v>
      </c>
      <c r="B928" s="31">
        <v>2.4773999999999998</v>
      </c>
      <c r="C928" s="69"/>
      <c r="D928" s="70" t="str">
        <f t="array" ref="D928">IF(C928="","",IFERROR(AVERAGE(_xlfn._xlws.FILTER($B$2:$B$2000,(IFERROR(VALUE(MID($A$2:$A$2000,4,2)),0)=MONTH(C928))*(IFERROR(VALUE(RIGHT($A$2:$A$2000,4)),0)=YEAR(C928)))),""))</f>
        <v/>
      </c>
      <c r="E928" s="62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4" t="s">
        <v>4332</v>
      </c>
      <c r="B929" s="31">
        <v>2.4214000000000002</v>
      </c>
      <c r="C929" s="69"/>
      <c r="D929" s="70" t="str">
        <f t="array" ref="D929">IF(C929="","",IFERROR(AVERAGE(_xlfn._xlws.FILTER($B$2:$B$2000,(IFERROR(VALUE(MID($A$2:$A$2000,4,2)),0)=MONTH(C929))*(IFERROR(VALUE(RIGHT($A$2:$A$2000,4)),0)=YEAR(C929)))),""))</f>
        <v/>
      </c>
      <c r="E929" s="62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4" t="s">
        <v>4337</v>
      </c>
      <c r="B930" s="31">
        <v>2.4043999999999999</v>
      </c>
      <c r="C930" s="69"/>
      <c r="D930" s="70" t="str">
        <f t="array" ref="D930">IF(C930="","",IFERROR(AVERAGE(_xlfn._xlws.FILTER($B$2:$B$2000,(IFERROR(VALUE(MID($A$2:$A$2000,4,2)),0)=MONTH(C930))*(IFERROR(VALUE(RIGHT($A$2:$A$2000,4)),0)=YEAR(C930)))),""))</f>
        <v/>
      </c>
      <c r="E930" s="62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4" t="s">
        <v>4342</v>
      </c>
      <c r="B931" s="31">
        <v>2.4963000000000002</v>
      </c>
      <c r="C931" s="69"/>
      <c r="D931" s="70" t="str">
        <f t="array" ref="D931">IF(C931="","",IFERROR(AVERAGE(_xlfn._xlws.FILTER($B$2:$B$2000,(IFERROR(VALUE(MID($A$2:$A$2000,4,2)),0)=MONTH(C931))*(IFERROR(VALUE(RIGHT($A$2:$A$2000,4)),0)=YEAR(C931)))),""))</f>
        <v/>
      </c>
      <c r="E931" s="62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4" t="s">
        <v>4347</v>
      </c>
      <c r="B932" s="31">
        <v>2.4647999999999999</v>
      </c>
      <c r="C932" s="69"/>
      <c r="D932" s="70" t="str">
        <f t="array" ref="D932">IF(C932="","",IFERROR(AVERAGE(_xlfn._xlws.FILTER($B$2:$B$2000,(IFERROR(VALUE(MID($A$2:$A$2000,4,2)),0)=MONTH(C932))*(IFERROR(VALUE(RIGHT($A$2:$A$2000,4)),0)=YEAR(C932)))),""))</f>
        <v/>
      </c>
      <c r="E932" s="62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4" t="s">
        <v>4352</v>
      </c>
      <c r="B933" s="31">
        <v>2.5047999999999999</v>
      </c>
      <c r="C933" s="69"/>
      <c r="D933" s="70" t="str">
        <f t="array" ref="D933">IF(C933="","",IFERROR(AVERAGE(_xlfn._xlws.FILTER($B$2:$B$2000,(IFERROR(VALUE(MID($A$2:$A$2000,4,2)),0)=MONTH(C933))*(IFERROR(VALUE(RIGHT($A$2:$A$2000,4)),0)=YEAR(C933)))),""))</f>
        <v/>
      </c>
      <c r="E933" s="62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4" t="s">
        <v>4356</v>
      </c>
      <c r="B934" s="31">
        <v>2.6640000000000001</v>
      </c>
      <c r="C934" s="69"/>
      <c r="D934" s="70" t="str">
        <f t="array" ref="D934">IF(C934="","",IFERROR(AVERAGE(_xlfn._xlws.FILTER($B$2:$B$2000,(IFERROR(VALUE(MID($A$2:$A$2000,4,2)),0)=MONTH(C934))*(IFERROR(VALUE(RIGHT($A$2:$A$2000,4)),0)=YEAR(C934)))),""))</f>
        <v/>
      </c>
      <c r="E934" s="62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4" t="s">
        <v>4361</v>
      </c>
      <c r="B935" s="31">
        <v>2.7040999999999999</v>
      </c>
      <c r="C935" s="69"/>
      <c r="D935" s="70" t="str">
        <f t="array" ref="D935">IF(C935="","",IFERROR(AVERAGE(_xlfn._xlws.FILTER($B$2:$B$2000,(IFERROR(VALUE(MID($A$2:$A$2000,4,2)),0)=MONTH(C935))*(IFERROR(VALUE(RIGHT($A$2:$A$2000,4)),0)=YEAR(C935)))),""))</f>
        <v/>
      </c>
      <c r="E935" s="62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4" t="s">
        <v>4366</v>
      </c>
      <c r="B936" s="31">
        <v>2.7197</v>
      </c>
      <c r="C936" s="69"/>
      <c r="D936" s="70" t="str">
        <f t="array" ref="D936">IF(C936="","",IFERROR(AVERAGE(_xlfn._xlws.FILTER($B$2:$B$2000,(IFERROR(VALUE(MID($A$2:$A$2000,4,2)),0)=MONTH(C936))*(IFERROR(VALUE(RIGHT($A$2:$A$2000,4)),0)=YEAR(C936)))),""))</f>
        <v/>
      </c>
      <c r="E936" s="62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4" t="s">
        <v>4370</v>
      </c>
      <c r="B937" s="31">
        <v>2.6295000000000002</v>
      </c>
      <c r="C937" s="69"/>
      <c r="D937" s="70" t="str">
        <f t="array" ref="D937">IF(C937="","",IFERROR(AVERAGE(_xlfn._xlws.FILTER($B$2:$B$2000,(IFERROR(VALUE(MID($A$2:$A$2000,4,2)),0)=MONTH(C937))*(IFERROR(VALUE(RIGHT($A$2:$A$2000,4)),0)=YEAR(C937)))),""))</f>
        <v/>
      </c>
      <c r="E937" s="62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4" t="s">
        <v>4375</v>
      </c>
      <c r="B938" s="31">
        <v>2.6396999999999999</v>
      </c>
      <c r="C938" s="69"/>
      <c r="D938" s="70" t="str">
        <f t="array" ref="D938">IF(C938="","",IFERROR(AVERAGE(_xlfn._xlws.FILTER($B$2:$B$2000,(IFERROR(VALUE(MID($A$2:$A$2000,4,2)),0)=MONTH(C938))*(IFERROR(VALUE(RIGHT($A$2:$A$2000,4)),0)=YEAR(C938)))),""))</f>
        <v/>
      </c>
      <c r="E938" s="62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4" t="s">
        <v>4380</v>
      </c>
      <c r="B939" s="31">
        <v>2.6556000000000002</v>
      </c>
      <c r="C939" s="69"/>
      <c r="D939" s="70" t="str">
        <f t="array" ref="D939">IF(C939="","",IFERROR(AVERAGE(_xlfn._xlws.FILTER($B$2:$B$2000,(IFERROR(VALUE(MID($A$2:$A$2000,4,2)),0)=MONTH(C939))*(IFERROR(VALUE(RIGHT($A$2:$A$2000,4)),0)=YEAR(C939)))),""))</f>
        <v/>
      </c>
      <c r="E939" s="62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4" t="s">
        <v>4385</v>
      </c>
      <c r="B940" s="31">
        <v>2.6509</v>
      </c>
      <c r="C940" s="69"/>
      <c r="D940" s="70" t="str">
        <f t="array" ref="D940">IF(C940="","",IFERROR(AVERAGE(_xlfn._xlws.FILTER($B$2:$B$2000,(IFERROR(VALUE(MID($A$2:$A$2000,4,2)),0)=MONTH(C940))*(IFERROR(VALUE(RIGHT($A$2:$A$2000,4)),0)=YEAR(C940)))),""))</f>
        <v/>
      </c>
      <c r="E940" s="62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4" t="s">
        <v>4390</v>
      </c>
      <c r="B941" s="31">
        <v>2.6055000000000001</v>
      </c>
      <c r="C941" s="69"/>
      <c r="D941" s="70" t="str">
        <f t="array" ref="D941">IF(C941="","",IFERROR(AVERAGE(_xlfn._xlws.FILTER($B$2:$B$2000,(IFERROR(VALUE(MID($A$2:$A$2000,4,2)),0)=MONTH(C941))*(IFERROR(VALUE(RIGHT($A$2:$A$2000,4)),0)=YEAR(C941)))),""))</f>
        <v/>
      </c>
      <c r="E941" s="62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4" t="s">
        <v>4395</v>
      </c>
      <c r="B942" s="31">
        <v>2.6009000000000002</v>
      </c>
      <c r="C942" s="69"/>
      <c r="D942" s="70" t="str">
        <f t="array" ref="D942">IF(C942="","",IFERROR(AVERAGE(_xlfn._xlws.FILTER($B$2:$B$2000,(IFERROR(VALUE(MID($A$2:$A$2000,4,2)),0)=MONTH(C942))*(IFERROR(VALUE(RIGHT($A$2:$A$2000,4)),0)=YEAR(C942)))),""))</f>
        <v/>
      </c>
      <c r="E942" s="62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4" t="s">
        <v>4400</v>
      </c>
      <c r="B943" s="31">
        <v>2.5842000000000001</v>
      </c>
      <c r="C943" s="69"/>
      <c r="D943" s="70" t="str">
        <f t="array" ref="D943">IF(C943="","",IFERROR(AVERAGE(_xlfn._xlws.FILTER($B$2:$B$2000,(IFERROR(VALUE(MID($A$2:$A$2000,4,2)),0)=MONTH(C943))*(IFERROR(VALUE(RIGHT($A$2:$A$2000,4)),0)=YEAR(C943)))),""))</f>
        <v/>
      </c>
      <c r="E943" s="62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4" t="s">
        <v>4403</v>
      </c>
      <c r="B944" s="31">
        <v>2.5871</v>
      </c>
      <c r="C944" s="69"/>
      <c r="D944" s="70" t="str">
        <f t="array" ref="D944">IF(C944="","",IFERROR(AVERAGE(_xlfn._xlws.FILTER($B$2:$B$2000,(IFERROR(VALUE(MID($A$2:$A$2000,4,2)),0)=MONTH(C944))*(IFERROR(VALUE(RIGHT($A$2:$A$2000,4)),0)=YEAR(C944)))),""))</f>
        <v/>
      </c>
      <c r="E944" s="62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4" t="s">
        <v>4406</v>
      </c>
      <c r="B945" s="31">
        <v>2.5951</v>
      </c>
      <c r="C945" s="69"/>
      <c r="D945" s="70" t="str">
        <f t="array" ref="D945">IF(C945="","",IFERROR(AVERAGE(_xlfn._xlws.FILTER($B$2:$B$2000,(IFERROR(VALUE(MID($A$2:$A$2000,4,2)),0)=MONTH(C945))*(IFERROR(VALUE(RIGHT($A$2:$A$2000,4)),0)=YEAR(C945)))),""))</f>
        <v/>
      </c>
      <c r="E945" s="62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4" t="s">
        <v>4411</v>
      </c>
      <c r="B946" s="31">
        <v>2.5512000000000001</v>
      </c>
      <c r="C946" s="69"/>
      <c r="D946" s="70" t="str">
        <f t="array" ref="D946">IF(C946="","",IFERROR(AVERAGE(_xlfn._xlws.FILTER($B$2:$B$2000,(IFERROR(VALUE(MID($A$2:$A$2000,4,2)),0)=MONTH(C946))*(IFERROR(VALUE(RIGHT($A$2:$A$2000,4)),0)=YEAR(C946)))),""))</f>
        <v/>
      </c>
      <c r="E946" s="62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4" t="s">
        <v>4416</v>
      </c>
      <c r="B947" s="31">
        <v>2.5632999999999999</v>
      </c>
      <c r="C947" s="69"/>
      <c r="D947" s="70" t="str">
        <f t="array" ref="D947">IF(C947="","",IFERROR(AVERAGE(_xlfn._xlws.FILTER($B$2:$B$2000,(IFERROR(VALUE(MID($A$2:$A$2000,4,2)),0)=MONTH(C947))*(IFERROR(VALUE(RIGHT($A$2:$A$2000,4)),0)=YEAR(C947)))),""))</f>
        <v/>
      </c>
      <c r="E947" s="62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4" t="s">
        <v>4421</v>
      </c>
      <c r="B948" s="31">
        <v>2.6057999999999999</v>
      </c>
      <c r="C948" s="69"/>
      <c r="D948" s="70" t="str">
        <f t="array" ref="D948">IF(C948="","",IFERROR(AVERAGE(_xlfn._xlws.FILTER($B$2:$B$2000,(IFERROR(VALUE(MID($A$2:$A$2000,4,2)),0)=MONTH(C948))*(IFERROR(VALUE(RIGHT($A$2:$A$2000,4)),0)=YEAR(C948)))),""))</f>
        <v/>
      </c>
      <c r="E948" s="62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4" t="s">
        <v>4426</v>
      </c>
      <c r="B949" s="31">
        <v>2.6294</v>
      </c>
      <c r="C949" s="69"/>
      <c r="D949" s="70" t="str">
        <f t="array" ref="D949">IF(C949="","",IFERROR(AVERAGE(_xlfn._xlws.FILTER($B$2:$B$2000,(IFERROR(VALUE(MID($A$2:$A$2000,4,2)),0)=MONTH(C949))*(IFERROR(VALUE(RIGHT($A$2:$A$2000,4)),0)=YEAR(C949)))),""))</f>
        <v/>
      </c>
      <c r="E949" s="62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4" t="s">
        <v>4431</v>
      </c>
      <c r="B950" s="31">
        <v>2.5705</v>
      </c>
      <c r="C950" s="69"/>
      <c r="D950" s="70" t="str">
        <f t="array" ref="D950">IF(C950="","",IFERROR(AVERAGE(_xlfn._xlws.FILTER($B$2:$B$2000,(IFERROR(VALUE(MID($A$2:$A$2000,4,2)),0)=MONTH(C950))*(IFERROR(VALUE(RIGHT($A$2:$A$2000,4)),0)=YEAR(C950)))),""))</f>
        <v/>
      </c>
      <c r="E950" s="62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4" t="s">
        <v>4436</v>
      </c>
      <c r="B951" s="31">
        <v>2.7094999999999998</v>
      </c>
      <c r="C951" s="69"/>
      <c r="D951" s="70" t="str">
        <f t="array" ref="D951">IF(C951="","",IFERROR(AVERAGE(_xlfn._xlws.FILTER($B$2:$B$2000,(IFERROR(VALUE(MID($A$2:$A$2000,4,2)),0)=MONTH(C951))*(IFERROR(VALUE(RIGHT($A$2:$A$2000,4)),0)=YEAR(C951)))),""))</f>
        <v/>
      </c>
      <c r="E951" s="62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4" t="s">
        <v>4439</v>
      </c>
      <c r="B952" s="31">
        <v>3.0463</v>
      </c>
      <c r="C952" s="69"/>
      <c r="D952" s="70" t="str">
        <f t="array" ref="D952">IF(C952="","",IFERROR(AVERAGE(_xlfn._xlws.FILTER($B$2:$B$2000,(IFERROR(VALUE(MID($A$2:$A$2000,4,2)),0)=MONTH(C952))*(IFERROR(VALUE(RIGHT($A$2:$A$2000,4)),0)=YEAR(C952)))),""))</f>
        <v/>
      </c>
      <c r="E952" s="62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4" t="s">
        <v>4444</v>
      </c>
      <c r="B953" s="31">
        <v>3.2671999999999999</v>
      </c>
      <c r="C953" s="69"/>
      <c r="D953" s="70" t="str">
        <f t="array" ref="D953">IF(C953="","",IFERROR(AVERAGE(_xlfn._xlws.FILTER($B$2:$B$2000,(IFERROR(VALUE(MID($A$2:$A$2000,4,2)),0)=MONTH(C953))*(IFERROR(VALUE(RIGHT($A$2:$A$2000,4)),0)=YEAR(C953)))),""))</f>
        <v/>
      </c>
      <c r="E953" s="62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4" t="s">
        <v>4449</v>
      </c>
      <c r="B954" s="31">
        <v>3.4047000000000001</v>
      </c>
      <c r="C954" s="69"/>
      <c r="D954" s="70" t="str">
        <f t="array" ref="D954">IF(C954="","",IFERROR(AVERAGE(_xlfn._xlws.FILTER($B$2:$B$2000,(IFERROR(VALUE(MID($A$2:$A$2000,4,2)),0)=MONTH(C954))*(IFERROR(VALUE(RIGHT($A$2:$A$2000,4)),0)=YEAR(C954)))),""))</f>
        <v/>
      </c>
      <c r="E954" s="62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4" t="s">
        <v>4454</v>
      </c>
      <c r="B955" s="31">
        <v>3.4033000000000002</v>
      </c>
      <c r="C955" s="69"/>
      <c r="D955" s="70" t="str">
        <f t="array" ref="D955">IF(C955="","",IFERROR(AVERAGE(_xlfn._xlws.FILTER($B$2:$B$2000,(IFERROR(VALUE(MID($A$2:$A$2000,4,2)),0)=MONTH(C955))*(IFERROR(VALUE(RIGHT($A$2:$A$2000,4)),0)=YEAR(C955)))),""))</f>
        <v/>
      </c>
      <c r="E955" s="62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4" t="s">
        <v>4459</v>
      </c>
      <c r="B956" s="31">
        <v>3.2107000000000001</v>
      </c>
      <c r="C956" s="69"/>
      <c r="D956" s="70" t="str">
        <f t="array" ref="D956">IF(C956="","",IFERROR(AVERAGE(_xlfn._xlws.FILTER($B$2:$B$2000,(IFERROR(VALUE(MID($A$2:$A$2000,4,2)),0)=MONTH(C956))*(IFERROR(VALUE(RIGHT($A$2:$A$2000,4)),0)=YEAR(C956)))),""))</f>
        <v/>
      </c>
      <c r="E956" s="62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4" t="s">
        <v>4464</v>
      </c>
      <c r="B957" s="31">
        <v>2.702</v>
      </c>
      <c r="C957" s="69"/>
      <c r="D957" s="70" t="str">
        <f t="array" ref="D957">IF(C957="","",IFERROR(AVERAGE(_xlfn._xlws.FILTER($B$2:$B$2000,(IFERROR(VALUE(MID($A$2:$A$2000,4,2)),0)=MONTH(C957))*(IFERROR(VALUE(RIGHT($A$2:$A$2000,4)),0)=YEAR(C957)))),""))</f>
        <v/>
      </c>
      <c r="E957" s="62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4" t="s">
        <v>4468</v>
      </c>
      <c r="B958" s="31">
        <v>2.6720999999999999</v>
      </c>
      <c r="C958" s="69"/>
      <c r="D958" s="70" t="str">
        <f t="array" ref="D958">IF(C958="","",IFERROR(AVERAGE(_xlfn._xlws.FILTER($B$2:$B$2000,(IFERROR(VALUE(MID($A$2:$A$2000,4,2)),0)=MONTH(C958))*(IFERROR(VALUE(RIGHT($A$2:$A$2000,4)),0)=YEAR(C958)))),""))</f>
        <v/>
      </c>
      <c r="E958" s="62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4" t="s">
        <v>4473</v>
      </c>
      <c r="B959" s="31">
        <v>2.7389999999999999</v>
      </c>
      <c r="C959" s="69"/>
      <c r="D959" s="70" t="str">
        <f t="array" ref="D959">IF(C959="","",IFERROR(AVERAGE(_xlfn._xlws.FILTER($B$2:$B$2000,(IFERROR(VALUE(MID($A$2:$A$2000,4,2)),0)=MONTH(C959))*(IFERROR(VALUE(RIGHT($A$2:$A$2000,4)),0)=YEAR(C959)))),""))</f>
        <v/>
      </c>
      <c r="E959" s="62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4" t="s">
        <v>4478</v>
      </c>
      <c r="B960" s="31">
        <v>2.9826999999999999</v>
      </c>
      <c r="C960" s="69"/>
      <c r="D960" s="70" t="str">
        <f t="array" ref="D960">IF(C960="","",IFERROR(AVERAGE(_xlfn._xlws.FILTER($B$2:$B$2000,(IFERROR(VALUE(MID($A$2:$A$2000,4,2)),0)=MONTH(C960))*(IFERROR(VALUE(RIGHT($A$2:$A$2000,4)),0)=YEAR(C960)))),""))</f>
        <v/>
      </c>
      <c r="E960" s="62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4" t="s">
        <v>4482</v>
      </c>
      <c r="B961" s="31">
        <v>3.0859000000000001</v>
      </c>
      <c r="C961" s="69"/>
      <c r="D961" s="70" t="str">
        <f t="array" ref="D961">IF(C961="","",IFERROR(AVERAGE(_xlfn._xlws.FILTER($B$2:$B$2000,(IFERROR(VALUE(MID($A$2:$A$2000,4,2)),0)=MONTH(C961))*(IFERROR(VALUE(RIGHT($A$2:$A$2000,4)),0)=YEAR(C961)))),""))</f>
        <v/>
      </c>
      <c r="E961" s="62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4" t="s">
        <v>4487</v>
      </c>
      <c r="B962" s="31">
        <v>3.0676999999999999</v>
      </c>
      <c r="C962" s="69"/>
      <c r="D962" s="70" t="str">
        <f t="array" ref="D962">IF(C962="","",IFERROR(AVERAGE(_xlfn._xlws.FILTER($B$2:$B$2000,(IFERROR(VALUE(MID($A$2:$A$2000,4,2)),0)=MONTH(C962))*(IFERROR(VALUE(RIGHT($A$2:$A$2000,4)),0)=YEAR(C962)))),""))</f>
        <v/>
      </c>
      <c r="E962" s="62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4" t="s">
        <v>4492</v>
      </c>
      <c r="B963" s="31">
        <v>3.2429999999999999</v>
      </c>
      <c r="C963" s="69"/>
      <c r="D963" s="70" t="str">
        <f t="array" ref="D963">IF(C963="","",IFERROR(AVERAGE(_xlfn._xlws.FILTER($B$2:$B$2000,(IFERROR(VALUE(MID($A$2:$A$2000,4,2)),0)=MONTH(C963))*(IFERROR(VALUE(RIGHT($A$2:$A$2000,4)),0)=YEAR(C963)))),""))</f>
        <v/>
      </c>
      <c r="E963" s="62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4" t="s">
        <v>4497</v>
      </c>
      <c r="B964" s="31">
        <v>3.379</v>
      </c>
      <c r="C964" s="69"/>
      <c r="D964" s="70" t="str">
        <f t="array" ref="D964">IF(C964="","",IFERROR(AVERAGE(_xlfn._xlws.FILTER($B$2:$B$2000,(IFERROR(VALUE(MID($A$2:$A$2000,4,2)),0)=MONTH(C964))*(IFERROR(VALUE(RIGHT($A$2:$A$2000,4)),0)=YEAR(C964)))),""))</f>
        <v/>
      </c>
      <c r="E964" s="62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4" t="s">
        <v>4502</v>
      </c>
      <c r="B965" s="31">
        <v>3.226</v>
      </c>
      <c r="C965" s="69"/>
      <c r="D965" s="70" t="str">
        <f t="array" ref="D965">IF(C965="","",IFERROR(AVERAGE(_xlfn._xlws.FILTER($B$2:$B$2000,(IFERROR(VALUE(MID($A$2:$A$2000,4,2)),0)=MONTH(C965))*(IFERROR(VALUE(RIGHT($A$2:$A$2000,4)),0)=YEAR(C965)))),""))</f>
        <v/>
      </c>
      <c r="E965" s="62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4" t="s">
        <v>4507</v>
      </c>
      <c r="B966" s="31">
        <v>3.1901000000000002</v>
      </c>
      <c r="C966" s="69"/>
      <c r="D966" s="70" t="str">
        <f t="array" ref="D966">IF(C966="","",IFERROR(AVERAGE(_xlfn._xlws.FILTER($B$2:$B$2000,(IFERROR(VALUE(MID($A$2:$A$2000,4,2)),0)=MONTH(C966))*(IFERROR(VALUE(RIGHT($A$2:$A$2000,4)),0)=YEAR(C966)))),""))</f>
        <v/>
      </c>
      <c r="E966" s="62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4" t="s">
        <v>4511</v>
      </c>
      <c r="B967" s="31">
        <v>3.3031999999999999</v>
      </c>
      <c r="C967" s="69"/>
      <c r="D967" s="70" t="str">
        <f t="array" ref="D967">IF(C967="","",IFERROR(AVERAGE(_xlfn._xlws.FILTER($B$2:$B$2000,(IFERROR(VALUE(MID($A$2:$A$2000,4,2)),0)=MONTH(C967))*(IFERROR(VALUE(RIGHT($A$2:$A$2000,4)),0)=YEAR(C967)))),""))</f>
        <v/>
      </c>
      <c r="E967" s="62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4" t="s">
        <v>4516</v>
      </c>
      <c r="B968" s="31">
        <v>3.3054999999999999</v>
      </c>
      <c r="C968" s="69"/>
      <c r="D968" s="70" t="str">
        <f t="array" ref="D968">IF(C968="","",IFERROR(AVERAGE(_xlfn._xlws.FILTER($B$2:$B$2000,(IFERROR(VALUE(MID($A$2:$A$2000,4,2)),0)=MONTH(C968))*(IFERROR(VALUE(RIGHT($A$2:$A$2000,4)),0)=YEAR(C968)))),""))</f>
        <v/>
      </c>
      <c r="E968" s="62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4" t="s">
        <v>4521</v>
      </c>
      <c r="B969" s="31">
        <v>3.1677</v>
      </c>
      <c r="C969" s="69"/>
      <c r="D969" s="70" t="str">
        <f t="array" ref="D969">IF(C969="","",IFERROR(AVERAGE(_xlfn._xlws.FILTER($B$2:$B$2000,(IFERROR(VALUE(MID($A$2:$A$2000,4,2)),0)=MONTH(C969))*(IFERROR(VALUE(RIGHT($A$2:$A$2000,4)),0)=YEAR(C969)))),""))</f>
        <v/>
      </c>
      <c r="E969" s="62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4" t="s">
        <v>4526</v>
      </c>
      <c r="B970" s="31">
        <v>3.0910000000000002</v>
      </c>
      <c r="C970" s="69"/>
      <c r="D970" s="70" t="str">
        <f t="array" ref="D970">IF(C970="","",IFERROR(AVERAGE(_xlfn._xlws.FILTER($B$2:$B$2000,(IFERROR(VALUE(MID($A$2:$A$2000,4,2)),0)=MONTH(C970))*(IFERROR(VALUE(RIGHT($A$2:$A$2000,4)),0)=YEAR(C970)))),""))</f>
        <v/>
      </c>
      <c r="E970" s="62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4" t="s">
        <v>4531</v>
      </c>
      <c r="B971" s="31">
        <v>3.0979000000000001</v>
      </c>
      <c r="C971" s="69"/>
      <c r="D971" s="70" t="str">
        <f t="array" ref="D971">IF(C971="","",IFERROR(AVERAGE(_xlfn._xlws.FILTER($B$2:$B$2000,(IFERROR(VALUE(MID($A$2:$A$2000,4,2)),0)=MONTH(C971))*(IFERROR(VALUE(RIGHT($A$2:$A$2000,4)),0)=YEAR(C971)))),""))</f>
        <v/>
      </c>
      <c r="E971" s="62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4" t="s">
        <v>4535</v>
      </c>
      <c r="B972" s="31">
        <v>3.1959</v>
      </c>
      <c r="C972" s="69"/>
      <c r="D972" s="70" t="str">
        <f t="array" ref="D972">IF(C972="","",IFERROR(AVERAGE(_xlfn._xlws.FILTER($B$2:$B$2000,(IFERROR(VALUE(MID($A$2:$A$2000,4,2)),0)=MONTH(C972))*(IFERROR(VALUE(RIGHT($A$2:$A$2000,4)),0)=YEAR(C972)))),""))</f>
        <v/>
      </c>
      <c r="E972" s="62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4" t="s">
        <v>4540</v>
      </c>
      <c r="B973" s="31">
        <v>3.2378</v>
      </c>
      <c r="C973" s="69"/>
      <c r="D973" s="70" t="str">
        <f t="array" ref="D973">IF(C973="","",IFERROR(AVERAGE(_xlfn._xlws.FILTER($B$2:$B$2000,(IFERROR(VALUE(MID($A$2:$A$2000,4,2)),0)=MONTH(C973))*(IFERROR(VALUE(RIGHT($A$2:$A$2000,4)),0)=YEAR(C973)))),""))</f>
        <v/>
      </c>
      <c r="E973" s="62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4" t="s">
        <v>4545</v>
      </c>
      <c r="B974" s="31">
        <v>3.1829000000000001</v>
      </c>
      <c r="C974" s="69"/>
      <c r="D974" s="70" t="str">
        <f t="array" ref="D974">IF(C974="","",IFERROR(AVERAGE(_xlfn._xlws.FILTER($B$2:$B$2000,(IFERROR(VALUE(MID($A$2:$A$2000,4,2)),0)=MONTH(C974))*(IFERROR(VALUE(RIGHT($A$2:$A$2000,4)),0)=YEAR(C974)))),""))</f>
        <v/>
      </c>
      <c r="E974" s="62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4" t="s">
        <v>4550</v>
      </c>
      <c r="B975" s="31">
        <v>3.2440000000000002</v>
      </c>
      <c r="C975" s="69"/>
      <c r="D975" s="70" t="str">
        <f t="array" ref="D975">IF(C975="","",IFERROR(AVERAGE(_xlfn._xlws.FILTER($B$2:$B$2000,(IFERROR(VALUE(MID($A$2:$A$2000,4,2)),0)=MONTH(C975))*(IFERROR(VALUE(RIGHT($A$2:$A$2000,4)),0)=YEAR(C975)))),""))</f>
        <v/>
      </c>
      <c r="E975" s="62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4" t="s">
        <v>4555</v>
      </c>
      <c r="B976" s="31">
        <v>3.2926000000000002</v>
      </c>
      <c r="C976" s="69"/>
      <c r="D976" s="70" t="str">
        <f t="array" ref="D976">IF(C976="","",IFERROR(AVERAGE(_xlfn._xlws.FILTER($B$2:$B$2000,(IFERROR(VALUE(MID($A$2:$A$2000,4,2)),0)=MONTH(C976))*(IFERROR(VALUE(RIGHT($A$2:$A$2000,4)),0)=YEAR(C976)))),""))</f>
        <v/>
      </c>
      <c r="E976" s="62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4" t="s">
        <v>4560</v>
      </c>
      <c r="B977" s="31">
        <v>3.4081000000000001</v>
      </c>
      <c r="C977" s="69"/>
      <c r="D977" s="70" t="str">
        <f t="array" ref="D977">IF(C977="","",IFERROR(AVERAGE(_xlfn._xlws.FILTER($B$2:$B$2000,(IFERROR(VALUE(MID($A$2:$A$2000,4,2)),0)=MONTH(C977))*(IFERROR(VALUE(RIGHT($A$2:$A$2000,4)),0)=YEAR(C977)))),""))</f>
        <v/>
      </c>
      <c r="E977" s="62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4" t="s">
        <v>4565</v>
      </c>
      <c r="B978" s="31">
        <v>3.4542000000000002</v>
      </c>
      <c r="C978" s="69"/>
      <c r="D978" s="70" t="str">
        <f t="array" ref="D978">IF(C978="","",IFERROR(AVERAGE(_xlfn._xlws.FILTER($B$2:$B$2000,(IFERROR(VALUE(MID($A$2:$A$2000,4,2)),0)=MONTH(C978))*(IFERROR(VALUE(RIGHT($A$2:$A$2000,4)),0)=YEAR(C978)))),""))</f>
        <v/>
      </c>
      <c r="E978" s="62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4" t="s">
        <v>4570</v>
      </c>
      <c r="B979" s="31">
        <v>3.4620000000000002</v>
      </c>
      <c r="C979" s="69"/>
      <c r="D979" s="70" t="str">
        <f t="array" ref="D979">IF(C979="","",IFERROR(AVERAGE(_xlfn._xlws.FILTER($B$2:$B$2000,(IFERROR(VALUE(MID($A$2:$A$2000,4,2)),0)=MONTH(C979))*(IFERROR(VALUE(RIGHT($A$2:$A$2000,4)),0)=YEAR(C979)))),""))</f>
        <v/>
      </c>
      <c r="E979" s="62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4" t="s">
        <v>4575</v>
      </c>
      <c r="B980" s="31">
        <v>3.5244</v>
      </c>
      <c r="C980" s="69"/>
      <c r="D980" s="70" t="str">
        <f t="array" ref="D980">IF(C980="","",IFERROR(AVERAGE(_xlfn._xlws.FILTER($B$2:$B$2000,(IFERROR(VALUE(MID($A$2:$A$2000,4,2)),0)=MONTH(C980))*(IFERROR(VALUE(RIGHT($A$2:$A$2000,4)),0)=YEAR(C980)))),""))</f>
        <v/>
      </c>
      <c r="E980" s="62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4" t="s">
        <v>4579</v>
      </c>
      <c r="B981" s="31">
        <v>3.5375000000000001</v>
      </c>
      <c r="C981" s="69"/>
      <c r="D981" s="70" t="str">
        <f t="array" ref="D981">IF(C981="","",IFERROR(AVERAGE(_xlfn._xlws.FILTER($B$2:$B$2000,(IFERROR(VALUE(MID($A$2:$A$2000,4,2)),0)=MONTH(C981))*(IFERROR(VALUE(RIGHT($A$2:$A$2000,4)),0)=YEAR(C981)))),""))</f>
        <v/>
      </c>
      <c r="E981" s="62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4" t="s">
        <v>4584</v>
      </c>
      <c r="B982" s="31">
        <v>3.5670000000000002</v>
      </c>
      <c r="C982" s="69"/>
      <c r="D982" s="70" t="str">
        <f t="array" ref="D982">IF(C982="","",IFERROR(AVERAGE(_xlfn._xlws.FILTER($B$2:$B$2000,(IFERROR(VALUE(MID($A$2:$A$2000,4,2)),0)=MONTH(C982))*(IFERROR(VALUE(RIGHT($A$2:$A$2000,4)),0)=YEAR(C982)))),""))</f>
        <v/>
      </c>
      <c r="E982" s="62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4" t="s">
        <v>4589</v>
      </c>
      <c r="B983" s="31">
        <v>3.6067999999999998</v>
      </c>
      <c r="C983" s="69"/>
      <c r="D983" s="70" t="str">
        <f t="array" ref="D983">IF(C983="","",IFERROR(AVERAGE(_xlfn._xlws.FILTER($B$2:$B$2000,(IFERROR(VALUE(MID($A$2:$A$2000,4,2)),0)=MONTH(C983))*(IFERROR(VALUE(RIGHT($A$2:$A$2000,4)),0)=YEAR(C983)))),""))</f>
        <v/>
      </c>
      <c r="E983" s="62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4" t="s">
        <v>4594</v>
      </c>
      <c r="B984" s="31">
        <v>3.5754999999999999</v>
      </c>
      <c r="C984" s="69"/>
      <c r="D984" s="70" t="str">
        <f t="array" ref="D984">IF(C984="","",IFERROR(AVERAGE(_xlfn._xlws.FILTER($B$2:$B$2000,(IFERROR(VALUE(MID($A$2:$A$2000,4,2)),0)=MONTH(C984))*(IFERROR(VALUE(RIGHT($A$2:$A$2000,4)),0)=YEAR(C984)))),""))</f>
        <v/>
      </c>
      <c r="E984" s="62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4" t="s">
        <v>4599</v>
      </c>
      <c r="B985" s="31">
        <v>3.6286</v>
      </c>
      <c r="C985" s="69"/>
      <c r="D985" s="70" t="str">
        <f t="array" ref="D985">IF(C985="","",IFERROR(AVERAGE(_xlfn._xlws.FILTER($B$2:$B$2000,(IFERROR(VALUE(MID($A$2:$A$2000,4,2)),0)=MONTH(C985))*(IFERROR(VALUE(RIGHT($A$2:$A$2000,4)),0)=YEAR(C985)))),""))</f>
        <v/>
      </c>
      <c r="E985" s="62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4" t="s">
        <v>4603</v>
      </c>
      <c r="B986" s="31">
        <v>3.7242999999999999</v>
      </c>
      <c r="C986" s="69"/>
      <c r="D986" s="70" t="str">
        <f t="array" ref="D986">IF(C986="","",IFERROR(AVERAGE(_xlfn._xlws.FILTER($B$2:$B$2000,(IFERROR(VALUE(MID($A$2:$A$2000,4,2)),0)=MONTH(C986))*(IFERROR(VALUE(RIGHT($A$2:$A$2000,4)),0)=YEAR(C986)))),""))</f>
        <v/>
      </c>
      <c r="E986" s="62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4" t="s">
        <v>4608</v>
      </c>
      <c r="B987" s="31">
        <v>3.8549000000000002</v>
      </c>
      <c r="C987" s="69"/>
      <c r="D987" s="70" t="str">
        <f t="array" ref="D987">IF(C987="","",IFERROR(AVERAGE(_xlfn._xlws.FILTER($B$2:$B$2000,(IFERROR(VALUE(MID($A$2:$A$2000,4,2)),0)=MONTH(C987))*(IFERROR(VALUE(RIGHT($A$2:$A$2000,4)),0)=YEAR(C987)))),""))</f>
        <v/>
      </c>
      <c r="E987" s="62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4" t="s">
        <v>4613</v>
      </c>
      <c r="B988" s="31">
        <v>4.1574</v>
      </c>
      <c r="C988" s="69"/>
      <c r="D988" s="70" t="str">
        <f t="array" ref="D988">IF(C988="","",IFERROR(AVERAGE(_xlfn._xlws.FILTER($B$2:$B$2000,(IFERROR(VALUE(MID($A$2:$A$2000,4,2)),0)=MONTH(C988))*(IFERROR(VALUE(RIGHT($A$2:$A$2000,4)),0)=YEAR(C988)))),""))</f>
        <v/>
      </c>
      <c r="E988" s="62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4" t="s">
        <v>4617</v>
      </c>
      <c r="B989" s="31">
        <v>4.2257999999999996</v>
      </c>
      <c r="C989" s="69"/>
      <c r="D989" s="70" t="str">
        <f t="array" ref="D989">IF(C989="","",IFERROR(AVERAGE(_xlfn._xlws.FILTER($B$2:$B$2000,(IFERROR(VALUE(MID($A$2:$A$2000,4,2)),0)=MONTH(C989))*(IFERROR(VALUE(RIGHT($A$2:$A$2000,4)),0)=YEAR(C989)))),""))</f>
        <v/>
      </c>
      <c r="E989" s="62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4" t="s">
        <v>4622</v>
      </c>
      <c r="B990" s="31">
        <v>4.1368999999999998</v>
      </c>
      <c r="C990" s="69"/>
      <c r="D990" s="70" t="str">
        <f t="array" ref="D990">IF(C990="","",IFERROR(AVERAGE(_xlfn._xlws.FILTER($B$2:$B$2000,(IFERROR(VALUE(MID($A$2:$A$2000,4,2)),0)=MONTH(C990))*(IFERROR(VALUE(RIGHT($A$2:$A$2000,4)),0)=YEAR(C990)))),""))</f>
        <v/>
      </c>
      <c r="E990" s="62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4" t="s">
        <v>4626</v>
      </c>
      <c r="B991" s="31">
        <v>3.9701</v>
      </c>
      <c r="C991" s="69"/>
      <c r="D991" s="70" t="str">
        <f t="array" ref="D991">IF(C991="","",IFERROR(AVERAGE(_xlfn._xlws.FILTER($B$2:$B$2000,(IFERROR(VALUE(MID($A$2:$A$2000,4,2)),0)=MONTH(C991))*(IFERROR(VALUE(RIGHT($A$2:$A$2000,4)),0)=YEAR(C991)))),""))</f>
        <v/>
      </c>
      <c r="E991" s="62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4" t="s">
        <v>4631</v>
      </c>
      <c r="B992" s="31">
        <v>3.8384999999999998</v>
      </c>
      <c r="C992" s="69"/>
      <c r="D992" s="70" t="str">
        <f t="array" ref="D992">IF(C992="","",IFERROR(AVERAGE(_xlfn._xlws.FILTER($B$2:$B$2000,(IFERROR(VALUE(MID($A$2:$A$2000,4,2)),0)=MONTH(C992))*(IFERROR(VALUE(RIGHT($A$2:$A$2000,4)),0)=YEAR(C992)))),""))</f>
        <v/>
      </c>
      <c r="E992" s="62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4" t="s">
        <v>4636</v>
      </c>
      <c r="B993" s="31">
        <v>3.7239</v>
      </c>
      <c r="C993" s="69"/>
      <c r="D993" s="70" t="str">
        <f t="array" ref="D993">IF(C993="","",IFERROR(AVERAGE(_xlfn._xlws.FILTER($B$2:$B$2000,(IFERROR(VALUE(MID($A$2:$A$2000,4,2)),0)=MONTH(C993))*(IFERROR(VALUE(RIGHT($A$2:$A$2000,4)),0)=YEAR(C993)))),""))</f>
        <v/>
      </c>
      <c r="E993" s="62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4" t="s">
        <v>4641</v>
      </c>
      <c r="B994" s="31">
        <v>3.5741000000000001</v>
      </c>
      <c r="C994" s="69"/>
      <c r="D994" s="70" t="str">
        <f t="array" ref="D994">IF(C994="","",IFERROR(AVERAGE(_xlfn._xlws.FILTER($B$2:$B$2000,(IFERROR(VALUE(MID($A$2:$A$2000,4,2)),0)=MONTH(C994))*(IFERROR(VALUE(RIGHT($A$2:$A$2000,4)),0)=YEAR(C994)))),""))</f>
        <v/>
      </c>
      <c r="E994" s="62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4" t="s">
        <v>4646</v>
      </c>
      <c r="B995" s="31">
        <v>3.6133999999999999</v>
      </c>
      <c r="C995" s="69"/>
      <c r="D995" s="70" t="str">
        <f t="array" ref="D995">IF(C995="","",IFERROR(AVERAGE(_xlfn._xlws.FILTER($B$2:$B$2000,(IFERROR(VALUE(MID($A$2:$A$2000,4,2)),0)=MONTH(C995))*(IFERROR(VALUE(RIGHT($A$2:$A$2000,4)),0)=YEAR(C995)))),""))</f>
        <v/>
      </c>
      <c r="E995" s="62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4" t="s">
        <v>4650</v>
      </c>
      <c r="B996" s="31">
        <v>3.5952000000000002</v>
      </c>
      <c r="C996" s="69"/>
      <c r="D996" s="70" t="str">
        <f t="array" ref="D996">IF(C996="","",IFERROR(AVERAGE(_xlfn._xlws.FILTER($B$2:$B$2000,(IFERROR(VALUE(MID($A$2:$A$2000,4,2)),0)=MONTH(C996))*(IFERROR(VALUE(RIGHT($A$2:$A$2000,4)),0)=YEAR(C996)))),""))</f>
        <v/>
      </c>
      <c r="E996" s="62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4" t="s">
        <v>4654</v>
      </c>
      <c r="B997" s="31">
        <v>3.5899000000000001</v>
      </c>
      <c r="C997" s="69"/>
      <c r="D997" s="70" t="str">
        <f t="array" ref="D997">IF(C997="","",IFERROR(AVERAGE(_xlfn._xlws.FILTER($B$2:$B$2000,(IFERROR(VALUE(MID($A$2:$A$2000,4,2)),0)=MONTH(C997))*(IFERROR(VALUE(RIGHT($A$2:$A$2000,4)),0)=YEAR(C997)))),""))</f>
        <v/>
      </c>
      <c r="E997" s="62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4" t="s">
        <v>4659</v>
      </c>
      <c r="B998" s="31">
        <v>3.5428000000000002</v>
      </c>
      <c r="C998" s="69"/>
      <c r="D998" s="70" t="str">
        <f t="array" ref="D998">IF(C998="","",IFERROR(AVERAGE(_xlfn._xlws.FILTER($B$2:$B$2000,(IFERROR(VALUE(MID($A$2:$A$2000,4,2)),0)=MONTH(C998))*(IFERROR(VALUE(RIGHT($A$2:$A$2000,4)),0)=YEAR(C998)))),""))</f>
        <v/>
      </c>
      <c r="E998" s="62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4" t="s">
        <v>4664</v>
      </c>
      <c r="B999" s="31">
        <v>3.5434000000000001</v>
      </c>
      <c r="C999" s="69"/>
      <c r="D999" s="70" t="str">
        <f t="array" ref="D999">IF(C999="","",IFERROR(AVERAGE(_xlfn._xlws.FILTER($B$2:$B$2000,(IFERROR(VALUE(MID($A$2:$A$2000,4,2)),0)=MONTH(C999))*(IFERROR(VALUE(RIGHT($A$2:$A$2000,4)),0)=YEAR(C999)))),""))</f>
        <v/>
      </c>
      <c r="E999" s="62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4" t="s">
        <v>4669</v>
      </c>
      <c r="B1000" s="31">
        <v>3.4931999999999999</v>
      </c>
      <c r="C1000" s="69"/>
      <c r="D1000" s="70" t="str">
        <f t="array" ref="D1000">IF(C1000="","",IFERROR(AVERAGE(_xlfn._xlws.FILTER($B$2:$B$2000,(IFERROR(VALUE(MID($A$2:$A$2000,4,2)),0)=MONTH(C1000))*(IFERROR(VALUE(RIGHT($A$2:$A$2000,4)),0)=YEAR(C1000)))),""))</f>
        <v/>
      </c>
      <c r="E1000" s="62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4" t="s">
        <v>4674</v>
      </c>
      <c r="B1001" s="31">
        <v>3.3458999999999999</v>
      </c>
      <c r="C1001" s="69"/>
      <c r="D1001" s="70" t="str">
        <f t="array" ref="D1001">IF(C1001="","",IFERROR(AVERAGE(_xlfn._xlws.FILTER($B$2:$B$2000,(IFERROR(VALUE(MID($A$2:$A$2000,4,2)),0)=MONTH(C1001))*(IFERROR(VALUE(RIGHT($A$2:$A$2000,4)),0)=YEAR(C1001)))),""))</f>
        <v/>
      </c>
      <c r="E1001" s="62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4" t="s">
        <v>4679</v>
      </c>
      <c r="B1002" s="31">
        <v>3.0184000000000002</v>
      </c>
      <c r="C1002" s="69"/>
      <c r="D1002" s="70" t="str">
        <f t="array" ref="D1002">IF(C1002="","",IFERROR(AVERAGE(_xlfn._xlws.FILTER($B$2:$B$2000,(IFERROR(VALUE(MID($A$2:$A$2000,4,2)),0)=MONTH(C1002))*(IFERROR(VALUE(RIGHT($A$2:$A$2000,4)),0)=YEAR(C1002)))),""))</f>
        <v/>
      </c>
      <c r="E1002" s="62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4" t="s">
        <v>4684</v>
      </c>
      <c r="B1003" s="31">
        <v>2.9468000000000001</v>
      </c>
      <c r="C1003" s="69"/>
      <c r="D1003" s="70" t="str">
        <f t="array" ref="D1003">IF(C1003="","",IFERROR(AVERAGE(_xlfn._xlws.FILTER($B$2:$B$2000,(IFERROR(VALUE(MID($A$2:$A$2000,4,2)),0)=MONTH(C1003))*(IFERROR(VALUE(RIGHT($A$2:$A$2000,4)),0)=YEAR(C1003)))),""))</f>
        <v/>
      </c>
      <c r="E1003" s="62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4" t="s">
        <v>4689</v>
      </c>
      <c r="B1004" s="31">
        <v>2.9927000000000001</v>
      </c>
      <c r="C1004" s="69"/>
      <c r="D1004" s="70" t="str">
        <f t="array" ref="D1004">IF(C1004="","",IFERROR(AVERAGE(_xlfn._xlws.FILTER($B$2:$B$2000,(IFERROR(VALUE(MID($A$2:$A$2000,4,2)),0)=MONTH(C1004))*(IFERROR(VALUE(RIGHT($A$2:$A$2000,4)),0)=YEAR(C1004)))),""))</f>
        <v/>
      </c>
      <c r="E1004" s="62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4" t="s">
        <v>4694</v>
      </c>
      <c r="B1005" s="31">
        <v>2.9788999999999999</v>
      </c>
      <c r="C1005" s="69"/>
      <c r="D1005" s="70" t="str">
        <f t="array" ref="D1005">IF(C1005="","",IFERROR(AVERAGE(_xlfn._xlws.FILTER($B$2:$B$2000,(IFERROR(VALUE(MID($A$2:$A$2000,4,2)),0)=MONTH(C1005))*(IFERROR(VALUE(RIGHT($A$2:$A$2000,4)),0)=YEAR(C1005)))),""))</f>
        <v/>
      </c>
      <c r="E1005" s="62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4" t="s">
        <v>4697</v>
      </c>
      <c r="B1006" s="31">
        <v>2.9809000000000001</v>
      </c>
      <c r="C1006" s="69"/>
      <c r="D1006" s="70" t="str">
        <f t="array" ref="D1006">IF(C1006="","",IFERROR(AVERAGE(_xlfn._xlws.FILTER($B$2:$B$2000,(IFERROR(VALUE(MID($A$2:$A$2000,4,2)),0)=MONTH(C1006))*(IFERROR(VALUE(RIGHT($A$2:$A$2000,4)),0)=YEAR(C1006)))),""))</f>
        <v/>
      </c>
      <c r="E1006" s="62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4" t="s">
        <v>4702</v>
      </c>
      <c r="B1007" s="31">
        <v>3.2252999999999998</v>
      </c>
      <c r="C1007" s="69"/>
      <c r="D1007" s="70" t="str">
        <f t="array" ref="D1007">IF(C1007="","",IFERROR(AVERAGE(_xlfn._xlws.FILTER($B$2:$B$2000,(IFERROR(VALUE(MID($A$2:$A$2000,4,2)),0)=MONTH(C1007))*(IFERROR(VALUE(RIGHT($A$2:$A$2000,4)),0)=YEAR(C1007)))),""))</f>
        <v/>
      </c>
      <c r="E1007" s="62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4" t="s">
        <v>4707</v>
      </c>
      <c r="B1008" s="31">
        <v>3.3498999999999999</v>
      </c>
      <c r="C1008" s="69"/>
      <c r="D1008" s="70" t="str">
        <f t="array" ref="D1008">IF(C1008="","",IFERROR(AVERAGE(_xlfn._xlws.FILTER($B$2:$B$2000,(IFERROR(VALUE(MID($A$2:$A$2000,4,2)),0)=MONTH(C1008))*(IFERROR(VALUE(RIGHT($A$2:$A$2000,4)),0)=YEAR(C1008)))),""))</f>
        <v/>
      </c>
      <c r="E1008" s="62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4" t="s">
        <v>4712</v>
      </c>
      <c r="B1009" s="31">
        <v>3.3409</v>
      </c>
      <c r="C1009" s="69"/>
      <c r="D1009" s="70" t="str">
        <f t="array" ref="D1009">IF(C1009="","",IFERROR(AVERAGE(_xlfn._xlws.FILTER($B$2:$B$2000,(IFERROR(VALUE(MID($A$2:$A$2000,4,2)),0)=MONTH(C1009))*(IFERROR(VALUE(RIGHT($A$2:$A$2000,4)),0)=YEAR(C1009)))),""))</f>
        <v/>
      </c>
      <c r="E1009" s="62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4" t="s">
        <v>4717</v>
      </c>
      <c r="B1010" s="31">
        <v>3.4348999999999998</v>
      </c>
      <c r="C1010" s="69"/>
      <c r="D1010" s="70" t="str">
        <f t="array" ref="D1010">IF(C1010="","",IFERROR(AVERAGE(_xlfn._xlws.FILTER($B$2:$B$2000,(IFERROR(VALUE(MID($A$2:$A$2000,4,2)),0)=MONTH(C1010))*(IFERROR(VALUE(RIGHT($A$2:$A$2000,4)),0)=YEAR(C1010)))),""))</f>
        <v/>
      </c>
      <c r="E1010" s="62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4" t="s">
        <v>4722</v>
      </c>
      <c r="B1011" s="31">
        <v>3.5722999999999998</v>
      </c>
      <c r="C1011" s="69"/>
      <c r="D1011" s="70" t="str">
        <f t="array" ref="D1011">IF(C1011="","",IFERROR(AVERAGE(_xlfn._xlws.FILTER($B$2:$B$2000,(IFERROR(VALUE(MID($A$2:$A$2000,4,2)),0)=MONTH(C1011))*(IFERROR(VALUE(RIGHT($A$2:$A$2000,4)),0)=YEAR(C1011)))),""))</f>
        <v/>
      </c>
      <c r="E1011" s="62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4" t="s">
        <v>4726</v>
      </c>
      <c r="B1012" s="31">
        <v>3.8607</v>
      </c>
      <c r="C1012" s="69"/>
      <c r="D1012" s="70" t="str">
        <f t="array" ref="D1012">IF(C1012="","",IFERROR(AVERAGE(_xlfn._xlws.FILTER($B$2:$B$2000,(IFERROR(VALUE(MID($A$2:$A$2000,4,2)),0)=MONTH(C1012))*(IFERROR(VALUE(RIGHT($A$2:$A$2000,4)),0)=YEAR(C1012)))),""))</f>
        <v/>
      </c>
      <c r="E1012" s="62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4" t="s">
        <v>4730</v>
      </c>
      <c r="B1013" s="31">
        <v>3.8641999999999999</v>
      </c>
      <c r="C1013" s="69"/>
      <c r="D1013" s="70" t="str">
        <f t="array" ref="D1013">IF(C1013="","",IFERROR(AVERAGE(_xlfn._xlws.FILTER($B$2:$B$2000,(IFERROR(VALUE(MID($A$2:$A$2000,4,2)),0)=MONTH(C1013))*(IFERROR(VALUE(RIGHT($A$2:$A$2000,4)),0)=YEAR(C1013)))),""))</f>
        <v/>
      </c>
      <c r="E1013" s="62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4" t="s">
        <v>4735</v>
      </c>
      <c r="B1014" s="31">
        <v>3.5185</v>
      </c>
      <c r="C1014" s="69"/>
      <c r="D1014" s="70" t="str">
        <f t="array" ref="D1014">IF(C1014="","",IFERROR(AVERAGE(_xlfn._xlws.FILTER($B$2:$B$2000,(IFERROR(VALUE(MID($A$2:$A$2000,4,2)),0)=MONTH(C1014))*(IFERROR(VALUE(RIGHT($A$2:$A$2000,4)),0)=YEAR(C1014)))),""))</f>
        <v/>
      </c>
      <c r="E1014" s="62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4" t="s">
        <v>4740</v>
      </c>
      <c r="B1015" s="31">
        <v>3.3233999999999999</v>
      </c>
      <c r="C1015" s="69"/>
      <c r="D1015" s="70" t="str">
        <f t="array" ref="D1015">IF(C1015="","",IFERROR(AVERAGE(_xlfn._xlws.FILTER($B$2:$B$2000,(IFERROR(VALUE(MID($A$2:$A$2000,4,2)),0)=MONTH(C1015))*(IFERROR(VALUE(RIGHT($A$2:$A$2000,4)),0)=YEAR(C1015)))),""))</f>
        <v/>
      </c>
      <c r="E1015" s="62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4" t="s">
        <v>4745</v>
      </c>
      <c r="B1016" s="31">
        <v>3.3622999999999998</v>
      </c>
      <c r="C1016" s="69"/>
      <c r="D1016" s="70" t="str">
        <f t="array" ref="D1016">IF(C1016="","",IFERROR(AVERAGE(_xlfn._xlws.FILTER($B$2:$B$2000,(IFERROR(VALUE(MID($A$2:$A$2000,4,2)),0)=MONTH(C1016))*(IFERROR(VALUE(RIGHT($A$2:$A$2000,4)),0)=YEAR(C1016)))),""))</f>
        <v/>
      </c>
      <c r="E1016" s="62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4" t="s">
        <v>4750</v>
      </c>
      <c r="B1017" s="31">
        <v>3.3504999999999998</v>
      </c>
      <c r="C1017" s="69"/>
      <c r="D1017" s="70" t="str">
        <f t="array" ref="D1017">IF(C1017="","",IFERROR(AVERAGE(_xlfn._xlws.FILTER($B$2:$B$2000,(IFERROR(VALUE(MID($A$2:$A$2000,4,2)),0)=MONTH(C1017))*(IFERROR(VALUE(RIGHT($A$2:$A$2000,4)),0)=YEAR(C1017)))),""))</f>
        <v/>
      </c>
      <c r="E1017" s="62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4" t="s">
        <v>4755</v>
      </c>
      <c r="B1018" s="31">
        <v>3.2521</v>
      </c>
      <c r="C1018" s="69"/>
      <c r="D1018" s="70" t="str">
        <f t="array" ref="D1018">IF(C1018="","",IFERROR(AVERAGE(_xlfn._xlws.FILTER($B$2:$B$2000,(IFERROR(VALUE(MID($A$2:$A$2000,4,2)),0)=MONTH(C1018))*(IFERROR(VALUE(RIGHT($A$2:$A$2000,4)),0)=YEAR(C1018)))),""))</f>
        <v/>
      </c>
      <c r="E1018" s="62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4" t="s">
        <v>4760</v>
      </c>
      <c r="B1019" s="31">
        <v>3.0712999999999999</v>
      </c>
      <c r="C1019" s="69"/>
      <c r="D1019" s="70" t="str">
        <f t="array" ref="D1019">IF(C1019="","",IFERROR(AVERAGE(_xlfn._xlws.FILTER($B$2:$B$2000,(IFERROR(VALUE(MID($A$2:$A$2000,4,2)),0)=MONTH(C1019))*(IFERROR(VALUE(RIGHT($A$2:$A$2000,4)),0)=YEAR(C1019)))),""))</f>
        <v/>
      </c>
      <c r="E1019" s="62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4" t="s">
        <v>4765</v>
      </c>
      <c r="B1020" s="31">
        <v>3.0691999999999999</v>
      </c>
      <c r="C1020" s="69"/>
      <c r="D1020" s="70" t="str">
        <f t="array" ref="D1020">IF(C1020="","",IFERROR(AVERAGE(_xlfn._xlws.FILTER($B$2:$B$2000,(IFERROR(VALUE(MID($A$2:$A$2000,4,2)),0)=MONTH(C1020))*(IFERROR(VALUE(RIGHT($A$2:$A$2000,4)),0)=YEAR(C1020)))),""))</f>
        <v/>
      </c>
      <c r="E1020" s="62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4" t="s">
        <v>4769</v>
      </c>
      <c r="B1021" s="31">
        <v>2.9971999999999999</v>
      </c>
      <c r="C1021" s="69"/>
      <c r="D1021" s="70" t="str">
        <f t="array" ref="D1021">IF(C1021="","",IFERROR(AVERAGE(_xlfn._xlws.FILTER($B$2:$B$2000,(IFERROR(VALUE(MID($A$2:$A$2000,4,2)),0)=MONTH(C1021))*(IFERROR(VALUE(RIGHT($A$2:$A$2000,4)),0)=YEAR(C1021)))),""))</f>
        <v/>
      </c>
      <c r="E1021" s="62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4" t="s">
        <v>4774</v>
      </c>
      <c r="B1022" s="31">
        <v>3.0497000000000001</v>
      </c>
      <c r="C1022" s="69"/>
      <c r="D1022" s="70" t="str">
        <f t="array" ref="D1022">IF(C1022="","",IFERROR(AVERAGE(_xlfn._xlws.FILTER($B$2:$B$2000,(IFERROR(VALUE(MID($A$2:$A$2000,4,2)),0)=MONTH(C1022))*(IFERROR(VALUE(RIGHT($A$2:$A$2000,4)),0)=YEAR(C1022)))),""))</f>
        <v/>
      </c>
      <c r="E1022" s="62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4" t="s">
        <v>4779</v>
      </c>
      <c r="B1023" s="31">
        <v>2.9430000000000001</v>
      </c>
      <c r="C1023" s="69"/>
      <c r="D1023" s="70" t="str">
        <f t="array" ref="D1023">IF(C1023="","",IFERROR(AVERAGE(_xlfn._xlws.FILTER($B$2:$B$2000,(IFERROR(VALUE(MID($A$2:$A$2000,4,2)),0)=MONTH(C1023))*(IFERROR(VALUE(RIGHT($A$2:$A$2000,4)),0)=YEAR(C1023)))),""))</f>
        <v/>
      </c>
      <c r="E1023" s="62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4" t="s">
        <v>4784</v>
      </c>
      <c r="B1024" s="31">
        <v>2.8813</v>
      </c>
      <c r="C1024" s="69"/>
      <c r="D1024" s="70" t="str">
        <f t="array" ref="D1024">IF(C1024="","",IFERROR(AVERAGE(_xlfn._xlws.FILTER($B$2:$B$2000,(IFERROR(VALUE(MID($A$2:$A$2000,4,2)),0)=MONTH(C1024))*(IFERROR(VALUE(RIGHT($A$2:$A$2000,4)),0)=YEAR(C1024)))),""))</f>
        <v/>
      </c>
      <c r="E1024" s="62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4" t="s">
        <v>4789</v>
      </c>
      <c r="B1025" s="31">
        <v>2.9098000000000002</v>
      </c>
      <c r="C1025" s="69"/>
      <c r="D1025" s="70" t="str">
        <f t="array" ref="D1025">IF(C1025="","",IFERROR(AVERAGE(_xlfn._xlws.FILTER($B$2:$B$2000,(IFERROR(VALUE(MID($A$2:$A$2000,4,2)),0)=MONTH(C1025))*(IFERROR(VALUE(RIGHT($A$2:$A$2000,4)),0)=YEAR(C1025)))),""))</f>
        <v/>
      </c>
      <c r="E1025" s="62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4" t="s">
        <v>4794</v>
      </c>
      <c r="B1026" s="31">
        <v>2.9142000000000001</v>
      </c>
      <c r="C1026" s="69"/>
      <c r="D1026" s="70" t="str">
        <f t="array" ref="D1026">IF(C1026="","",IFERROR(AVERAGE(_xlfn._xlws.FILTER($B$2:$B$2000,(IFERROR(VALUE(MID($A$2:$A$2000,4,2)),0)=MONTH(C1026))*(IFERROR(VALUE(RIGHT($A$2:$A$2000,4)),0)=YEAR(C1026)))),""))</f>
        <v/>
      </c>
      <c r="E1026" s="62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4" t="s">
        <v>4799</v>
      </c>
      <c r="B1027" s="31">
        <v>2.9224000000000001</v>
      </c>
      <c r="C1027" s="69"/>
      <c r="D1027" s="70" t="str">
        <f t="array" ref="D1027">IF(C1027="","",IFERROR(AVERAGE(_xlfn._xlws.FILTER($B$2:$B$2000,(IFERROR(VALUE(MID($A$2:$A$2000,4,2)),0)=MONTH(C1027))*(IFERROR(VALUE(RIGHT($A$2:$A$2000,4)),0)=YEAR(C1027)))),""))</f>
        <v/>
      </c>
      <c r="E1027" s="62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4" t="s">
        <v>4804</v>
      </c>
      <c r="B1028" s="31">
        <v>2.8637999999999999</v>
      </c>
      <c r="C1028" s="69"/>
      <c r="D1028" s="70" t="str">
        <f t="array" ref="D1028">IF(C1028="","",IFERROR(AVERAGE(_xlfn._xlws.FILTER($B$2:$B$2000,(IFERROR(VALUE(MID($A$2:$A$2000,4,2)),0)=MONTH(C1028))*(IFERROR(VALUE(RIGHT($A$2:$A$2000,4)),0)=YEAR(C1028)))),""))</f>
        <v/>
      </c>
      <c r="E1028" s="62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4" t="s">
        <v>4809</v>
      </c>
      <c r="B1029" s="31">
        <v>2.8052000000000001</v>
      </c>
      <c r="C1029" s="69"/>
      <c r="D1029" s="70" t="str">
        <f t="array" ref="D1029">IF(C1029="","",IFERROR(AVERAGE(_xlfn._xlws.FILTER($B$2:$B$2000,(IFERROR(VALUE(MID($A$2:$A$2000,4,2)),0)=MONTH(C1029))*(IFERROR(VALUE(RIGHT($A$2:$A$2000,4)),0)=YEAR(C1029)))),""))</f>
        <v/>
      </c>
      <c r="E1029" s="62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4" t="s">
        <v>4814</v>
      </c>
      <c r="B1030" s="31">
        <v>2.5905</v>
      </c>
      <c r="C1030" s="69"/>
      <c r="D1030" s="70" t="str">
        <f t="array" ref="D1030">IF(C1030="","",IFERROR(AVERAGE(_xlfn._xlws.FILTER($B$2:$B$2000,(IFERROR(VALUE(MID($A$2:$A$2000,4,2)),0)=MONTH(C1030))*(IFERROR(VALUE(RIGHT($A$2:$A$2000,4)),0)=YEAR(C1030)))),""))</f>
        <v/>
      </c>
      <c r="E1030" s="62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4" t="s">
        <v>4819</v>
      </c>
      <c r="B1031" s="31">
        <v>2.4135</v>
      </c>
      <c r="C1031" s="69"/>
      <c r="D1031" s="70" t="str">
        <f t="array" ref="D1031">IF(C1031="","",IFERROR(AVERAGE(_xlfn._xlws.FILTER($B$2:$B$2000,(IFERROR(VALUE(MID($A$2:$A$2000,4,2)),0)=MONTH(C1031))*(IFERROR(VALUE(RIGHT($A$2:$A$2000,4)),0)=YEAR(C1031)))),""))</f>
        <v/>
      </c>
      <c r="E1031" s="62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4" t="s">
        <v>4824</v>
      </c>
      <c r="B1032" s="31">
        <v>2.3359000000000001</v>
      </c>
      <c r="C1032" s="69"/>
      <c r="D1032" s="70" t="str">
        <f t="array" ref="D1032">IF(C1032="","",IFERROR(AVERAGE(_xlfn._xlws.FILTER($B$2:$B$2000,(IFERROR(VALUE(MID($A$2:$A$2000,4,2)),0)=MONTH(C1032))*(IFERROR(VALUE(RIGHT($A$2:$A$2000,4)),0)=YEAR(C1032)))),""))</f>
        <v/>
      </c>
      <c r="E1032" s="62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4" t="s">
        <v>4828</v>
      </c>
      <c r="B1033" s="31">
        <v>2.2490999999999999</v>
      </c>
      <c r="C1033" s="69"/>
      <c r="D1033" s="70" t="str">
        <f t="array" ref="D1033">IF(C1033="","",IFERROR(AVERAGE(_xlfn._xlws.FILTER($B$2:$B$2000,(IFERROR(VALUE(MID($A$2:$A$2000,4,2)),0)=MONTH(C1033))*(IFERROR(VALUE(RIGHT($A$2:$A$2000,4)),0)=YEAR(C1033)))),""))</f>
        <v/>
      </c>
      <c r="E1033" s="62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4" t="s">
        <v>4833</v>
      </c>
      <c r="B1034" s="31">
        <v>2.4049999999999998</v>
      </c>
      <c r="C1034" s="69"/>
      <c r="D1034" s="70" t="str">
        <f t="array" ref="D1034">IF(C1034="","",IFERROR(AVERAGE(_xlfn._xlws.FILTER($B$2:$B$2000,(IFERROR(VALUE(MID($A$2:$A$2000,4,2)),0)=MONTH(C1034))*(IFERROR(VALUE(RIGHT($A$2:$A$2000,4)),0)=YEAR(C1034)))),""))</f>
        <v/>
      </c>
      <c r="E1034" s="62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4" t="s">
        <v>4838</v>
      </c>
      <c r="B1035" s="31">
        <v>2.4255</v>
      </c>
      <c r="C1035" s="69"/>
      <c r="D1035" s="70" t="str">
        <f t="array" ref="D1035">IF(C1035="","",IFERROR(AVERAGE(_xlfn._xlws.FILTER($B$2:$B$2000,(IFERROR(VALUE(MID($A$2:$A$2000,4,2)),0)=MONTH(C1035))*(IFERROR(VALUE(RIGHT($A$2:$A$2000,4)),0)=YEAR(C1035)))),""))</f>
        <v/>
      </c>
      <c r="E1035" s="62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4" t="s">
        <v>4843</v>
      </c>
      <c r="B1036" s="31">
        <v>2.5242</v>
      </c>
      <c r="C1036" s="69"/>
      <c r="D1036" s="70" t="str">
        <f t="array" ref="D1036">IF(C1036="","",IFERROR(AVERAGE(_xlfn._xlws.FILTER($B$2:$B$2000,(IFERROR(VALUE(MID($A$2:$A$2000,4,2)),0)=MONTH(C1036))*(IFERROR(VALUE(RIGHT($A$2:$A$2000,4)),0)=YEAR(C1036)))),""))</f>
        <v/>
      </c>
      <c r="E1036" s="62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4" t="s">
        <v>4848</v>
      </c>
      <c r="B1037" s="31">
        <v>2.6484000000000001</v>
      </c>
      <c r="C1037" s="69"/>
      <c r="D1037" s="70" t="str">
        <f t="array" ref="D1037">IF(C1037="","",IFERROR(AVERAGE(_xlfn._xlws.FILTER($B$2:$B$2000,(IFERROR(VALUE(MID($A$2:$A$2000,4,2)),0)=MONTH(C1037))*(IFERROR(VALUE(RIGHT($A$2:$A$2000,4)),0)=YEAR(C1037)))),""))</f>
        <v/>
      </c>
      <c r="E1037" s="62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4" t="s">
        <v>4852</v>
      </c>
      <c r="B1038" s="31">
        <v>2.7732000000000001</v>
      </c>
      <c r="C1038" s="69"/>
      <c r="D1038" s="70" t="str">
        <f t="array" ref="D1038">IF(C1038="","",IFERROR(AVERAGE(_xlfn._xlws.FILTER($B$2:$B$2000,(IFERROR(VALUE(MID($A$2:$A$2000,4,2)),0)=MONTH(C1038))*(IFERROR(VALUE(RIGHT($A$2:$A$2000,4)),0)=YEAR(C1038)))),""))</f>
        <v/>
      </c>
      <c r="E1038" s="62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4" t="s">
        <v>4857</v>
      </c>
      <c r="B1039" s="31">
        <v>2.7744</v>
      </c>
      <c r="C1039" s="69"/>
      <c r="D1039" s="70" t="str">
        <f t="array" ref="D1039">IF(C1039="","",IFERROR(AVERAGE(_xlfn._xlws.FILTER($B$2:$B$2000,(IFERROR(VALUE(MID($A$2:$A$2000,4,2)),0)=MONTH(C1039))*(IFERROR(VALUE(RIGHT($A$2:$A$2000,4)),0)=YEAR(C1039)))),""))</f>
        <v/>
      </c>
      <c r="E1039" s="62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4" t="s">
        <v>4862</v>
      </c>
      <c r="B1040" s="31">
        <v>2.7355</v>
      </c>
      <c r="C1040" s="69"/>
      <c r="D1040" s="70" t="str">
        <f t="array" ref="D1040">IF(C1040="","",IFERROR(AVERAGE(_xlfn._xlws.FILTER($B$2:$B$2000,(IFERROR(VALUE(MID($A$2:$A$2000,4,2)),0)=MONTH(C1040))*(IFERROR(VALUE(RIGHT($A$2:$A$2000,4)),0)=YEAR(C1040)))),""))</f>
        <v/>
      </c>
      <c r="E1040" s="62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4" t="s">
        <v>4866</v>
      </c>
      <c r="B1041" s="31">
        <v>2.9449999999999998</v>
      </c>
      <c r="C1041" s="69"/>
      <c r="D1041" s="70" t="str">
        <f t="array" ref="D1041">IF(C1041="","",IFERROR(AVERAGE(_xlfn._xlws.FILTER($B$2:$B$2000,(IFERROR(VALUE(MID($A$2:$A$2000,4,2)),0)=MONTH(C1041))*(IFERROR(VALUE(RIGHT($A$2:$A$2000,4)),0)=YEAR(C1041)))),""))</f>
        <v/>
      </c>
      <c r="E1041" s="62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4" t="s">
        <v>4871</v>
      </c>
      <c r="B1042" s="31">
        <v>2.9104000000000001</v>
      </c>
      <c r="C1042" s="69"/>
      <c r="D1042" s="70" t="str">
        <f t="array" ref="D1042">IF(C1042="","",IFERROR(AVERAGE(_xlfn._xlws.FILTER($B$2:$B$2000,(IFERROR(VALUE(MID($A$2:$A$2000,4,2)),0)=MONTH(C1042))*(IFERROR(VALUE(RIGHT($A$2:$A$2000,4)),0)=YEAR(C1042)))),""))</f>
        <v/>
      </c>
      <c r="E1042" s="62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4" t="s">
        <v>4875</v>
      </c>
      <c r="B1043" s="31">
        <v>2.8828</v>
      </c>
      <c r="C1043" s="69"/>
      <c r="D1043" s="70" t="str">
        <f t="array" ref="D1043">IF(C1043="","",IFERROR(AVERAGE(_xlfn._xlws.FILTER($B$2:$B$2000,(IFERROR(VALUE(MID($A$2:$A$2000,4,2)),0)=MONTH(C1043))*(IFERROR(VALUE(RIGHT($A$2:$A$2000,4)),0)=YEAR(C1043)))),""))</f>
        <v/>
      </c>
      <c r="E1043" s="62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4" t="s">
        <v>4880</v>
      </c>
      <c r="B1044" s="31">
        <v>2.8805999999999998</v>
      </c>
      <c r="C1044" s="69"/>
      <c r="D1044" s="70" t="str">
        <f t="array" ref="D1044">IF(C1044="","",IFERROR(AVERAGE(_xlfn._xlws.FILTER($B$2:$B$2000,(IFERROR(VALUE(MID($A$2:$A$2000,4,2)),0)=MONTH(C1044))*(IFERROR(VALUE(RIGHT($A$2:$A$2000,4)),0)=YEAR(C1044)))),""))</f>
        <v/>
      </c>
      <c r="E1044" s="62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4" t="s">
        <v>4885</v>
      </c>
      <c r="B1045" s="31">
        <v>2.8332999999999999</v>
      </c>
      <c r="C1045" s="69"/>
      <c r="D1045" s="70" t="str">
        <f t="array" ref="D1045">IF(C1045="","",IFERROR(AVERAGE(_xlfn._xlws.FILTER($B$2:$B$2000,(IFERROR(VALUE(MID($A$2:$A$2000,4,2)),0)=MONTH(C1045))*(IFERROR(VALUE(RIGHT($A$2:$A$2000,4)),0)=YEAR(C1045)))),""))</f>
        <v/>
      </c>
      <c r="E1045" s="62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4" t="s">
        <v>4890</v>
      </c>
      <c r="B1046" s="31">
        <v>2.7719</v>
      </c>
      <c r="C1046" s="69"/>
      <c r="D1046" s="70" t="str">
        <f t="array" ref="D1046">IF(C1046="","",IFERROR(AVERAGE(_xlfn._xlws.FILTER($B$2:$B$2000,(IFERROR(VALUE(MID($A$2:$A$2000,4,2)),0)=MONTH(C1046))*(IFERROR(VALUE(RIGHT($A$2:$A$2000,4)),0)=YEAR(C1046)))),""))</f>
        <v/>
      </c>
      <c r="E1046" s="62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4" t="s">
        <v>4895</v>
      </c>
      <c r="B1047" s="31">
        <v>2.7336999999999998</v>
      </c>
      <c r="C1047" s="69"/>
      <c r="D1047" s="70" t="str">
        <f t="array" ref="D1047">IF(C1047="","",IFERROR(AVERAGE(_xlfn._xlws.FILTER($B$2:$B$2000,(IFERROR(VALUE(MID($A$2:$A$2000,4,2)),0)=MONTH(C1047))*(IFERROR(VALUE(RIGHT($A$2:$A$2000,4)),0)=YEAR(C1047)))),""))</f>
        <v/>
      </c>
      <c r="E1047" s="62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4" t="s">
        <v>4900</v>
      </c>
      <c r="B1048" s="31">
        <v>2.8719999999999999</v>
      </c>
      <c r="C1048" s="69"/>
      <c r="D1048" s="70" t="str">
        <f t="array" ref="D1048">IF(C1048="","",IFERROR(AVERAGE(_xlfn._xlws.FILTER($B$2:$B$2000,(IFERROR(VALUE(MID($A$2:$A$2000,4,2)),0)=MONTH(C1048))*(IFERROR(VALUE(RIGHT($A$2:$A$2000,4)),0)=YEAR(C1048)))),""))</f>
        <v/>
      </c>
      <c r="E1048" s="62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4" t="s">
        <v>4904</v>
      </c>
      <c r="B1049" s="31">
        <v>2.9493</v>
      </c>
      <c r="C1049" s="69"/>
      <c r="D1049" s="70" t="str">
        <f t="array" ref="D1049">IF(C1049="","",IFERROR(AVERAGE(_xlfn._xlws.FILTER($B$2:$B$2000,(IFERROR(VALUE(MID($A$2:$A$2000,4,2)),0)=MONTH(C1049))*(IFERROR(VALUE(RIGHT($A$2:$A$2000,4)),0)=YEAR(C1049)))),""))</f>
        <v/>
      </c>
      <c r="E1049" s="62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4" t="s">
        <v>4909</v>
      </c>
      <c r="B1050" s="31">
        <v>2.8614999999999999</v>
      </c>
      <c r="C1050" s="69"/>
      <c r="D1050" s="70" t="str">
        <f t="array" ref="D1050">IF(C1050="","",IFERROR(AVERAGE(_xlfn._xlws.FILTER($B$2:$B$2000,(IFERROR(VALUE(MID($A$2:$A$2000,4,2)),0)=MONTH(C1050))*(IFERROR(VALUE(RIGHT($A$2:$A$2000,4)),0)=YEAR(C1050)))),""))</f>
        <v/>
      </c>
      <c r="E1050" s="62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4" t="s">
        <v>4914</v>
      </c>
      <c r="B1051" s="31">
        <v>2.6377999999999999</v>
      </c>
      <c r="C1051" s="69"/>
      <c r="D1051" s="70" t="str">
        <f t="array" ref="D1051">IF(C1051="","",IFERROR(AVERAGE(_xlfn._xlws.FILTER($B$2:$B$2000,(IFERROR(VALUE(MID($A$2:$A$2000,4,2)),0)=MONTH(C1051))*(IFERROR(VALUE(RIGHT($A$2:$A$2000,4)),0)=YEAR(C1051)))),""))</f>
        <v/>
      </c>
      <c r="E1051" s="62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4" t="s">
        <v>4919</v>
      </c>
      <c r="B1052" s="31">
        <v>2.6073</v>
      </c>
      <c r="C1052" s="69"/>
      <c r="D1052" s="70" t="str">
        <f t="array" ref="D1052">IF(C1052="","",IFERROR(AVERAGE(_xlfn._xlws.FILTER($B$2:$B$2000,(IFERROR(VALUE(MID($A$2:$A$2000,4,2)),0)=MONTH(C1052))*(IFERROR(VALUE(RIGHT($A$2:$A$2000,4)),0)=YEAR(C1052)))),""))</f>
        <v/>
      </c>
      <c r="E1052" s="62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4" t="s">
        <v>4924</v>
      </c>
      <c r="B1053" s="31">
        <v>2.7399</v>
      </c>
      <c r="C1053" s="69"/>
      <c r="D1053" s="70" t="str">
        <f t="array" ref="D1053">IF(C1053="","",IFERROR(AVERAGE(_xlfn._xlws.FILTER($B$2:$B$2000,(IFERROR(VALUE(MID($A$2:$A$2000,4,2)),0)=MONTH(C1053))*(IFERROR(VALUE(RIGHT($A$2:$A$2000,4)),0)=YEAR(C1053)))),""))</f>
        <v/>
      </c>
      <c r="E1053" s="62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4" t="s">
        <v>4929</v>
      </c>
      <c r="B1054" s="31">
        <v>2.7591000000000001</v>
      </c>
      <c r="C1054" s="69"/>
      <c r="D1054" s="70" t="str">
        <f t="array" ref="D1054">IF(C1054="","",IFERROR(AVERAGE(_xlfn._xlws.FILTER($B$2:$B$2000,(IFERROR(VALUE(MID($A$2:$A$2000,4,2)),0)=MONTH(C1054))*(IFERROR(VALUE(RIGHT($A$2:$A$2000,4)),0)=YEAR(C1054)))),""))</f>
        <v/>
      </c>
      <c r="E1054" s="62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4" t="s">
        <v>4934</v>
      </c>
      <c r="B1055" s="31">
        <v>2.6989999999999998</v>
      </c>
      <c r="C1055" s="69"/>
      <c r="D1055" s="70" t="str">
        <f t="array" ref="D1055">IF(C1055="","",IFERROR(AVERAGE(_xlfn._xlws.FILTER($B$2:$B$2000,(IFERROR(VALUE(MID($A$2:$A$2000,4,2)),0)=MONTH(C1055))*(IFERROR(VALUE(RIGHT($A$2:$A$2000,4)),0)=YEAR(C1055)))),""))</f>
        <v/>
      </c>
      <c r="E1055" s="62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4" t="s">
        <v>4939</v>
      </c>
      <c r="B1056" s="31">
        <v>2.7498999999999998</v>
      </c>
      <c r="C1056" s="69"/>
      <c r="D1056" s="70" t="str">
        <f t="array" ref="D1056">IF(C1056="","",IFERROR(AVERAGE(_xlfn._xlws.FILTER($B$2:$B$2000,(IFERROR(VALUE(MID($A$2:$A$2000,4,2)),0)=MONTH(C1056))*(IFERROR(VALUE(RIGHT($A$2:$A$2000,4)),0)=YEAR(C1056)))),""))</f>
        <v/>
      </c>
      <c r="E1056" s="62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4" t="s">
        <v>4942</v>
      </c>
      <c r="B1057" s="31">
        <v>2.7646999999999999</v>
      </c>
      <c r="C1057" s="69"/>
      <c r="D1057" s="70" t="str">
        <f t="array" ref="D1057">IF(C1057="","",IFERROR(AVERAGE(_xlfn._xlws.FILTER($B$2:$B$2000,(IFERROR(VALUE(MID($A$2:$A$2000,4,2)),0)=MONTH(C1057))*(IFERROR(VALUE(RIGHT($A$2:$A$2000,4)),0)=YEAR(C1057)))),""))</f>
        <v/>
      </c>
      <c r="E1057" s="62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4" t="s">
        <v>4947</v>
      </c>
      <c r="B1058" s="31">
        <v>2.8064</v>
      </c>
      <c r="C1058" s="69"/>
      <c r="D1058" s="70" t="str">
        <f t="array" ref="D1058">IF(C1058="","",IFERROR(AVERAGE(_xlfn._xlws.FILTER($B$2:$B$2000,(IFERROR(VALUE(MID($A$2:$A$2000,4,2)),0)=MONTH(C1058))*(IFERROR(VALUE(RIGHT($A$2:$A$2000,4)),0)=YEAR(C1058)))),""))</f>
        <v/>
      </c>
      <c r="E1058" s="62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4" t="s">
        <v>4952</v>
      </c>
      <c r="B1059" s="31">
        <v>2.7441</v>
      </c>
      <c r="C1059" s="69"/>
      <c r="D1059" s="70" t="str">
        <f t="array" ref="D1059">IF(C1059="","",IFERROR(AVERAGE(_xlfn._xlws.FILTER($B$2:$B$2000,(IFERROR(VALUE(MID($A$2:$A$2000,4,2)),0)=MONTH(C1059))*(IFERROR(VALUE(RIGHT($A$2:$A$2000,4)),0)=YEAR(C1059)))),""))</f>
        <v/>
      </c>
      <c r="E1059" s="62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4" t="s">
        <v>4957</v>
      </c>
      <c r="B1060" s="31">
        <v>2.7410000000000001</v>
      </c>
      <c r="C1060" s="69"/>
      <c r="D1060" s="70" t="str">
        <f t="array" ref="D1060">IF(C1060="","",IFERROR(AVERAGE(_xlfn._xlws.FILTER($B$2:$B$2000,(IFERROR(VALUE(MID($A$2:$A$2000,4,2)),0)=MONTH(C1060))*(IFERROR(VALUE(RIGHT($A$2:$A$2000,4)),0)=YEAR(C1060)))),""))</f>
        <v/>
      </c>
      <c r="E1060" s="62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4" t="s">
        <v>4962</v>
      </c>
      <c r="B1061" s="31">
        <v>2.7328999999999999</v>
      </c>
      <c r="C1061" s="69"/>
      <c r="D1061" s="70" t="str">
        <f t="array" ref="D1061">IF(C1061="","",IFERROR(AVERAGE(_xlfn._xlws.FILTER($B$2:$B$2000,(IFERROR(VALUE(MID($A$2:$A$2000,4,2)),0)=MONTH(C1061))*(IFERROR(VALUE(RIGHT($A$2:$A$2000,4)),0)=YEAR(C1061)))),""))</f>
        <v/>
      </c>
      <c r="E1061" s="62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4" t="s">
        <v>4967</v>
      </c>
      <c r="B1062" s="31">
        <v>2.7844000000000002</v>
      </c>
      <c r="C1062" s="69"/>
      <c r="D1062" s="70" t="str">
        <f t="array" ref="D1062">IF(C1062="","",IFERROR(AVERAGE(_xlfn._xlws.FILTER($B$2:$B$2000,(IFERROR(VALUE(MID($A$2:$A$2000,4,2)),0)=MONTH(C1062))*(IFERROR(VALUE(RIGHT($A$2:$A$2000,4)),0)=YEAR(C1062)))),""))</f>
        <v/>
      </c>
      <c r="E1062" s="62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4" t="s">
        <v>4971</v>
      </c>
      <c r="B1063" s="31">
        <v>2.8815</v>
      </c>
      <c r="C1063" s="69"/>
      <c r="D1063" s="70" t="str">
        <f t="array" ref="D1063">IF(C1063="","",IFERROR(AVERAGE(_xlfn._xlws.FILTER($B$2:$B$2000,(IFERROR(VALUE(MID($A$2:$A$2000,4,2)),0)=MONTH(C1063))*(IFERROR(VALUE(RIGHT($A$2:$A$2000,4)),0)=YEAR(C1063)))),""))</f>
        <v/>
      </c>
      <c r="E1063" s="62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4" t="s">
        <v>4976</v>
      </c>
      <c r="B1064" s="31">
        <v>2.9777999999999998</v>
      </c>
      <c r="C1064" s="69"/>
      <c r="D1064" s="70" t="str">
        <f t="array" ref="D1064">IF(C1064="","",IFERROR(AVERAGE(_xlfn._xlws.FILTER($B$2:$B$2000,(IFERROR(VALUE(MID($A$2:$A$2000,4,2)),0)=MONTH(C1064))*(IFERROR(VALUE(RIGHT($A$2:$A$2000,4)),0)=YEAR(C1064)))),""))</f>
        <v/>
      </c>
      <c r="E1064" s="62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4" t="s">
        <v>4980</v>
      </c>
      <c r="B1065" s="31">
        <v>3.1798000000000002</v>
      </c>
      <c r="C1065" s="69"/>
      <c r="D1065" s="70" t="str">
        <f t="array" ref="D1065">IF(C1065="","",IFERROR(AVERAGE(_xlfn._xlws.FILTER($B$2:$B$2000,(IFERROR(VALUE(MID($A$2:$A$2000,4,2)),0)=MONTH(C1065))*(IFERROR(VALUE(RIGHT($A$2:$A$2000,4)),0)=YEAR(C1065)))),""))</f>
        <v/>
      </c>
      <c r="E1065" s="62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4" t="s">
        <v>4985</v>
      </c>
      <c r="B1066" s="31">
        <v>3.0465</v>
      </c>
      <c r="C1066" s="69"/>
      <c r="D1066" s="70" t="str">
        <f t="array" ref="D1066">IF(C1066="","",IFERROR(AVERAGE(_xlfn._xlws.FILTER($B$2:$B$2000,(IFERROR(VALUE(MID($A$2:$A$2000,4,2)),0)=MONTH(C1066))*(IFERROR(VALUE(RIGHT($A$2:$A$2000,4)),0)=YEAR(C1066)))),""))</f>
        <v/>
      </c>
      <c r="E1066" s="62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4" t="s">
        <v>4989</v>
      </c>
      <c r="B1067" s="31">
        <v>2.8984999999999999</v>
      </c>
      <c r="C1067" s="69"/>
      <c r="D1067" s="70" t="str">
        <f t="array" ref="D1067">IF(C1067="","",IFERROR(AVERAGE(_xlfn._xlws.FILTER($B$2:$B$2000,(IFERROR(VALUE(MID($A$2:$A$2000,4,2)),0)=MONTH(C1067))*(IFERROR(VALUE(RIGHT($A$2:$A$2000,4)),0)=YEAR(C1067)))),""))</f>
        <v/>
      </c>
      <c r="E1067" s="62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4" t="s">
        <v>4994</v>
      </c>
      <c r="B1068" s="31">
        <v>2.7633000000000001</v>
      </c>
      <c r="C1068" s="69"/>
      <c r="D1068" s="70" t="str">
        <f t="array" ref="D1068">IF(C1068="","",IFERROR(AVERAGE(_xlfn._xlws.FILTER($B$2:$B$2000,(IFERROR(VALUE(MID($A$2:$A$2000,4,2)),0)=MONTH(C1068))*(IFERROR(VALUE(RIGHT($A$2:$A$2000,4)),0)=YEAR(C1068)))),""))</f>
        <v/>
      </c>
      <c r="E1068" s="62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4" t="s">
        <v>4999</v>
      </c>
      <c r="B1069" s="31">
        <v>2.5794999999999999</v>
      </c>
      <c r="C1069" s="69"/>
      <c r="D1069" s="70" t="str">
        <f t="array" ref="D1069">IF(C1069="","",IFERROR(AVERAGE(_xlfn._xlws.FILTER($B$2:$B$2000,(IFERROR(VALUE(MID($A$2:$A$2000,4,2)),0)=MONTH(C1069))*(IFERROR(VALUE(RIGHT($A$2:$A$2000,4)),0)=YEAR(C1069)))),""))</f>
        <v/>
      </c>
      <c r="E1069" s="62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4" t="s">
        <v>5004</v>
      </c>
      <c r="B1070" s="31">
        <v>2.649</v>
      </c>
      <c r="C1070" s="69"/>
      <c r="D1070" s="70" t="str">
        <f t="array" ref="D1070">IF(C1070="","",IFERROR(AVERAGE(_xlfn._xlws.FILTER($B$2:$B$2000,(IFERROR(VALUE(MID($A$2:$A$2000,4,2)),0)=MONTH(C1070))*(IFERROR(VALUE(RIGHT($A$2:$A$2000,4)),0)=YEAR(C1070)))),""))</f>
        <v/>
      </c>
      <c r="E1070" s="62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4" t="s">
        <v>5009</v>
      </c>
      <c r="B1071" s="31">
        <v>2.7467999999999999</v>
      </c>
      <c r="C1071" s="69"/>
      <c r="D1071" s="70" t="str">
        <f t="array" ref="D1071">IF(C1071="","",IFERROR(AVERAGE(_xlfn._xlws.FILTER($B$2:$B$2000,(IFERROR(VALUE(MID($A$2:$A$2000,4,2)),0)=MONTH(C1071))*(IFERROR(VALUE(RIGHT($A$2:$A$2000,4)),0)=YEAR(C1071)))),""))</f>
        <v/>
      </c>
      <c r="E1071" s="62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4" t="s">
        <v>5013</v>
      </c>
      <c r="B1072" s="31">
        <v>2.7040000000000002</v>
      </c>
      <c r="C1072" s="69"/>
      <c r="D1072" s="70" t="str">
        <f t="array" ref="D1072">IF(C1072="","",IFERROR(AVERAGE(_xlfn._xlws.FILTER($B$2:$B$2000,(IFERROR(VALUE(MID($A$2:$A$2000,4,2)),0)=MONTH(C1072))*(IFERROR(VALUE(RIGHT($A$2:$A$2000,4)),0)=YEAR(C1072)))),""))</f>
        <v/>
      </c>
      <c r="E1072" s="62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4" t="s">
        <v>5018</v>
      </c>
      <c r="B1073" s="31">
        <v>2.7195999999999998</v>
      </c>
      <c r="C1073" s="69"/>
      <c r="D1073" s="70" t="str">
        <f t="array" ref="D1073">IF(C1073="","",IFERROR(AVERAGE(_xlfn._xlws.FILTER($B$2:$B$2000,(IFERROR(VALUE(MID($A$2:$A$2000,4,2)),0)=MONTH(C1073))*(IFERROR(VALUE(RIGHT($A$2:$A$2000,4)),0)=YEAR(C1073)))),""))</f>
        <v/>
      </c>
      <c r="E1073" s="62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4" t="s">
        <v>5023</v>
      </c>
      <c r="B1074" s="31">
        <v>2.6846000000000001</v>
      </c>
      <c r="C1074" s="69"/>
      <c r="D1074" s="70" t="str">
        <f t="array" ref="D1074">IF(C1074="","",IFERROR(AVERAGE(_xlfn._xlws.FILTER($B$2:$B$2000,(IFERROR(VALUE(MID($A$2:$A$2000,4,2)),0)=MONTH(C1074))*(IFERROR(VALUE(RIGHT($A$2:$A$2000,4)),0)=YEAR(C1074)))),""))</f>
        <v/>
      </c>
      <c r="E1074" s="62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4" t="s">
        <v>5028</v>
      </c>
      <c r="B1075" s="31">
        <v>2.7086000000000001</v>
      </c>
      <c r="C1075" s="69"/>
      <c r="D1075" s="70" t="str">
        <f t="array" ref="D1075">IF(C1075="","",IFERROR(AVERAGE(_xlfn._xlws.FILTER($B$2:$B$2000,(IFERROR(VALUE(MID($A$2:$A$2000,4,2)),0)=MONTH(C1075))*(IFERROR(VALUE(RIGHT($A$2:$A$2000,4)),0)=YEAR(C1075)))),""))</f>
        <v/>
      </c>
      <c r="E1075" s="62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4" t="s">
        <v>5033</v>
      </c>
      <c r="B1076" s="31">
        <v>2.4102999999999999</v>
      </c>
      <c r="C1076" s="69"/>
      <c r="D1076" s="70" t="str">
        <f t="array" ref="D1076">IF(C1076="","",IFERROR(AVERAGE(_xlfn._xlws.FILTER($B$2:$B$2000,(IFERROR(VALUE(MID($A$2:$A$2000,4,2)),0)=MONTH(C1076))*(IFERROR(VALUE(RIGHT($A$2:$A$2000,4)),0)=YEAR(C1076)))),""))</f>
        <v/>
      </c>
      <c r="E1076" s="62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4" t="s">
        <v>5038</v>
      </c>
      <c r="B1077" s="31">
        <v>2.3548</v>
      </c>
      <c r="C1077" s="69"/>
      <c r="D1077" s="70" t="str">
        <f t="array" ref="D1077">IF(C1077="","",IFERROR(AVERAGE(_xlfn._xlws.FILTER($B$2:$B$2000,(IFERROR(VALUE(MID($A$2:$A$2000,4,2)),0)=MONTH(C1077))*(IFERROR(VALUE(RIGHT($A$2:$A$2000,4)),0)=YEAR(C1077)))),""))</f>
        <v/>
      </c>
      <c r="E1077" s="62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4" t="s">
        <v>5043</v>
      </c>
      <c r="B1078" s="31">
        <v>2.2561</v>
      </c>
      <c r="C1078" s="69"/>
      <c r="D1078" s="70" t="str">
        <f t="array" ref="D1078">IF(C1078="","",IFERROR(AVERAGE(_xlfn._xlws.FILTER($B$2:$B$2000,(IFERROR(VALUE(MID($A$2:$A$2000,4,2)),0)=MONTH(C1078))*(IFERROR(VALUE(RIGHT($A$2:$A$2000,4)),0)=YEAR(C1078)))),""))</f>
        <v/>
      </c>
      <c r="E1078" s="62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4" t="s">
        <v>5048</v>
      </c>
      <c r="B1079" s="31">
        <v>2.2675999999999998</v>
      </c>
      <c r="C1079" s="69"/>
      <c r="D1079" s="70" t="str">
        <f t="array" ref="D1079">IF(C1079="","",IFERROR(AVERAGE(_xlfn._xlws.FILTER($B$2:$B$2000,(IFERROR(VALUE(MID($A$2:$A$2000,4,2)),0)=MONTH(C1079))*(IFERROR(VALUE(RIGHT($A$2:$A$2000,4)),0)=YEAR(C1079)))),""))</f>
        <v/>
      </c>
      <c r="E1079" s="62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4" t="s">
        <v>5053</v>
      </c>
      <c r="B1080" s="31">
        <v>2.2951000000000001</v>
      </c>
      <c r="C1080" s="69"/>
      <c r="D1080" s="70" t="str">
        <f t="array" ref="D1080">IF(C1080="","",IFERROR(AVERAGE(_xlfn._xlws.FILTER($B$2:$B$2000,(IFERROR(VALUE(MID($A$2:$A$2000,4,2)),0)=MONTH(C1080))*(IFERROR(VALUE(RIGHT($A$2:$A$2000,4)),0)=YEAR(C1080)))),""))</f>
        <v/>
      </c>
      <c r="E1080" s="62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4" t="s">
        <v>5058</v>
      </c>
      <c r="B1081" s="31">
        <v>2.2408000000000001</v>
      </c>
      <c r="C1081" s="69"/>
      <c r="D1081" s="70" t="str">
        <f t="array" ref="D1081">IF(C1081="","",IFERROR(AVERAGE(_xlfn._xlws.FILTER($B$2:$B$2000,(IFERROR(VALUE(MID($A$2:$A$2000,4,2)),0)=MONTH(C1081))*(IFERROR(VALUE(RIGHT($A$2:$A$2000,4)),0)=YEAR(C1081)))),""))</f>
        <v/>
      </c>
      <c r="E1081" s="62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4" t="s">
        <v>5063</v>
      </c>
      <c r="B1082" s="31">
        <v>2.323</v>
      </c>
      <c r="C1082" s="69"/>
      <c r="D1082" s="70" t="str">
        <f t="array" ref="D1082">IF(C1082="","",IFERROR(AVERAGE(_xlfn._xlws.FILTER($B$2:$B$2000,(IFERROR(VALUE(MID($A$2:$A$2000,4,2)),0)=MONTH(C1082))*(IFERROR(VALUE(RIGHT($A$2:$A$2000,4)),0)=YEAR(C1082)))),""))</f>
        <v/>
      </c>
      <c r="E1082" s="62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4" t="s">
        <v>5068</v>
      </c>
      <c r="B1083" s="31">
        <v>2.3652000000000002</v>
      </c>
      <c r="C1083" s="69"/>
      <c r="D1083" s="70" t="str">
        <f t="array" ref="D1083">IF(C1083="","",IFERROR(AVERAGE(_xlfn._xlws.FILTER($B$2:$B$2000,(IFERROR(VALUE(MID($A$2:$A$2000,4,2)),0)=MONTH(C1083))*(IFERROR(VALUE(RIGHT($A$2:$A$2000,4)),0)=YEAR(C1083)))),""))</f>
        <v/>
      </c>
      <c r="E1083" s="62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4" t="s">
        <v>5073</v>
      </c>
      <c r="B1084" s="31">
        <v>2.3645</v>
      </c>
      <c r="C1084" s="69"/>
      <c r="D1084" s="70" t="str">
        <f t="array" ref="D1084">IF(C1084="","",IFERROR(AVERAGE(_xlfn._xlws.FILTER($B$2:$B$2000,(IFERROR(VALUE(MID($A$2:$A$2000,4,2)),0)=MONTH(C1084))*(IFERROR(VALUE(RIGHT($A$2:$A$2000,4)),0)=YEAR(C1084)))),""))</f>
        <v/>
      </c>
      <c r="E1084" s="62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4" t="s">
        <v>5077</v>
      </c>
      <c r="B1085" s="31">
        <v>2.3586999999999998</v>
      </c>
      <c r="C1085" s="69"/>
      <c r="D1085" s="70" t="str">
        <f t="array" ref="D1085">IF(C1085="","",IFERROR(AVERAGE(_xlfn._xlws.FILTER($B$2:$B$2000,(IFERROR(VALUE(MID($A$2:$A$2000,4,2)),0)=MONTH(C1085))*(IFERROR(VALUE(RIGHT($A$2:$A$2000,4)),0)=YEAR(C1085)))),""))</f>
        <v/>
      </c>
      <c r="E1085" s="62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4" t="s">
        <v>5082</v>
      </c>
      <c r="B1086" s="31">
        <v>2.3304999999999998</v>
      </c>
      <c r="C1086" s="69"/>
      <c r="D1086" s="70" t="str">
        <f t="array" ref="D1086">IF(C1086="","",IFERROR(AVERAGE(_xlfn._xlws.FILTER($B$2:$B$2000,(IFERROR(VALUE(MID($A$2:$A$2000,4,2)),0)=MONTH(C1086))*(IFERROR(VALUE(RIGHT($A$2:$A$2000,4)),0)=YEAR(C1086)))),""))</f>
        <v/>
      </c>
      <c r="E1086" s="62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4" t="s">
        <v>5087</v>
      </c>
      <c r="B1087" s="31">
        <v>2.3397999999999999</v>
      </c>
      <c r="C1087" s="69"/>
      <c r="D1087" s="70" t="str">
        <f t="array" ref="D1087">IF(C1087="","",IFERROR(AVERAGE(_xlfn._xlws.FILTER($B$2:$B$2000,(IFERROR(VALUE(MID($A$2:$A$2000,4,2)),0)=MONTH(C1087))*(IFERROR(VALUE(RIGHT($A$2:$A$2000,4)),0)=YEAR(C1087)))),""))</f>
        <v/>
      </c>
      <c r="E1087" s="62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4" t="s">
        <v>5092</v>
      </c>
      <c r="B1088" s="31">
        <v>2.3401999999999998</v>
      </c>
      <c r="C1088" s="69"/>
      <c r="D1088" s="70" t="str">
        <f t="array" ref="D1088">IF(C1088="","",IFERROR(AVERAGE(_xlfn._xlws.FILTER($B$2:$B$2000,(IFERROR(VALUE(MID($A$2:$A$2000,4,2)),0)=MONTH(C1088))*(IFERROR(VALUE(RIGHT($A$2:$A$2000,4)),0)=YEAR(C1088)))),""))</f>
        <v/>
      </c>
      <c r="E1088" s="62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4" t="s">
        <v>5097</v>
      </c>
      <c r="B1089" s="31">
        <v>2.3201000000000001</v>
      </c>
      <c r="C1089" s="69"/>
      <c r="D1089" s="70" t="str">
        <f t="array" ref="D1089">IF(C1089="","",IFERROR(AVERAGE(_xlfn._xlws.FILTER($B$2:$B$2000,(IFERROR(VALUE(MID($A$2:$A$2000,4,2)),0)=MONTH(C1089))*(IFERROR(VALUE(RIGHT($A$2:$A$2000,4)),0)=YEAR(C1089)))),""))</f>
        <v/>
      </c>
      <c r="E1089" s="62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4" t="s">
        <v>5101</v>
      </c>
      <c r="B1090" s="31">
        <v>2.3239000000000001</v>
      </c>
      <c r="C1090" s="69"/>
      <c r="D1090" s="70" t="str">
        <f t="array" ref="D1090">IF(C1090="","",IFERROR(AVERAGE(_xlfn._xlws.FILTER($B$2:$B$2000,(IFERROR(VALUE(MID($A$2:$A$2000,4,2)),0)=MONTH(C1090))*(IFERROR(VALUE(RIGHT($A$2:$A$2000,4)),0)=YEAR(C1090)))),""))</f>
        <v/>
      </c>
      <c r="E1090" s="62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4" t="s">
        <v>5106</v>
      </c>
      <c r="B1091" s="31">
        <v>2.3687</v>
      </c>
      <c r="C1091" s="69"/>
      <c r="D1091" s="70" t="str">
        <f t="array" ref="D1091">IF(C1091="","",IFERROR(AVERAGE(_xlfn._xlws.FILTER($B$2:$B$2000,(IFERROR(VALUE(MID($A$2:$A$2000,4,2)),0)=MONTH(C1091))*(IFERROR(VALUE(RIGHT($A$2:$A$2000,4)),0)=YEAR(C1091)))),""))</f>
        <v/>
      </c>
      <c r="E1091" s="62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4" t="s">
        <v>5111</v>
      </c>
      <c r="B1092" s="31">
        <v>2.3685999999999998</v>
      </c>
      <c r="C1092" s="69"/>
      <c r="D1092" s="70" t="str">
        <f t="array" ref="D1092">IF(C1092="","",IFERROR(AVERAGE(_xlfn._xlws.FILTER($B$2:$B$2000,(IFERROR(VALUE(MID($A$2:$A$2000,4,2)),0)=MONTH(C1092))*(IFERROR(VALUE(RIGHT($A$2:$A$2000,4)),0)=YEAR(C1092)))),""))</f>
        <v/>
      </c>
      <c r="E1092" s="62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4" t="s">
        <v>5115</v>
      </c>
      <c r="B1093" s="31">
        <v>2.3439000000000001</v>
      </c>
      <c r="C1093" s="69"/>
      <c r="D1093" s="70" t="str">
        <f t="array" ref="D1093">IF(C1093="","",IFERROR(AVERAGE(_xlfn._xlws.FILTER($B$2:$B$2000,(IFERROR(VALUE(MID($A$2:$A$2000,4,2)),0)=MONTH(C1093))*(IFERROR(VALUE(RIGHT($A$2:$A$2000,4)),0)=YEAR(C1093)))),""))</f>
        <v/>
      </c>
      <c r="E1093" s="62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4" t="s">
        <v>5120</v>
      </c>
      <c r="B1094" s="31">
        <v>2.3212999999999999</v>
      </c>
      <c r="C1094" s="69"/>
      <c r="D1094" s="70" t="str">
        <f t="array" ref="D1094">IF(C1094="","",IFERROR(AVERAGE(_xlfn._xlws.FILTER($B$2:$B$2000,(IFERROR(VALUE(MID($A$2:$A$2000,4,2)),0)=MONTH(C1094))*(IFERROR(VALUE(RIGHT($A$2:$A$2000,4)),0)=YEAR(C1094)))),""))</f>
        <v/>
      </c>
      <c r="E1094" s="62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4" t="s">
        <v>5124</v>
      </c>
      <c r="B1095" s="31">
        <v>2.2749000000000001</v>
      </c>
      <c r="C1095" s="69"/>
      <c r="D1095" s="70" t="str">
        <f t="array" ref="D1095">IF(C1095="","",IFERROR(AVERAGE(_xlfn._xlws.FILTER($B$2:$B$2000,(IFERROR(VALUE(MID($A$2:$A$2000,4,2)),0)=MONTH(C1095))*(IFERROR(VALUE(RIGHT($A$2:$A$2000,4)),0)=YEAR(C1095)))),""))</f>
        <v/>
      </c>
      <c r="E1095" s="62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4" t="s">
        <v>5129</v>
      </c>
      <c r="B1096" s="31">
        <v>2.2172999999999998</v>
      </c>
      <c r="C1096" s="69"/>
      <c r="D1096" s="70" t="str">
        <f t="array" ref="D1096">IF(C1096="","",IFERROR(AVERAGE(_xlfn._xlws.FILTER($B$2:$B$2000,(IFERROR(VALUE(MID($A$2:$A$2000,4,2)),0)=MONTH(C1096))*(IFERROR(VALUE(RIGHT($A$2:$A$2000,4)),0)=YEAR(C1096)))),""))</f>
        <v/>
      </c>
      <c r="E1096" s="62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4" t="s">
        <v>5134</v>
      </c>
      <c r="B1097" s="31">
        <v>2.165</v>
      </c>
      <c r="C1097" s="69"/>
      <c r="D1097" s="70" t="str">
        <f t="array" ref="D1097">IF(C1097="","",IFERROR(AVERAGE(_xlfn._xlws.FILTER($B$2:$B$2000,(IFERROR(VALUE(MID($A$2:$A$2000,4,2)),0)=MONTH(C1097))*(IFERROR(VALUE(RIGHT($A$2:$A$2000,4)),0)=YEAR(C1097)))),""))</f>
        <v/>
      </c>
      <c r="E1097" s="62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4" t="s">
        <v>5139</v>
      </c>
      <c r="B1098" s="31">
        <v>2.0876999999999999</v>
      </c>
      <c r="C1098" s="69"/>
      <c r="D1098" s="70" t="str">
        <f t="array" ref="D1098">IF(C1098="","",IFERROR(AVERAGE(_xlfn._xlws.FILTER($B$2:$B$2000,(IFERROR(VALUE(MID($A$2:$A$2000,4,2)),0)=MONTH(C1098))*(IFERROR(VALUE(RIGHT($A$2:$A$2000,4)),0)=YEAR(C1098)))),""))</f>
        <v/>
      </c>
      <c r="E1098" s="62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4" t="s">
        <v>5144</v>
      </c>
      <c r="B1099" s="31">
        <v>1.9597</v>
      </c>
      <c r="C1099" s="69"/>
      <c r="D1099" s="70" t="str">
        <f t="array" ref="D1099">IF(C1099="","",IFERROR(AVERAGE(_xlfn._xlws.FILTER($B$2:$B$2000,(IFERROR(VALUE(MID($A$2:$A$2000,4,2)),0)=MONTH(C1099))*(IFERROR(VALUE(RIGHT($A$2:$A$2000,4)),0)=YEAR(C1099)))),""))</f>
        <v/>
      </c>
      <c r="E1099" s="62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4" t="s">
        <v>5149</v>
      </c>
      <c r="B1100" s="31">
        <v>1.9853000000000001</v>
      </c>
      <c r="C1100" s="69"/>
      <c r="D1100" s="70" t="str">
        <f t="array" ref="D1100">IF(C1100="","",IFERROR(AVERAGE(_xlfn._xlws.FILTER($B$2:$B$2000,(IFERROR(VALUE(MID($A$2:$A$2000,4,2)),0)=MONTH(C1100))*(IFERROR(VALUE(RIGHT($A$2:$A$2000,4)),0)=YEAR(C1100)))),""))</f>
        <v/>
      </c>
      <c r="E1100" s="62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4" t="s">
        <v>5152</v>
      </c>
      <c r="B1101" s="31">
        <v>2.0034999999999998</v>
      </c>
      <c r="C1101" s="69"/>
      <c r="D1101" s="70" t="str">
        <f t="array" ref="D1101">IF(C1101="","",IFERROR(AVERAGE(_xlfn._xlws.FILTER($B$2:$B$2000,(IFERROR(VALUE(MID($A$2:$A$2000,4,2)),0)=MONTH(C1101))*(IFERROR(VALUE(RIGHT($A$2:$A$2000,4)),0)=YEAR(C1101)))),""))</f>
        <v/>
      </c>
      <c r="E1101" s="62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4" t="s">
        <v>5156</v>
      </c>
      <c r="B1102" s="31">
        <v>1.9743999999999999</v>
      </c>
      <c r="C1102" s="69"/>
      <c r="D1102" s="70" t="str">
        <f t="array" ref="D1102">IF(C1102="","",IFERROR(AVERAGE(_xlfn._xlws.FILTER($B$2:$B$2000,(IFERROR(VALUE(MID($A$2:$A$2000,4,2)),0)=MONTH(C1102))*(IFERROR(VALUE(RIGHT($A$2:$A$2000,4)),0)=YEAR(C1102)))),""))</f>
        <v/>
      </c>
      <c r="E1102" s="62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4" t="s">
        <v>5161</v>
      </c>
      <c r="B1103" s="31">
        <v>1.9420999999999999</v>
      </c>
      <c r="C1103" s="69"/>
      <c r="D1103" s="70" t="str">
        <f t="array" ref="D1103">IF(C1103="","",IFERROR(AVERAGE(_xlfn._xlws.FILTER($B$2:$B$2000,(IFERROR(VALUE(MID($A$2:$A$2000,4,2)),0)=MONTH(C1103))*(IFERROR(VALUE(RIGHT($A$2:$A$2000,4)),0)=YEAR(C1103)))),""))</f>
        <v/>
      </c>
      <c r="E1103" s="62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4" t="s">
        <v>5166</v>
      </c>
      <c r="B1104" s="31">
        <v>2.0030000000000001</v>
      </c>
      <c r="C1104" s="69"/>
      <c r="D1104" s="70" t="str">
        <f t="array" ref="D1104">IF(C1104="","",IFERROR(AVERAGE(_xlfn._xlws.FILTER($B$2:$B$2000,(IFERROR(VALUE(MID($A$2:$A$2000,4,2)),0)=MONTH(C1104))*(IFERROR(VALUE(RIGHT($A$2:$A$2000,4)),0)=YEAR(C1104)))),""))</f>
        <v/>
      </c>
      <c r="E1104" s="62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4" t="s">
        <v>5171</v>
      </c>
      <c r="B1105" s="31">
        <v>2.1448999999999998</v>
      </c>
      <c r="C1105" s="69"/>
      <c r="D1105" s="70" t="str">
        <f t="array" ref="D1105">IF(C1105="","",IFERROR(AVERAGE(_xlfn._xlws.FILTER($B$2:$B$2000,(IFERROR(VALUE(MID($A$2:$A$2000,4,2)),0)=MONTH(C1105))*(IFERROR(VALUE(RIGHT($A$2:$A$2000,4)),0)=YEAR(C1105)))),""))</f>
        <v/>
      </c>
      <c r="E1105" s="62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4" t="s">
        <v>5176</v>
      </c>
      <c r="B1106" s="31">
        <v>2.3037999999999998</v>
      </c>
      <c r="C1106" s="69"/>
      <c r="D1106" s="70" t="str">
        <f t="array" ref="D1106">IF(C1106="","",IFERROR(AVERAGE(_xlfn._xlws.FILTER($B$2:$B$2000,(IFERROR(VALUE(MID($A$2:$A$2000,4,2)),0)=MONTH(C1106))*(IFERROR(VALUE(RIGHT($A$2:$A$2000,4)),0)=YEAR(C1106)))),""))</f>
        <v/>
      </c>
      <c r="E1106" s="62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4" t="s">
        <v>5181</v>
      </c>
      <c r="B1107" s="31">
        <v>2.2928000000000002</v>
      </c>
      <c r="C1107" s="69"/>
      <c r="D1107" s="70" t="str">
        <f t="array" ref="D1107">IF(C1107="","",IFERROR(AVERAGE(_xlfn._xlws.FILTER($B$2:$B$2000,(IFERROR(VALUE(MID($A$2:$A$2000,4,2)),0)=MONTH(C1107))*(IFERROR(VALUE(RIGHT($A$2:$A$2000,4)),0)=YEAR(C1107)))),""))</f>
        <v/>
      </c>
      <c r="E1107" s="62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4" t="s">
        <v>5184</v>
      </c>
      <c r="B1108" s="31">
        <v>2.2553999999999998</v>
      </c>
      <c r="C1108" s="69"/>
      <c r="D1108" s="70" t="str">
        <f t="array" ref="D1108">IF(C1108="","",IFERROR(AVERAGE(_xlfn._xlws.FILTER($B$2:$B$2000,(IFERROR(VALUE(MID($A$2:$A$2000,4,2)),0)=MONTH(C1108))*(IFERROR(VALUE(RIGHT($A$2:$A$2000,4)),0)=YEAR(C1108)))),""))</f>
        <v/>
      </c>
      <c r="E1108" s="62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4" t="s">
        <v>5189</v>
      </c>
      <c r="B1109" s="31">
        <v>2.2703000000000002</v>
      </c>
      <c r="C1109" s="69"/>
      <c r="D1109" s="70" t="str">
        <f t="array" ref="D1109">IF(C1109="","",IFERROR(AVERAGE(_xlfn._xlws.FILTER($B$2:$B$2000,(IFERROR(VALUE(MID($A$2:$A$2000,4,2)),0)=MONTH(C1109))*(IFERROR(VALUE(RIGHT($A$2:$A$2000,4)),0)=YEAR(C1109)))),""))</f>
        <v/>
      </c>
      <c r="E1109" s="62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4" t="s">
        <v>5194</v>
      </c>
      <c r="B1110" s="31">
        <v>2.2581000000000002</v>
      </c>
      <c r="C1110" s="69"/>
      <c r="D1110" s="70" t="str">
        <f t="array" ref="D1110">IF(C1110="","",IFERROR(AVERAGE(_xlfn._xlws.FILTER($B$2:$B$2000,(IFERROR(VALUE(MID($A$2:$A$2000,4,2)),0)=MONTH(C1110))*(IFERROR(VALUE(RIGHT($A$2:$A$2000,4)),0)=YEAR(C1110)))),""))</f>
        <v/>
      </c>
      <c r="E1110" s="62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4" t="s">
        <v>5199</v>
      </c>
      <c r="B1111" s="31">
        <v>2.2031999999999998</v>
      </c>
      <c r="C1111" s="69"/>
      <c r="D1111" s="70" t="str">
        <f t="array" ref="D1111">IF(C1111="","",IFERROR(AVERAGE(_xlfn._xlws.FILTER($B$2:$B$2000,(IFERROR(VALUE(MID($A$2:$A$2000,4,2)),0)=MONTH(C1111))*(IFERROR(VALUE(RIGHT($A$2:$A$2000,4)),0)=YEAR(C1111)))),""))</f>
        <v/>
      </c>
      <c r="E1111" s="62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4" t="s">
        <v>5204</v>
      </c>
      <c r="B1112" s="31">
        <v>2.1966000000000001</v>
      </c>
      <c r="C1112" s="69"/>
      <c r="D1112" s="70" t="str">
        <f t="array" ref="D1112">IF(C1112="","",IFERROR(AVERAGE(_xlfn._xlws.FILTER($B$2:$B$2000,(IFERROR(VALUE(MID($A$2:$A$2000,4,2)),0)=MONTH(C1112))*(IFERROR(VALUE(RIGHT($A$2:$A$2000,4)),0)=YEAR(C1112)))),""))</f>
        <v/>
      </c>
      <c r="E1112" s="62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4" t="s">
        <v>5209</v>
      </c>
      <c r="B1113" s="31">
        <v>2.3071999999999999</v>
      </c>
      <c r="C1113" s="69"/>
      <c r="D1113" s="70" t="str">
        <f t="array" ref="D1113">IF(C1113="","",IFERROR(AVERAGE(_xlfn._xlws.FILTER($B$2:$B$2000,(IFERROR(VALUE(MID($A$2:$A$2000,4,2)),0)=MONTH(C1113))*(IFERROR(VALUE(RIGHT($A$2:$A$2000,4)),0)=YEAR(C1113)))),""))</f>
        <v/>
      </c>
      <c r="E1113" s="62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4" t="s">
        <v>5213</v>
      </c>
      <c r="B1114" s="31">
        <v>2.4235000000000002</v>
      </c>
      <c r="C1114" s="69"/>
      <c r="D1114" s="70" t="str">
        <f t="array" ref="D1114">IF(C1114="","",IFERROR(AVERAGE(_xlfn._xlws.FILTER($B$2:$B$2000,(IFERROR(VALUE(MID($A$2:$A$2000,4,2)),0)=MONTH(C1114))*(IFERROR(VALUE(RIGHT($A$2:$A$2000,4)),0)=YEAR(C1114)))),""))</f>
        <v/>
      </c>
      <c r="E1114" s="62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4" t="s">
        <v>5218</v>
      </c>
      <c r="B1115" s="31">
        <v>2.4868000000000001</v>
      </c>
      <c r="C1115" s="69"/>
      <c r="D1115" s="70" t="str">
        <f t="array" ref="D1115">IF(C1115="","",IFERROR(AVERAGE(_xlfn._xlws.FILTER($B$2:$B$2000,(IFERROR(VALUE(MID($A$2:$A$2000,4,2)),0)=MONTH(C1115))*(IFERROR(VALUE(RIGHT($A$2:$A$2000,4)),0)=YEAR(C1115)))),""))</f>
        <v/>
      </c>
      <c r="E1115" s="62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4" t="s">
        <v>5223</v>
      </c>
      <c r="B1116" s="31">
        <v>2.5141</v>
      </c>
      <c r="C1116" s="69"/>
      <c r="D1116" s="70" t="str">
        <f t="array" ref="D1116">IF(C1116="","",IFERROR(AVERAGE(_xlfn._xlws.FILTER($B$2:$B$2000,(IFERROR(VALUE(MID($A$2:$A$2000,4,2)),0)=MONTH(C1116))*(IFERROR(VALUE(RIGHT($A$2:$A$2000,4)),0)=YEAR(C1116)))),""))</f>
        <v/>
      </c>
      <c r="E1116" s="62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4" t="s">
        <v>5228</v>
      </c>
      <c r="B1117" s="31">
        <v>2.6049000000000002</v>
      </c>
      <c r="C1117" s="69"/>
      <c r="D1117" s="70" t="str">
        <f t="array" ref="D1117">IF(C1117="","",IFERROR(AVERAGE(_xlfn._xlws.FILTER($B$2:$B$2000,(IFERROR(VALUE(MID($A$2:$A$2000,4,2)),0)=MONTH(C1117))*(IFERROR(VALUE(RIGHT($A$2:$A$2000,4)),0)=YEAR(C1117)))),""))</f>
        <v/>
      </c>
      <c r="E1117" s="62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4" t="s">
        <v>5233</v>
      </c>
      <c r="B1118" s="31">
        <v>2.4377</v>
      </c>
      <c r="C1118" s="69"/>
      <c r="D1118" s="70" t="str">
        <f t="array" ref="D1118">IF(C1118="","",IFERROR(AVERAGE(_xlfn._xlws.FILTER($B$2:$B$2000,(IFERROR(VALUE(MID($A$2:$A$2000,4,2)),0)=MONTH(C1118))*(IFERROR(VALUE(RIGHT($A$2:$A$2000,4)),0)=YEAR(C1118)))),""))</f>
        <v/>
      </c>
      <c r="E1118" s="62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4" t="s">
        <v>5237</v>
      </c>
      <c r="B1119" s="31">
        <v>2.4626000000000001</v>
      </c>
      <c r="C1119" s="69"/>
      <c r="D1119" s="70" t="str">
        <f t="array" ref="D1119">IF(C1119="","",IFERROR(AVERAGE(_xlfn._xlws.FILTER($B$2:$B$2000,(IFERROR(VALUE(MID($A$2:$A$2000,4,2)),0)=MONTH(C1119))*(IFERROR(VALUE(RIGHT($A$2:$A$2000,4)),0)=YEAR(C1119)))),""))</f>
        <v/>
      </c>
      <c r="E1119" s="62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4" t="s">
        <v>5242</v>
      </c>
      <c r="B1120" s="31">
        <v>2.4702999999999999</v>
      </c>
      <c r="C1120" s="69"/>
      <c r="D1120" s="70" t="str">
        <f t="array" ref="D1120">IF(C1120="","",IFERROR(AVERAGE(_xlfn._xlws.FILTER($B$2:$B$2000,(IFERROR(VALUE(MID($A$2:$A$2000,4,2)),0)=MONTH(C1120))*(IFERROR(VALUE(RIGHT($A$2:$A$2000,4)),0)=YEAR(C1120)))),""))</f>
        <v/>
      </c>
      <c r="E1120" s="62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4" t="s">
        <v>5247</v>
      </c>
      <c r="B1121" s="31">
        <v>2.4397000000000002</v>
      </c>
      <c r="C1121" s="69"/>
      <c r="D1121" s="70" t="str">
        <f t="array" ref="D1121">IF(C1121="","",IFERROR(AVERAGE(_xlfn._xlws.FILTER($B$2:$B$2000,(IFERROR(VALUE(MID($A$2:$A$2000,4,2)),0)=MONTH(C1121))*(IFERROR(VALUE(RIGHT($A$2:$A$2000,4)),0)=YEAR(C1121)))),""))</f>
        <v/>
      </c>
      <c r="E1121" s="62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4" t="s">
        <v>5252</v>
      </c>
      <c r="B1122" s="31">
        <v>2.3692000000000002</v>
      </c>
      <c r="C1122" s="69"/>
      <c r="D1122" s="70" t="str">
        <f t="array" ref="D1122">IF(C1122="","",IFERROR(AVERAGE(_xlfn._xlws.FILTER($B$2:$B$2000,(IFERROR(VALUE(MID($A$2:$A$2000,4,2)),0)=MONTH(C1122))*(IFERROR(VALUE(RIGHT($A$2:$A$2000,4)),0)=YEAR(C1122)))),""))</f>
        <v/>
      </c>
      <c r="E1122" s="62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4" t="s">
        <v>5256</v>
      </c>
      <c r="B1123" s="31">
        <v>2.4262000000000001</v>
      </c>
      <c r="C1123" s="69"/>
      <c r="D1123" s="70" t="str">
        <f t="array" ref="D1123">IF(C1123="","",IFERROR(AVERAGE(_xlfn._xlws.FILTER($B$2:$B$2000,(IFERROR(VALUE(MID($A$2:$A$2000,4,2)),0)=MONTH(C1123))*(IFERROR(VALUE(RIGHT($A$2:$A$2000,4)),0)=YEAR(C1123)))),""))</f>
        <v/>
      </c>
      <c r="E1123" s="62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4" t="s">
        <v>5261</v>
      </c>
      <c r="B1124" s="31">
        <v>2.4051999999999998</v>
      </c>
      <c r="C1124" s="69"/>
      <c r="D1124" s="70" t="str">
        <f t="array" ref="D1124">IF(C1124="","",IFERROR(AVERAGE(_xlfn._xlws.FILTER($B$2:$B$2000,(IFERROR(VALUE(MID($A$2:$A$2000,4,2)),0)=MONTH(C1124))*(IFERROR(VALUE(RIGHT($A$2:$A$2000,4)),0)=YEAR(C1124)))),""))</f>
        <v/>
      </c>
      <c r="E1124" s="62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4" t="s">
        <v>5266</v>
      </c>
      <c r="B1125" s="31">
        <v>2.4382000000000001</v>
      </c>
      <c r="C1125" s="69"/>
      <c r="D1125" s="70" t="str">
        <f t="array" ref="D1125">IF(C1125="","",IFERROR(AVERAGE(_xlfn._xlws.FILTER($B$2:$B$2000,(IFERROR(VALUE(MID($A$2:$A$2000,4,2)),0)=MONTH(C1125))*(IFERROR(VALUE(RIGHT($A$2:$A$2000,4)),0)=YEAR(C1125)))),""))</f>
        <v/>
      </c>
      <c r="E1125" s="62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4" t="s">
        <v>5271</v>
      </c>
      <c r="B1126" s="31">
        <v>2.5148000000000001</v>
      </c>
      <c r="C1126" s="69"/>
      <c r="D1126" s="70" t="str">
        <f t="array" ref="D1126">IF(C1126="","",IFERROR(AVERAGE(_xlfn._xlws.FILTER($B$2:$B$2000,(IFERROR(VALUE(MID($A$2:$A$2000,4,2)),0)=MONTH(C1126))*(IFERROR(VALUE(RIGHT($A$2:$A$2000,4)),0)=YEAR(C1126)))),""))</f>
        <v/>
      </c>
      <c r="E1126" s="62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4" t="s">
        <v>5276</v>
      </c>
      <c r="B1127" s="31">
        <v>2.5724</v>
      </c>
      <c r="C1127" s="69"/>
      <c r="D1127" s="70" t="str">
        <f t="array" ref="D1127">IF(C1127="","",IFERROR(AVERAGE(_xlfn._xlws.FILTER($B$2:$B$2000,(IFERROR(VALUE(MID($A$2:$A$2000,4,2)),0)=MONTH(C1127))*(IFERROR(VALUE(RIGHT($A$2:$A$2000,4)),0)=YEAR(C1127)))),""))</f>
        <v/>
      </c>
      <c r="E1127" s="62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4" t="s">
        <v>5281</v>
      </c>
      <c r="B1128" s="31">
        <v>2.6265000000000001</v>
      </c>
      <c r="C1128" s="69"/>
      <c r="D1128" s="70" t="str">
        <f t="array" ref="D1128">IF(C1128="","",IFERROR(AVERAGE(_xlfn._xlws.FILTER($B$2:$B$2000,(IFERROR(VALUE(MID($A$2:$A$2000,4,2)),0)=MONTH(C1128))*(IFERROR(VALUE(RIGHT($A$2:$A$2000,4)),0)=YEAR(C1128)))),""))</f>
        <v/>
      </c>
      <c r="E1128" s="62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4" t="s">
        <v>5286</v>
      </c>
      <c r="B1129" s="31">
        <v>2.7534999999999998</v>
      </c>
      <c r="C1129" s="69"/>
      <c r="D1129" s="70" t="str">
        <f t="array" ref="D1129">IF(C1129="","",IFERROR(AVERAGE(_xlfn._xlws.FILTER($B$2:$B$2000,(IFERROR(VALUE(MID($A$2:$A$2000,4,2)),0)=MONTH(C1129))*(IFERROR(VALUE(RIGHT($A$2:$A$2000,4)),0)=YEAR(C1129)))),""))</f>
        <v/>
      </c>
      <c r="E1129" s="62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4" t="s">
        <v>5291</v>
      </c>
      <c r="B1130" s="31">
        <v>2.7536999999999998</v>
      </c>
      <c r="C1130" s="69"/>
      <c r="D1130" s="70" t="str">
        <f t="array" ref="D1130">IF(C1130="","",IFERROR(AVERAGE(_xlfn._xlws.FILTER($B$2:$B$2000,(IFERROR(VALUE(MID($A$2:$A$2000,4,2)),0)=MONTH(C1130))*(IFERROR(VALUE(RIGHT($A$2:$A$2000,4)),0)=YEAR(C1130)))),""))</f>
        <v/>
      </c>
      <c r="E1130" s="62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4" t="s">
        <v>5296</v>
      </c>
      <c r="B1131" s="31">
        <v>2.6604000000000001</v>
      </c>
      <c r="C1131" s="69"/>
      <c r="D1131" s="70" t="str">
        <f t="array" ref="D1131">IF(C1131="","",IFERROR(AVERAGE(_xlfn._xlws.FILTER($B$2:$B$2000,(IFERROR(VALUE(MID($A$2:$A$2000,4,2)),0)=MONTH(C1131))*(IFERROR(VALUE(RIGHT($A$2:$A$2000,4)),0)=YEAR(C1131)))),""))</f>
        <v/>
      </c>
      <c r="E1131" s="62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4" t="s">
        <v>5301</v>
      </c>
      <c r="B1132" s="31">
        <v>2.6897000000000002</v>
      </c>
      <c r="C1132" s="69"/>
      <c r="D1132" s="70" t="str">
        <f t="array" ref="D1132">IF(C1132="","",IFERROR(AVERAGE(_xlfn._xlws.FILTER($B$2:$B$2000,(IFERROR(VALUE(MID($A$2:$A$2000,4,2)),0)=MONTH(C1132))*(IFERROR(VALUE(RIGHT($A$2:$A$2000,4)),0)=YEAR(C1132)))),""))</f>
        <v/>
      </c>
      <c r="E1132" s="62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4" t="s">
        <v>5306</v>
      </c>
      <c r="B1133" s="31">
        <v>2.7216999999999998</v>
      </c>
      <c r="C1133" s="69"/>
      <c r="D1133" s="70" t="str">
        <f t="array" ref="D1133">IF(C1133="","",IFERROR(AVERAGE(_xlfn._xlws.FILTER($B$2:$B$2000,(IFERROR(VALUE(MID($A$2:$A$2000,4,2)),0)=MONTH(C1133))*(IFERROR(VALUE(RIGHT($A$2:$A$2000,4)),0)=YEAR(C1133)))),""))</f>
        <v/>
      </c>
      <c r="E1133" s="62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4" t="s">
        <v>5311</v>
      </c>
      <c r="B1134" s="31">
        <v>2.6850000000000001</v>
      </c>
      <c r="C1134" s="69"/>
      <c r="D1134" s="70" t="str">
        <f t="array" ref="D1134">IF(C1134="","",IFERROR(AVERAGE(_xlfn._xlws.FILTER($B$2:$B$2000,(IFERROR(VALUE(MID($A$2:$A$2000,4,2)),0)=MONTH(C1134))*(IFERROR(VALUE(RIGHT($A$2:$A$2000,4)),0)=YEAR(C1134)))),""))</f>
        <v/>
      </c>
      <c r="E1134" s="62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4" t="s">
        <v>5316</v>
      </c>
      <c r="B1135" s="31">
        <v>2.6293000000000002</v>
      </c>
      <c r="C1135" s="69"/>
      <c r="D1135" s="70" t="str">
        <f t="array" ref="D1135">IF(C1135="","",IFERROR(AVERAGE(_xlfn._xlws.FILTER($B$2:$B$2000,(IFERROR(VALUE(MID($A$2:$A$2000,4,2)),0)=MONTH(C1135))*(IFERROR(VALUE(RIGHT($A$2:$A$2000,4)),0)=YEAR(C1135)))),""))</f>
        <v/>
      </c>
      <c r="E1135" s="62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4" t="s">
        <v>5321</v>
      </c>
      <c r="B1136" s="31">
        <v>2.6419999999999999</v>
      </c>
      <c r="C1136" s="69"/>
      <c r="D1136" s="70" t="str">
        <f t="array" ref="D1136">IF(C1136="","",IFERROR(AVERAGE(_xlfn._xlws.FILTER($B$2:$B$2000,(IFERROR(VALUE(MID($A$2:$A$2000,4,2)),0)=MONTH(C1136))*(IFERROR(VALUE(RIGHT($A$2:$A$2000,4)),0)=YEAR(C1136)))),""))</f>
        <v/>
      </c>
      <c r="E1136" s="62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4" t="s">
        <v>5326</v>
      </c>
      <c r="B1137" s="31">
        <v>2.5764</v>
      </c>
      <c r="C1137" s="69"/>
      <c r="D1137" s="70" t="str">
        <f t="array" ref="D1137">IF(C1137="","",IFERROR(AVERAGE(_xlfn._xlws.FILTER($B$2:$B$2000,(IFERROR(VALUE(MID($A$2:$A$2000,4,2)),0)=MONTH(C1137))*(IFERROR(VALUE(RIGHT($A$2:$A$2000,4)),0)=YEAR(C1137)))),""))</f>
        <v/>
      </c>
      <c r="E1137" s="62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4" t="s">
        <v>5331</v>
      </c>
      <c r="B1138" s="31">
        <v>2.4716999999999998</v>
      </c>
      <c r="C1138" s="69"/>
      <c r="D1138" s="70" t="str">
        <f t="array" ref="D1138">IF(C1138="","",IFERROR(AVERAGE(_xlfn._xlws.FILTER($B$2:$B$2000,(IFERROR(VALUE(MID($A$2:$A$2000,4,2)),0)=MONTH(C1138))*(IFERROR(VALUE(RIGHT($A$2:$A$2000,4)),0)=YEAR(C1138)))),""))</f>
        <v/>
      </c>
      <c r="E1138" s="62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4" t="s">
        <v>5336</v>
      </c>
      <c r="B1139" s="31">
        <v>2.4859</v>
      </c>
      <c r="C1139" s="69"/>
      <c r="D1139" s="70" t="str">
        <f t="array" ref="D1139">IF(C1139="","",IFERROR(AVERAGE(_xlfn._xlws.FILTER($B$2:$B$2000,(IFERROR(VALUE(MID($A$2:$A$2000,4,2)),0)=MONTH(C1139))*(IFERROR(VALUE(RIGHT($A$2:$A$2000,4)),0)=YEAR(C1139)))),""))</f>
        <v/>
      </c>
      <c r="E1139" s="62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4" t="s">
        <v>5341</v>
      </c>
      <c r="B1140" s="31">
        <v>2.5426000000000002</v>
      </c>
      <c r="C1140" s="69"/>
      <c r="D1140" s="70" t="str">
        <f t="array" ref="D1140">IF(C1140="","",IFERROR(AVERAGE(_xlfn._xlws.FILTER($B$2:$B$2000,(IFERROR(VALUE(MID($A$2:$A$2000,4,2)),0)=MONTH(C1140))*(IFERROR(VALUE(RIGHT($A$2:$A$2000,4)),0)=YEAR(C1140)))),""))</f>
        <v/>
      </c>
      <c r="E1140" s="62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4" t="s">
        <v>5346</v>
      </c>
      <c r="B1141" s="31">
        <v>2.4882</v>
      </c>
      <c r="C1141" s="69"/>
      <c r="D1141" s="70" t="str">
        <f t="array" ref="D1141">IF(C1141="","",IFERROR(AVERAGE(_xlfn._xlws.FILTER($B$2:$B$2000,(IFERROR(VALUE(MID($A$2:$A$2000,4,2)),0)=MONTH(C1141))*(IFERROR(VALUE(RIGHT($A$2:$A$2000,4)),0)=YEAR(C1141)))),""))</f>
        <v/>
      </c>
      <c r="E1141" s="62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4" t="s">
        <v>5351</v>
      </c>
      <c r="B1142" s="31">
        <v>2.5457999999999998</v>
      </c>
      <c r="C1142" s="69"/>
      <c r="D1142" s="70" t="str">
        <f t="array" ref="D1142">IF(C1142="","",IFERROR(AVERAGE(_xlfn._xlws.FILTER($B$2:$B$2000,(IFERROR(VALUE(MID($A$2:$A$2000,4,2)),0)=MONTH(C1142))*(IFERROR(VALUE(RIGHT($A$2:$A$2000,4)),0)=YEAR(C1142)))),""))</f>
        <v/>
      </c>
      <c r="E1142" s="62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4" t="s">
        <v>5356</v>
      </c>
      <c r="B1143" s="31">
        <v>2.5821000000000001</v>
      </c>
      <c r="C1143" s="69"/>
      <c r="D1143" s="70" t="str">
        <f t="array" ref="D1143">IF(C1143="","",IFERROR(AVERAGE(_xlfn._xlws.FILTER($B$2:$B$2000,(IFERROR(VALUE(MID($A$2:$A$2000,4,2)),0)=MONTH(C1143))*(IFERROR(VALUE(RIGHT($A$2:$A$2000,4)),0)=YEAR(C1143)))),""))</f>
        <v/>
      </c>
      <c r="E1143" s="62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4" t="s">
        <v>5361</v>
      </c>
      <c r="B1144" s="31">
        <v>2.5901999999999998</v>
      </c>
      <c r="C1144" s="69"/>
      <c r="D1144" s="70" t="str">
        <f t="array" ref="D1144">IF(C1144="","",IFERROR(AVERAGE(_xlfn._xlws.FILTER($B$2:$B$2000,(IFERROR(VALUE(MID($A$2:$A$2000,4,2)),0)=MONTH(C1144))*(IFERROR(VALUE(RIGHT($A$2:$A$2000,4)),0)=YEAR(C1144)))),""))</f>
        <v/>
      </c>
      <c r="E1144" s="62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4" t="s">
        <v>5366</v>
      </c>
      <c r="B1145" s="31">
        <v>2.5994000000000002</v>
      </c>
      <c r="C1145" s="69"/>
      <c r="D1145" s="70" t="str">
        <f t="array" ref="D1145">IF(C1145="","",IFERROR(AVERAGE(_xlfn._xlws.FILTER($B$2:$B$2000,(IFERROR(VALUE(MID($A$2:$A$2000,4,2)),0)=MONTH(C1145))*(IFERROR(VALUE(RIGHT($A$2:$A$2000,4)),0)=YEAR(C1145)))),""))</f>
        <v/>
      </c>
      <c r="E1145" s="62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4" t="s">
        <v>5371</v>
      </c>
      <c r="B1146" s="31">
        <v>2.5996000000000001</v>
      </c>
      <c r="C1146" s="69"/>
      <c r="D1146" s="70" t="str">
        <f t="array" ref="D1146">IF(C1146="","",IFERROR(AVERAGE(_xlfn._xlws.FILTER($B$2:$B$2000,(IFERROR(VALUE(MID($A$2:$A$2000,4,2)),0)=MONTH(C1146))*(IFERROR(VALUE(RIGHT($A$2:$A$2000,4)),0)=YEAR(C1146)))),""))</f>
        <v/>
      </c>
      <c r="E1146" s="62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4" t="s">
        <v>5375</v>
      </c>
      <c r="B1147" s="31">
        <v>2.6248999999999998</v>
      </c>
      <c r="C1147" s="69"/>
      <c r="D1147" s="70" t="str">
        <f t="array" ref="D1147">IF(C1147="","",IFERROR(AVERAGE(_xlfn._xlws.FILTER($B$2:$B$2000,(IFERROR(VALUE(MID($A$2:$A$2000,4,2)),0)=MONTH(C1147))*(IFERROR(VALUE(RIGHT($A$2:$A$2000,4)),0)=YEAR(C1147)))),""))</f>
        <v/>
      </c>
      <c r="E1147" s="62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4" t="s">
        <v>5379</v>
      </c>
      <c r="B1148" s="31">
        <v>2.6257999999999999</v>
      </c>
      <c r="C1148" s="69"/>
      <c r="D1148" s="70" t="str">
        <f t="array" ref="D1148">IF(C1148="","",IFERROR(AVERAGE(_xlfn._xlws.FILTER($B$2:$B$2000,(IFERROR(VALUE(MID($A$2:$A$2000,4,2)),0)=MONTH(C1148))*(IFERROR(VALUE(RIGHT($A$2:$A$2000,4)),0)=YEAR(C1148)))),""))</f>
        <v/>
      </c>
      <c r="E1148" s="62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4" t="s">
        <v>5384</v>
      </c>
      <c r="B1149" s="31">
        <v>2.6185999999999998</v>
      </c>
      <c r="C1149" s="69"/>
      <c r="D1149" s="70" t="str">
        <f t="array" ref="D1149">IF(C1149="","",IFERROR(AVERAGE(_xlfn._xlws.FILTER($B$2:$B$2000,(IFERROR(VALUE(MID($A$2:$A$2000,4,2)),0)=MONTH(C1149))*(IFERROR(VALUE(RIGHT($A$2:$A$2000,4)),0)=YEAR(C1149)))),""))</f>
        <v/>
      </c>
      <c r="E1149" s="62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4" t="s">
        <v>5389</v>
      </c>
      <c r="B1150" s="31">
        <v>2.6021000000000001</v>
      </c>
      <c r="C1150" s="69"/>
      <c r="D1150" s="70" t="str">
        <f t="array" ref="D1150">IF(C1150="","",IFERROR(AVERAGE(_xlfn._xlws.FILTER($B$2:$B$2000,(IFERROR(VALUE(MID($A$2:$A$2000,4,2)),0)=MONTH(C1150))*(IFERROR(VALUE(RIGHT($A$2:$A$2000,4)),0)=YEAR(C1150)))),""))</f>
        <v/>
      </c>
      <c r="E1150" s="62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4" t="s">
        <v>5394</v>
      </c>
      <c r="B1151" s="31">
        <v>2.5985</v>
      </c>
      <c r="C1151" s="69"/>
      <c r="D1151" s="70" t="str">
        <f t="array" ref="D1151">IF(C1151="","",IFERROR(AVERAGE(_xlfn._xlws.FILTER($B$2:$B$2000,(IFERROR(VALUE(MID($A$2:$A$2000,4,2)),0)=MONTH(C1151))*(IFERROR(VALUE(RIGHT($A$2:$A$2000,4)),0)=YEAR(C1151)))),""))</f>
        <v/>
      </c>
      <c r="E1151" s="62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4" t="s">
        <v>5399</v>
      </c>
      <c r="B1152" s="31">
        <v>2.6044</v>
      </c>
      <c r="C1152" s="69"/>
      <c r="D1152" s="70" t="str">
        <f t="array" ref="D1152">IF(C1152="","",IFERROR(AVERAGE(_xlfn._xlws.FILTER($B$2:$B$2000,(IFERROR(VALUE(MID($A$2:$A$2000,4,2)),0)=MONTH(C1152))*(IFERROR(VALUE(RIGHT($A$2:$A$2000,4)),0)=YEAR(C1152)))),""))</f>
        <v/>
      </c>
      <c r="E1152" s="62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4" t="s">
        <v>5402</v>
      </c>
      <c r="B1153" s="31">
        <v>2.6173000000000002</v>
      </c>
      <c r="C1153" s="69"/>
      <c r="D1153" s="70" t="str">
        <f t="array" ref="D1153">IF(C1153="","",IFERROR(AVERAGE(_xlfn._xlws.FILTER($B$2:$B$2000,(IFERROR(VALUE(MID($A$2:$A$2000,4,2)),0)=MONTH(C1153))*(IFERROR(VALUE(RIGHT($A$2:$A$2000,4)),0)=YEAR(C1153)))),""))</f>
        <v/>
      </c>
      <c r="E1153" s="62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4" t="s">
        <v>5405</v>
      </c>
      <c r="B1154" s="31">
        <v>2.6362000000000001</v>
      </c>
      <c r="C1154" s="69"/>
      <c r="D1154" s="70" t="str">
        <f t="array" ref="D1154">IF(C1154="","",IFERROR(AVERAGE(_xlfn._xlws.FILTER($B$2:$B$2000,(IFERROR(VALUE(MID($A$2:$A$2000,4,2)),0)=MONTH(C1154))*(IFERROR(VALUE(RIGHT($A$2:$A$2000,4)),0)=YEAR(C1154)))),""))</f>
        <v/>
      </c>
      <c r="E1154" s="62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4" t="s">
        <v>5410</v>
      </c>
      <c r="B1155" s="31">
        <v>2.7021999999999999</v>
      </c>
      <c r="C1155" s="69"/>
      <c r="D1155" s="70" t="str">
        <f t="array" ref="D1155">IF(C1155="","",IFERROR(AVERAGE(_xlfn._xlws.FILTER($B$2:$B$2000,(IFERROR(VALUE(MID($A$2:$A$2000,4,2)),0)=MONTH(C1155))*(IFERROR(VALUE(RIGHT($A$2:$A$2000,4)),0)=YEAR(C1155)))),""))</f>
        <v/>
      </c>
      <c r="E1155" s="62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4" t="s">
        <v>5415</v>
      </c>
      <c r="B1156" s="31">
        <v>2.7536</v>
      </c>
      <c r="C1156" s="69"/>
      <c r="D1156" s="70" t="str">
        <f t="array" ref="D1156">IF(C1156="","",IFERROR(AVERAGE(_xlfn._xlws.FILTER($B$2:$B$2000,(IFERROR(VALUE(MID($A$2:$A$2000,4,2)),0)=MONTH(C1156))*(IFERROR(VALUE(RIGHT($A$2:$A$2000,4)),0)=YEAR(C1156)))),""))</f>
        <v/>
      </c>
      <c r="E1156" s="62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4" t="s">
        <v>5420</v>
      </c>
      <c r="B1157" s="31">
        <v>2.7772999999999999</v>
      </c>
      <c r="C1157" s="69"/>
      <c r="D1157" s="70" t="str">
        <f t="array" ref="D1157">IF(C1157="","",IFERROR(AVERAGE(_xlfn._xlws.FILTER($B$2:$B$2000,(IFERROR(VALUE(MID($A$2:$A$2000,4,2)),0)=MONTH(C1157))*(IFERROR(VALUE(RIGHT($A$2:$A$2000,4)),0)=YEAR(C1157)))),""))</f>
        <v/>
      </c>
      <c r="E1157" s="62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4" t="s">
        <v>5425</v>
      </c>
      <c r="B1158" s="31">
        <v>2.7858000000000001</v>
      </c>
      <c r="C1158" s="69"/>
      <c r="D1158" s="70" t="str">
        <f t="array" ref="D1158">IF(C1158="","",IFERROR(AVERAGE(_xlfn._xlws.FILTER($B$2:$B$2000,(IFERROR(VALUE(MID($A$2:$A$2000,4,2)),0)=MONTH(C1158))*(IFERROR(VALUE(RIGHT($A$2:$A$2000,4)),0)=YEAR(C1158)))),""))</f>
        <v/>
      </c>
      <c r="E1158" s="62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4" t="s">
        <v>5430</v>
      </c>
      <c r="B1159" s="31">
        <v>2.7673000000000001</v>
      </c>
      <c r="C1159" s="69"/>
      <c r="D1159" s="70" t="str">
        <f t="array" ref="D1159">IF(C1159="","",IFERROR(AVERAGE(_xlfn._xlws.FILTER($B$2:$B$2000,(IFERROR(VALUE(MID($A$2:$A$2000,4,2)),0)=MONTH(C1159))*(IFERROR(VALUE(RIGHT($A$2:$A$2000,4)),0)=YEAR(C1159)))),""))</f>
        <v/>
      </c>
      <c r="E1159" s="62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4" t="s">
        <v>5435</v>
      </c>
      <c r="B1160" s="31">
        <v>2.7871999999999999</v>
      </c>
      <c r="C1160" s="69"/>
      <c r="D1160" s="70" t="str">
        <f t="array" ref="D1160">IF(C1160="","",IFERROR(AVERAGE(_xlfn._xlws.FILTER($B$2:$B$2000,(IFERROR(VALUE(MID($A$2:$A$2000,4,2)),0)=MONTH(C1160))*(IFERROR(VALUE(RIGHT($A$2:$A$2000,4)),0)=YEAR(C1160)))),""))</f>
        <v/>
      </c>
      <c r="E1160" s="62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4" t="s">
        <v>5440</v>
      </c>
      <c r="B1161" s="31">
        <v>2.7835000000000001</v>
      </c>
      <c r="C1161" s="69"/>
      <c r="D1161" s="70" t="str">
        <f t="array" ref="D1161">IF(C1161="","",IFERROR(AVERAGE(_xlfn._xlws.FILTER($B$2:$B$2000,(IFERROR(VALUE(MID($A$2:$A$2000,4,2)),0)=MONTH(C1161))*(IFERROR(VALUE(RIGHT($A$2:$A$2000,4)),0)=YEAR(C1161)))),""))</f>
        <v/>
      </c>
      <c r="E1161" s="62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4" t="s">
        <v>5445</v>
      </c>
      <c r="B1162" s="31">
        <v>2.7854999999999999</v>
      </c>
      <c r="C1162" s="69"/>
      <c r="D1162" s="70" t="str">
        <f t="array" ref="D1162">IF(C1162="","",IFERROR(AVERAGE(_xlfn._xlws.FILTER($B$2:$B$2000,(IFERROR(VALUE(MID($A$2:$A$2000,4,2)),0)=MONTH(C1162))*(IFERROR(VALUE(RIGHT($A$2:$A$2000,4)),0)=YEAR(C1162)))),""))</f>
        <v/>
      </c>
      <c r="E1162" s="62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4" t="s">
        <v>5448</v>
      </c>
      <c r="B1163" s="31">
        <v>2.7835000000000001</v>
      </c>
      <c r="C1163" s="69"/>
      <c r="D1163" s="70" t="str">
        <f t="array" ref="D1163">IF(C1163="","",IFERROR(AVERAGE(_xlfn._xlws.FILTER($B$2:$B$2000,(IFERROR(VALUE(MID($A$2:$A$2000,4,2)),0)=MONTH(C1163))*(IFERROR(VALUE(RIGHT($A$2:$A$2000,4)),0)=YEAR(C1163)))),""))</f>
        <v/>
      </c>
      <c r="E1163" s="62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4" t="s">
        <v>5453</v>
      </c>
      <c r="B1164" s="31">
        <v>2.7677</v>
      </c>
      <c r="C1164" s="69"/>
      <c r="D1164" s="70" t="str">
        <f t="array" ref="D1164">IF(C1164="","",IFERROR(AVERAGE(_xlfn._xlws.FILTER($B$2:$B$2000,(IFERROR(VALUE(MID($A$2:$A$2000,4,2)),0)=MONTH(C1164))*(IFERROR(VALUE(RIGHT($A$2:$A$2000,4)),0)=YEAR(C1164)))),""))</f>
        <v/>
      </c>
      <c r="E1164" s="62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4" t="s">
        <v>5458</v>
      </c>
      <c r="B1165" s="31">
        <v>2.7018</v>
      </c>
      <c r="C1165" s="69"/>
      <c r="D1165" s="70" t="str">
        <f t="array" ref="D1165">IF(C1165="","",IFERROR(AVERAGE(_xlfn._xlws.FILTER($B$2:$B$2000,(IFERROR(VALUE(MID($A$2:$A$2000,4,2)),0)=MONTH(C1165))*(IFERROR(VALUE(RIGHT($A$2:$A$2000,4)),0)=YEAR(C1165)))),""))</f>
        <v/>
      </c>
      <c r="E1165" s="62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4" t="s">
        <v>5463</v>
      </c>
      <c r="B1166" s="31">
        <v>2.6764999999999999</v>
      </c>
      <c r="C1166" s="69"/>
      <c r="D1166" s="70" t="str">
        <f t="array" ref="D1166">IF(C1166="","",IFERROR(AVERAGE(_xlfn._xlws.FILTER($B$2:$B$2000,(IFERROR(VALUE(MID($A$2:$A$2000,4,2)),0)=MONTH(C1166))*(IFERROR(VALUE(RIGHT($A$2:$A$2000,4)),0)=YEAR(C1166)))),""))</f>
        <v/>
      </c>
      <c r="E1166" s="62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4" t="s">
        <v>5468</v>
      </c>
      <c r="B1167" s="31">
        <v>2.6783000000000001</v>
      </c>
      <c r="C1167" s="69"/>
      <c r="D1167" s="70" t="str">
        <f t="array" ref="D1167">IF(C1167="","",IFERROR(AVERAGE(_xlfn._xlws.FILTER($B$2:$B$2000,(IFERROR(VALUE(MID($A$2:$A$2000,4,2)),0)=MONTH(C1167))*(IFERROR(VALUE(RIGHT($A$2:$A$2000,4)),0)=YEAR(C1167)))),""))</f>
        <v/>
      </c>
      <c r="E1167" s="62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4" t="s">
        <v>5473</v>
      </c>
      <c r="B1168" s="31">
        <v>2.6842999999999999</v>
      </c>
      <c r="C1168" s="69"/>
      <c r="D1168" s="70" t="str">
        <f t="array" ref="D1168">IF(C1168="","",IFERROR(AVERAGE(_xlfn._xlws.FILTER($B$2:$B$2000,(IFERROR(VALUE(MID($A$2:$A$2000,4,2)),0)=MONTH(C1168))*(IFERROR(VALUE(RIGHT($A$2:$A$2000,4)),0)=YEAR(C1168)))),""))</f>
        <v/>
      </c>
      <c r="E1168" s="62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4" t="s">
        <v>5477</v>
      </c>
      <c r="B1169" s="31">
        <v>2.6530999999999998</v>
      </c>
      <c r="C1169" s="69"/>
      <c r="D1169" s="70" t="str">
        <f t="array" ref="D1169">IF(C1169="","",IFERROR(AVERAGE(_xlfn._xlws.FILTER($B$2:$B$2000,(IFERROR(VALUE(MID($A$2:$A$2000,4,2)),0)=MONTH(C1169))*(IFERROR(VALUE(RIGHT($A$2:$A$2000,4)),0)=YEAR(C1169)))),""))</f>
        <v/>
      </c>
      <c r="E1169" s="62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4" t="s">
        <v>5481</v>
      </c>
      <c r="B1170" s="31">
        <v>2.6472000000000002</v>
      </c>
      <c r="C1170" s="69"/>
      <c r="D1170" s="70" t="str">
        <f t="array" ref="D1170">IF(C1170="","",IFERROR(AVERAGE(_xlfn._xlws.FILTER($B$2:$B$2000,(IFERROR(VALUE(MID($A$2:$A$2000,4,2)),0)=MONTH(C1170))*(IFERROR(VALUE(RIGHT($A$2:$A$2000,4)),0)=YEAR(C1170)))),""))</f>
        <v/>
      </c>
      <c r="E1170" s="62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4" t="s">
        <v>5485</v>
      </c>
      <c r="B1171" s="31">
        <v>2.6705000000000001</v>
      </c>
      <c r="C1171" s="69"/>
      <c r="D1171" s="70" t="str">
        <f t="array" ref="D1171">IF(C1171="","",IFERROR(AVERAGE(_xlfn._xlws.FILTER($B$2:$B$2000,(IFERROR(VALUE(MID($A$2:$A$2000,4,2)),0)=MONTH(C1171))*(IFERROR(VALUE(RIGHT($A$2:$A$2000,4)),0)=YEAR(C1171)))),""))</f>
        <v/>
      </c>
      <c r="E1171" s="62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4" t="s">
        <v>5490</v>
      </c>
      <c r="B1172" s="31">
        <v>2.6756000000000002</v>
      </c>
      <c r="C1172" s="69"/>
      <c r="D1172" s="70" t="str">
        <f t="array" ref="D1172">IF(C1172="","",IFERROR(AVERAGE(_xlfn._xlws.FILTER($B$2:$B$2000,(IFERROR(VALUE(MID($A$2:$A$2000,4,2)),0)=MONTH(C1172))*(IFERROR(VALUE(RIGHT($A$2:$A$2000,4)),0)=YEAR(C1172)))),""))</f>
        <v/>
      </c>
      <c r="E1172" s="62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4" t="s">
        <v>5495</v>
      </c>
      <c r="B1173" s="31">
        <v>2.6602000000000001</v>
      </c>
      <c r="C1173" s="69"/>
      <c r="D1173" s="70" t="str">
        <f t="array" ref="D1173">IF(C1173="","",IFERROR(AVERAGE(_xlfn._xlws.FILTER($B$2:$B$2000,(IFERROR(VALUE(MID($A$2:$A$2000,4,2)),0)=MONTH(C1173))*(IFERROR(VALUE(RIGHT($A$2:$A$2000,4)),0)=YEAR(C1173)))),""))</f>
        <v/>
      </c>
      <c r="E1173" s="62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4" t="s">
        <v>5500</v>
      </c>
      <c r="B1174" s="31">
        <v>2.6385999999999998</v>
      </c>
      <c r="C1174" s="69"/>
      <c r="D1174" s="70" t="str">
        <f t="array" ref="D1174">IF(C1174="","",IFERROR(AVERAGE(_xlfn._xlws.FILTER($B$2:$B$2000,(IFERROR(VALUE(MID($A$2:$A$2000,4,2)),0)=MONTH(C1174))*(IFERROR(VALUE(RIGHT($A$2:$A$2000,4)),0)=YEAR(C1174)))),""))</f>
        <v/>
      </c>
      <c r="E1174" s="62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4" t="s">
        <v>5505</v>
      </c>
      <c r="B1175" s="31">
        <v>2.5640000000000001</v>
      </c>
      <c r="C1175" s="69"/>
      <c r="D1175" s="70" t="str">
        <f t="array" ref="D1175">IF(C1175="","",IFERROR(AVERAGE(_xlfn._xlws.FILTER($B$2:$B$2000,(IFERROR(VALUE(MID($A$2:$A$2000,4,2)),0)=MONTH(C1175))*(IFERROR(VALUE(RIGHT($A$2:$A$2000,4)),0)=YEAR(C1175)))),""))</f>
        <v/>
      </c>
      <c r="E1175" s="62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4" t="s">
        <v>5510</v>
      </c>
      <c r="B1176" s="31">
        <v>2.5468000000000002</v>
      </c>
      <c r="C1176" s="69"/>
      <c r="D1176" s="70" t="str">
        <f t="array" ref="D1176">IF(C1176="","",IFERROR(AVERAGE(_xlfn._xlws.FILTER($B$2:$B$2000,(IFERROR(VALUE(MID($A$2:$A$2000,4,2)),0)=MONTH(C1176))*(IFERROR(VALUE(RIGHT($A$2:$A$2000,4)),0)=YEAR(C1176)))),""))</f>
        <v/>
      </c>
      <c r="E1176" s="62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4" t="s">
        <v>5515</v>
      </c>
      <c r="B1177" s="31">
        <v>2.5379999999999998</v>
      </c>
      <c r="C1177" s="69"/>
      <c r="D1177" s="70" t="str">
        <f t="array" ref="D1177">IF(C1177="","",IFERROR(AVERAGE(_xlfn._xlws.FILTER($B$2:$B$2000,(IFERROR(VALUE(MID($A$2:$A$2000,4,2)),0)=MONTH(C1177))*(IFERROR(VALUE(RIGHT($A$2:$A$2000,4)),0)=YEAR(C1177)))),""))</f>
        <v/>
      </c>
      <c r="E1177" s="62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4" t="s">
        <v>5519</v>
      </c>
      <c r="B1178" s="31">
        <v>2.5670999999999999</v>
      </c>
      <c r="C1178" s="69"/>
      <c r="D1178" s="70" t="str">
        <f t="array" ref="D1178">IF(C1178="","",IFERROR(AVERAGE(_xlfn._xlws.FILTER($B$2:$B$2000,(IFERROR(VALUE(MID($A$2:$A$2000,4,2)),0)=MONTH(C1178))*(IFERROR(VALUE(RIGHT($A$2:$A$2000,4)),0)=YEAR(C1178)))),""))</f>
        <v/>
      </c>
      <c r="E1178" s="62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4" t="s">
        <v>5524</v>
      </c>
      <c r="B1179" s="31">
        <v>2.6074000000000002</v>
      </c>
      <c r="C1179" s="69"/>
      <c r="D1179" s="70" t="str">
        <f t="array" ref="D1179">IF(C1179="","",IFERROR(AVERAGE(_xlfn._xlws.FILTER($B$2:$B$2000,(IFERROR(VALUE(MID($A$2:$A$2000,4,2)),0)=MONTH(C1179))*(IFERROR(VALUE(RIGHT($A$2:$A$2000,4)),0)=YEAR(C1179)))),""))</f>
        <v/>
      </c>
      <c r="E1179" s="62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4" t="s">
        <v>5529</v>
      </c>
      <c r="B1180" s="31">
        <v>2.6232000000000002</v>
      </c>
      <c r="C1180" s="69"/>
      <c r="D1180" s="70" t="str">
        <f t="array" ref="D1180">IF(C1180="","",IFERROR(AVERAGE(_xlfn._xlws.FILTER($B$2:$B$2000,(IFERROR(VALUE(MID($A$2:$A$2000,4,2)),0)=MONTH(C1180))*(IFERROR(VALUE(RIGHT($A$2:$A$2000,4)),0)=YEAR(C1180)))),""))</f>
        <v/>
      </c>
      <c r="E1180" s="62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4" t="s">
        <v>5534</v>
      </c>
      <c r="B1181" s="31">
        <v>2.5693999999999999</v>
      </c>
      <c r="C1181" s="69"/>
      <c r="D1181" s="70" t="str">
        <f t="array" ref="D1181">IF(C1181="","",IFERROR(AVERAGE(_xlfn._xlws.FILTER($B$2:$B$2000,(IFERROR(VALUE(MID($A$2:$A$2000,4,2)),0)=MONTH(C1181))*(IFERROR(VALUE(RIGHT($A$2:$A$2000,4)),0)=YEAR(C1181)))),""))</f>
        <v/>
      </c>
      <c r="E1181" s="62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4" t="s">
        <v>5539</v>
      </c>
      <c r="B1182" s="31">
        <v>2.5411000000000001</v>
      </c>
      <c r="C1182" s="69"/>
      <c r="D1182" s="70" t="str">
        <f t="array" ref="D1182">IF(C1182="","",IFERROR(AVERAGE(_xlfn._xlws.FILTER($B$2:$B$2000,(IFERROR(VALUE(MID($A$2:$A$2000,4,2)),0)=MONTH(C1182))*(IFERROR(VALUE(RIGHT($A$2:$A$2000,4)),0)=YEAR(C1182)))),""))</f>
        <v/>
      </c>
      <c r="E1182" s="62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4" t="s">
        <v>5544</v>
      </c>
      <c r="B1183" s="31">
        <v>2.5621</v>
      </c>
      <c r="C1183" s="69"/>
      <c r="D1183" s="70" t="str">
        <f t="array" ref="D1183">IF(C1183="","",IFERROR(AVERAGE(_xlfn._xlws.FILTER($B$2:$B$2000,(IFERROR(VALUE(MID($A$2:$A$2000,4,2)),0)=MONTH(C1183))*(IFERROR(VALUE(RIGHT($A$2:$A$2000,4)),0)=YEAR(C1183)))),""))</f>
        <v/>
      </c>
      <c r="E1183" s="62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4" t="s">
        <v>5549</v>
      </c>
      <c r="B1184" s="31">
        <v>2.6322999999999999</v>
      </c>
      <c r="C1184" s="69"/>
      <c r="D1184" s="70" t="str">
        <f t="array" ref="D1184">IF(C1184="","",IFERROR(AVERAGE(_xlfn._xlws.FILTER($B$2:$B$2000,(IFERROR(VALUE(MID($A$2:$A$2000,4,2)),0)=MONTH(C1184))*(IFERROR(VALUE(RIGHT($A$2:$A$2000,4)),0)=YEAR(C1184)))),""))</f>
        <v/>
      </c>
      <c r="E1184" s="62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4" t="s">
        <v>5554</v>
      </c>
      <c r="B1185" s="31">
        <v>2.6379999999999999</v>
      </c>
      <c r="C1185" s="69"/>
      <c r="D1185" s="70" t="str">
        <f t="array" ref="D1185">IF(C1185="","",IFERROR(AVERAGE(_xlfn._xlws.FILTER($B$2:$B$2000,(IFERROR(VALUE(MID($A$2:$A$2000,4,2)),0)=MONTH(C1185))*(IFERROR(VALUE(RIGHT($A$2:$A$2000,4)),0)=YEAR(C1185)))),""))</f>
        <v/>
      </c>
      <c r="E1185" s="62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4" t="s">
        <v>5559</v>
      </c>
      <c r="B1186" s="31">
        <v>2.6636000000000002</v>
      </c>
      <c r="C1186" s="69"/>
      <c r="D1186" s="70" t="str">
        <f t="array" ref="D1186">IF(C1186="","",IFERROR(AVERAGE(_xlfn._xlws.FILTER($B$2:$B$2000,(IFERROR(VALUE(MID($A$2:$A$2000,4,2)),0)=MONTH(C1186))*(IFERROR(VALUE(RIGHT($A$2:$A$2000,4)),0)=YEAR(C1186)))),""))</f>
        <v/>
      </c>
      <c r="E1186" s="62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4" t="s">
        <v>5564</v>
      </c>
      <c r="B1187" s="31">
        <v>2.6915</v>
      </c>
      <c r="C1187" s="69"/>
      <c r="D1187" s="70" t="str">
        <f t="array" ref="D1187">IF(C1187="","",IFERROR(AVERAGE(_xlfn._xlws.FILTER($B$2:$B$2000,(IFERROR(VALUE(MID($A$2:$A$2000,4,2)),0)=MONTH(C1187))*(IFERROR(VALUE(RIGHT($A$2:$A$2000,4)),0)=YEAR(C1187)))),""))</f>
        <v/>
      </c>
      <c r="E1187" s="62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4" t="s">
        <v>5569</v>
      </c>
      <c r="B1188" s="31">
        <v>2.75</v>
      </c>
      <c r="C1188" s="69"/>
      <c r="D1188" s="70" t="str">
        <f t="array" ref="D1188">IF(C1188="","",IFERROR(AVERAGE(_xlfn._xlws.FILTER($B$2:$B$2000,(IFERROR(VALUE(MID($A$2:$A$2000,4,2)),0)=MONTH(C1188))*(IFERROR(VALUE(RIGHT($A$2:$A$2000,4)),0)=YEAR(C1188)))),""))</f>
        <v/>
      </c>
      <c r="E1188" s="62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4" t="s">
        <v>5574</v>
      </c>
      <c r="B1189" s="31">
        <v>2.7803</v>
      </c>
      <c r="C1189" s="69"/>
      <c r="D1189" s="70" t="str">
        <f t="array" ref="D1189">IF(C1189="","",IFERROR(AVERAGE(_xlfn._xlws.FILTER($B$2:$B$2000,(IFERROR(VALUE(MID($A$2:$A$2000,4,2)),0)=MONTH(C1189))*(IFERROR(VALUE(RIGHT($A$2:$A$2000,4)),0)=YEAR(C1189)))),""))</f>
        <v/>
      </c>
      <c r="E1189" s="62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4" t="s">
        <v>5579</v>
      </c>
      <c r="B1190" s="31">
        <v>2.7785000000000002</v>
      </c>
      <c r="C1190" s="69"/>
      <c r="D1190" s="70" t="str">
        <f t="array" ref="D1190">IF(C1190="","",IFERROR(AVERAGE(_xlfn._xlws.FILTER($B$2:$B$2000,(IFERROR(VALUE(MID($A$2:$A$2000,4,2)),0)=MONTH(C1190))*(IFERROR(VALUE(RIGHT($A$2:$A$2000,4)),0)=YEAR(C1190)))),""))</f>
        <v/>
      </c>
      <c r="E1190" s="62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4" t="s">
        <v>5584</v>
      </c>
      <c r="B1191" s="31">
        <v>2.7443</v>
      </c>
      <c r="C1191" s="69"/>
      <c r="D1191" s="70" t="str">
        <f t="array" ref="D1191">IF(C1191="","",IFERROR(AVERAGE(_xlfn._xlws.FILTER($B$2:$B$2000,(IFERROR(VALUE(MID($A$2:$A$2000,4,2)),0)=MONTH(C1191))*(IFERROR(VALUE(RIGHT($A$2:$A$2000,4)),0)=YEAR(C1191)))),""))</f>
        <v/>
      </c>
      <c r="E1191" s="62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4" t="s">
        <v>5589</v>
      </c>
      <c r="B1192" s="31">
        <v>2.7387999999999999</v>
      </c>
      <c r="C1192" s="69"/>
      <c r="D1192" s="70" t="str">
        <f t="array" ref="D1192">IF(C1192="","",IFERROR(AVERAGE(_xlfn._xlws.FILTER($B$2:$B$2000,(IFERROR(VALUE(MID($A$2:$A$2000,4,2)),0)=MONTH(C1192))*(IFERROR(VALUE(RIGHT($A$2:$A$2000,4)),0)=YEAR(C1192)))),""))</f>
        <v/>
      </c>
      <c r="E1192" s="62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4" t="s">
        <v>5594</v>
      </c>
      <c r="B1193" s="31">
        <v>2.7334999999999998</v>
      </c>
      <c r="C1193" s="69"/>
      <c r="D1193" s="70" t="str">
        <f t="array" ref="D1193">IF(C1193="","",IFERROR(AVERAGE(_xlfn._xlws.FILTER($B$2:$B$2000,(IFERROR(VALUE(MID($A$2:$A$2000,4,2)),0)=MONTH(C1193))*(IFERROR(VALUE(RIGHT($A$2:$A$2000,4)),0)=YEAR(C1193)))),""))</f>
        <v/>
      </c>
      <c r="E1193" s="62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4" t="s">
        <v>5599</v>
      </c>
      <c r="B1194" s="31">
        <v>2.7227000000000001</v>
      </c>
      <c r="C1194" s="69"/>
      <c r="D1194" s="70" t="str">
        <f t="array" ref="D1194">IF(C1194="","",IFERROR(AVERAGE(_xlfn._xlws.FILTER($B$2:$B$2000,(IFERROR(VALUE(MID($A$2:$A$2000,4,2)),0)=MONTH(C1194))*(IFERROR(VALUE(RIGHT($A$2:$A$2000,4)),0)=YEAR(C1194)))),""))</f>
        <v/>
      </c>
      <c r="E1194" s="62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4" t="s">
        <v>5604</v>
      </c>
      <c r="B1195" s="31">
        <v>2.7435999999999998</v>
      </c>
      <c r="C1195" s="69"/>
      <c r="D1195" s="70" t="str">
        <f t="array" ref="D1195">IF(C1195="","",IFERROR(AVERAGE(_xlfn._xlws.FILTER($B$2:$B$2000,(IFERROR(VALUE(MID($A$2:$A$2000,4,2)),0)=MONTH(C1195))*(IFERROR(VALUE(RIGHT($A$2:$A$2000,4)),0)=YEAR(C1195)))),""))</f>
        <v/>
      </c>
      <c r="E1195" s="62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4" t="s">
        <v>5609</v>
      </c>
      <c r="B1196" s="31">
        <v>2.7599</v>
      </c>
      <c r="C1196" s="69"/>
      <c r="D1196" s="70" t="str">
        <f t="array" ref="D1196">IF(C1196="","",IFERROR(AVERAGE(_xlfn._xlws.FILTER($B$2:$B$2000,(IFERROR(VALUE(MID($A$2:$A$2000,4,2)),0)=MONTH(C1196))*(IFERROR(VALUE(RIGHT($A$2:$A$2000,4)),0)=YEAR(C1196)))),""))</f>
        <v/>
      </c>
      <c r="E1196" s="62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4" t="s">
        <v>5614</v>
      </c>
      <c r="B1197" s="31">
        <v>2.7852999999999999</v>
      </c>
      <c r="C1197" s="69"/>
      <c r="D1197" s="70" t="str">
        <f t="array" ref="D1197">IF(C1197="","",IFERROR(AVERAGE(_xlfn._xlws.FILTER($B$2:$B$2000,(IFERROR(VALUE(MID($A$2:$A$2000,4,2)),0)=MONTH(C1197))*(IFERROR(VALUE(RIGHT($A$2:$A$2000,4)),0)=YEAR(C1197)))),""))</f>
        <v/>
      </c>
      <c r="E1197" s="62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4" t="s">
        <v>5619</v>
      </c>
      <c r="B1198" s="31">
        <v>2.7993999999999999</v>
      </c>
      <c r="C1198" s="69"/>
      <c r="D1198" s="70" t="str">
        <f t="array" ref="D1198">IF(C1198="","",IFERROR(AVERAGE(_xlfn._xlws.FILTER($B$2:$B$2000,(IFERROR(VALUE(MID($A$2:$A$2000,4,2)),0)=MONTH(C1198))*(IFERROR(VALUE(RIGHT($A$2:$A$2000,4)),0)=YEAR(C1198)))),""))</f>
        <v/>
      </c>
      <c r="E1198" s="62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4" t="s">
        <v>5624</v>
      </c>
      <c r="B1199" s="31">
        <v>2.8233000000000001</v>
      </c>
      <c r="C1199" s="69"/>
      <c r="D1199" s="70" t="str">
        <f t="array" ref="D1199">IF(C1199="","",IFERROR(AVERAGE(_xlfn._xlws.FILTER($B$2:$B$2000,(IFERROR(VALUE(MID($A$2:$A$2000,4,2)),0)=MONTH(C1199))*(IFERROR(VALUE(RIGHT($A$2:$A$2000,4)),0)=YEAR(C1199)))),""))</f>
        <v/>
      </c>
      <c r="E1199" s="62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4" t="s">
        <v>5628</v>
      </c>
      <c r="B1200" s="31">
        <v>2.8551000000000002</v>
      </c>
      <c r="C1200" s="69"/>
      <c r="D1200" s="70" t="str">
        <f t="array" ref="D1200">IF(C1200="","",IFERROR(AVERAGE(_xlfn._xlws.FILTER($B$2:$B$2000,(IFERROR(VALUE(MID($A$2:$A$2000,4,2)),0)=MONTH(C1200))*(IFERROR(VALUE(RIGHT($A$2:$A$2000,4)),0)=YEAR(C1200)))),""))</f>
        <v/>
      </c>
      <c r="E1200" s="62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4" t="s">
        <v>5633</v>
      </c>
      <c r="B1201" s="31">
        <v>2.8650000000000002</v>
      </c>
      <c r="C1201" s="69"/>
      <c r="D1201" s="70" t="str">
        <f t="array" ref="D1201">IF(C1201="","",IFERROR(AVERAGE(_xlfn._xlws.FILTER($B$2:$B$2000,(IFERROR(VALUE(MID($A$2:$A$2000,4,2)),0)=MONTH(C1201))*(IFERROR(VALUE(RIGHT($A$2:$A$2000,4)),0)=YEAR(C1201)))),""))</f>
        <v/>
      </c>
      <c r="E1201" s="62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4" t="s">
        <v>5638</v>
      </c>
      <c r="B1202" s="31">
        <v>2.8853</v>
      </c>
      <c r="C1202" s="69"/>
      <c r="D1202" s="70" t="str">
        <f t="array" ref="D1202">IF(C1202="","",IFERROR(AVERAGE(_xlfn._xlws.FILTER($B$2:$B$2000,(IFERROR(VALUE(MID($A$2:$A$2000,4,2)),0)=MONTH(C1202))*(IFERROR(VALUE(RIGHT($A$2:$A$2000,4)),0)=YEAR(C1202)))),""))</f>
        <v/>
      </c>
      <c r="E1202" s="62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4" t="s">
        <v>5643</v>
      </c>
      <c r="B1203" s="31">
        <v>2.9091999999999998</v>
      </c>
      <c r="C1203" s="69"/>
      <c r="D1203" s="70" t="str">
        <f t="array" ref="D1203">IF(C1203="","",IFERROR(AVERAGE(_xlfn._xlws.FILTER($B$2:$B$2000,(IFERROR(VALUE(MID($A$2:$A$2000,4,2)),0)=MONTH(C1203))*(IFERROR(VALUE(RIGHT($A$2:$A$2000,4)),0)=YEAR(C1203)))),""))</f>
        <v/>
      </c>
      <c r="E1203" s="62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4" t="s">
        <v>5648</v>
      </c>
      <c r="B1204" s="31">
        <v>2.9177</v>
      </c>
      <c r="C1204" s="69"/>
      <c r="D1204" s="70" t="str">
        <f t="array" ref="D1204">IF(C1204="","",IFERROR(AVERAGE(_xlfn._xlws.FILTER($B$2:$B$2000,(IFERROR(VALUE(MID($A$2:$A$2000,4,2)),0)=MONTH(C1204))*(IFERROR(VALUE(RIGHT($A$2:$A$2000,4)),0)=YEAR(C1204)))),""))</f>
        <v/>
      </c>
      <c r="E1204" s="62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4" t="s">
        <v>5651</v>
      </c>
      <c r="B1205" s="31">
        <v>2.9296000000000002</v>
      </c>
      <c r="C1205" s="69"/>
      <c r="D1205" s="70" t="str">
        <f t="array" ref="D1205">IF(C1205="","",IFERROR(AVERAGE(_xlfn._xlws.FILTER($B$2:$B$2000,(IFERROR(VALUE(MID($A$2:$A$2000,4,2)),0)=MONTH(C1205))*(IFERROR(VALUE(RIGHT($A$2:$A$2000,4)),0)=YEAR(C1205)))),""))</f>
        <v/>
      </c>
      <c r="E1205" s="62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4" t="s">
        <v>5654</v>
      </c>
      <c r="B1206" s="31">
        <v>2.9561000000000002</v>
      </c>
      <c r="C1206" s="69"/>
      <c r="D1206" s="70" t="str">
        <f t="array" ref="D1206">IF(C1206="","",IFERROR(AVERAGE(_xlfn._xlws.FILTER($B$2:$B$2000,(IFERROR(VALUE(MID($A$2:$A$2000,4,2)),0)=MONTH(C1206))*(IFERROR(VALUE(RIGHT($A$2:$A$2000,4)),0)=YEAR(C1206)))),""))</f>
        <v/>
      </c>
      <c r="E1206" s="62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4" t="s">
        <v>5659</v>
      </c>
      <c r="B1207" s="31">
        <v>3.0228000000000002</v>
      </c>
      <c r="C1207" s="69"/>
      <c r="D1207" s="70" t="str">
        <f t="array" ref="D1207">IF(C1207="","",IFERROR(AVERAGE(_xlfn._xlws.FILTER($B$2:$B$2000,(IFERROR(VALUE(MID($A$2:$A$2000,4,2)),0)=MONTH(C1207))*(IFERROR(VALUE(RIGHT($A$2:$A$2000,4)),0)=YEAR(C1207)))),""))</f>
        <v/>
      </c>
      <c r="E1207" s="62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4" t="s">
        <v>5664</v>
      </c>
      <c r="B1208" s="31">
        <v>3.0710999999999999</v>
      </c>
      <c r="C1208" s="69"/>
      <c r="D1208" s="70" t="str">
        <f t="array" ref="D1208">IF(C1208="","",IFERROR(AVERAGE(_xlfn._xlws.FILTER($B$2:$B$2000,(IFERROR(VALUE(MID($A$2:$A$2000,4,2)),0)=MONTH(C1208))*(IFERROR(VALUE(RIGHT($A$2:$A$2000,4)),0)=YEAR(C1208)))),""))</f>
        <v/>
      </c>
      <c r="E1208" s="62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4" t="s">
        <v>5669</v>
      </c>
      <c r="B1209" s="31">
        <v>3.0871</v>
      </c>
      <c r="C1209" s="69"/>
      <c r="D1209" s="70" t="str">
        <f t="array" ref="D1209">IF(C1209="","",IFERROR(AVERAGE(_xlfn._xlws.FILTER($B$2:$B$2000,(IFERROR(VALUE(MID($A$2:$A$2000,4,2)),0)=MONTH(C1209))*(IFERROR(VALUE(RIGHT($A$2:$A$2000,4)),0)=YEAR(C1209)))),""))</f>
        <v/>
      </c>
      <c r="E1209" s="62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4" t="s">
        <v>5674</v>
      </c>
      <c r="B1210" s="31">
        <v>3.0884999999999998</v>
      </c>
      <c r="C1210" s="69"/>
      <c r="D1210" s="70" t="str">
        <f t="array" ref="D1210">IF(C1210="","",IFERROR(AVERAGE(_xlfn._xlws.FILTER($B$2:$B$2000,(IFERROR(VALUE(MID($A$2:$A$2000,4,2)),0)=MONTH(C1210))*(IFERROR(VALUE(RIGHT($A$2:$A$2000,4)),0)=YEAR(C1210)))),""))</f>
        <v/>
      </c>
      <c r="E1210" s="62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4" t="s">
        <v>5679</v>
      </c>
      <c r="B1211" s="31">
        <v>3.0495999999999999</v>
      </c>
      <c r="C1211" s="69"/>
      <c r="D1211" s="70" t="str">
        <f t="array" ref="D1211">IF(C1211="","",IFERROR(AVERAGE(_xlfn._xlws.FILTER($B$2:$B$2000,(IFERROR(VALUE(MID($A$2:$A$2000,4,2)),0)=MONTH(C1211))*(IFERROR(VALUE(RIGHT($A$2:$A$2000,4)),0)=YEAR(C1211)))),""))</f>
        <v/>
      </c>
      <c r="E1211" s="62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4" t="s">
        <v>5684</v>
      </c>
      <c r="B1212" s="31">
        <v>3.0203000000000002</v>
      </c>
      <c r="C1212" s="69"/>
      <c r="D1212" s="70" t="str">
        <f t="array" ref="D1212">IF(C1212="","",IFERROR(AVERAGE(_xlfn._xlws.FILTER($B$2:$B$2000,(IFERROR(VALUE(MID($A$2:$A$2000,4,2)),0)=MONTH(C1212))*(IFERROR(VALUE(RIGHT($A$2:$A$2000,4)),0)=YEAR(C1212)))),""))</f>
        <v/>
      </c>
      <c r="E1212" s="62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4" t="s">
        <v>5687</v>
      </c>
      <c r="B1213" s="31">
        <v>2.9441999999999999</v>
      </c>
      <c r="C1213" s="69"/>
      <c r="D1213" s="70" t="str">
        <f t="array" ref="D1213">IF(C1213="","",IFERROR(AVERAGE(_xlfn._xlws.FILTER($B$2:$B$2000,(IFERROR(VALUE(MID($A$2:$A$2000,4,2)),0)=MONTH(C1213))*(IFERROR(VALUE(RIGHT($A$2:$A$2000,4)),0)=YEAR(C1213)))),""))</f>
        <v/>
      </c>
      <c r="E1213" s="62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4" t="s">
        <v>5692</v>
      </c>
      <c r="B1214" s="31">
        <v>2.8462000000000001</v>
      </c>
      <c r="C1214" s="69"/>
      <c r="D1214" s="70" t="str">
        <f t="array" ref="D1214">IF(C1214="","",IFERROR(AVERAGE(_xlfn._xlws.FILTER($B$2:$B$2000,(IFERROR(VALUE(MID($A$2:$A$2000,4,2)),0)=MONTH(C1214))*(IFERROR(VALUE(RIGHT($A$2:$A$2000,4)),0)=YEAR(C1214)))),""))</f>
        <v/>
      </c>
      <c r="E1214" s="62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4" t="s">
        <v>5697</v>
      </c>
      <c r="B1215" s="31">
        <v>2.9352</v>
      </c>
      <c r="C1215" s="69"/>
      <c r="D1215" s="70" t="str">
        <f t="array" ref="D1215">IF(C1215="","",IFERROR(AVERAGE(_xlfn._xlws.FILTER($B$2:$B$2000,(IFERROR(VALUE(MID($A$2:$A$2000,4,2)),0)=MONTH(C1215))*(IFERROR(VALUE(RIGHT($A$2:$A$2000,4)),0)=YEAR(C1215)))),""))</f>
        <v/>
      </c>
      <c r="E1215" s="62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4" t="s">
        <v>5702</v>
      </c>
      <c r="B1216" s="31">
        <v>2.9439000000000002</v>
      </c>
      <c r="C1216" s="69"/>
      <c r="D1216" s="70" t="str">
        <f t="array" ref="D1216">IF(C1216="","",IFERROR(AVERAGE(_xlfn._xlws.FILTER($B$2:$B$2000,(IFERROR(VALUE(MID($A$2:$A$2000,4,2)),0)=MONTH(C1216))*(IFERROR(VALUE(RIGHT($A$2:$A$2000,4)),0)=YEAR(C1216)))),""))</f>
        <v/>
      </c>
      <c r="E1216" s="62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4" t="s">
        <v>5707</v>
      </c>
      <c r="B1217" s="31">
        <v>2.9609000000000001</v>
      </c>
      <c r="C1217" s="69"/>
      <c r="D1217" s="70" t="str">
        <f t="array" ref="D1217">IF(C1217="","",IFERROR(AVERAGE(_xlfn._xlws.FILTER($B$2:$B$2000,(IFERROR(VALUE(MID($A$2:$A$2000,4,2)),0)=MONTH(C1217))*(IFERROR(VALUE(RIGHT($A$2:$A$2000,4)),0)=YEAR(C1217)))),""))</f>
        <v/>
      </c>
      <c r="E1217" s="62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4" t="s">
        <v>5712</v>
      </c>
      <c r="B1218" s="31">
        <v>2.9496000000000002</v>
      </c>
      <c r="C1218" s="69"/>
      <c r="D1218" s="70" t="str">
        <f t="array" ref="D1218">IF(C1218="","",IFERROR(AVERAGE(_xlfn._xlws.FILTER($B$2:$B$2000,(IFERROR(VALUE(MID($A$2:$A$2000,4,2)),0)=MONTH(C1218))*(IFERROR(VALUE(RIGHT($A$2:$A$2000,4)),0)=YEAR(C1218)))),""))</f>
        <v/>
      </c>
      <c r="E1218" s="62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4" t="s">
        <v>5716</v>
      </c>
      <c r="B1219" s="31">
        <v>2.8875000000000002</v>
      </c>
      <c r="C1219" s="69"/>
      <c r="D1219" s="70" t="str">
        <f t="array" ref="D1219">IF(C1219="","",IFERROR(AVERAGE(_xlfn._xlws.FILTER($B$2:$B$2000,(IFERROR(VALUE(MID($A$2:$A$2000,4,2)),0)=MONTH(C1219))*(IFERROR(VALUE(RIGHT($A$2:$A$2000,4)),0)=YEAR(C1219)))),""))</f>
        <v/>
      </c>
      <c r="E1219" s="62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4" t="s">
        <v>5721</v>
      </c>
      <c r="B1220" s="31">
        <v>2.7873000000000001</v>
      </c>
      <c r="C1220" s="69"/>
      <c r="D1220" s="70" t="str">
        <f t="array" ref="D1220">IF(C1220="","",IFERROR(AVERAGE(_xlfn._xlws.FILTER($B$2:$B$2000,(IFERROR(VALUE(MID($A$2:$A$2000,4,2)),0)=MONTH(C1220))*(IFERROR(VALUE(RIGHT($A$2:$A$2000,4)),0)=YEAR(C1220)))),""))</f>
        <v/>
      </c>
      <c r="E1220" s="62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4" t="s">
        <v>5726</v>
      </c>
      <c r="B1221" s="31">
        <v>2.5920000000000001</v>
      </c>
      <c r="C1221" s="69"/>
      <c r="D1221" s="70" t="str">
        <f t="array" ref="D1221">IF(C1221="","",IFERROR(AVERAGE(_xlfn._xlws.FILTER($B$2:$B$2000,(IFERROR(VALUE(MID($A$2:$A$2000,4,2)),0)=MONTH(C1221))*(IFERROR(VALUE(RIGHT($A$2:$A$2000,4)),0)=YEAR(C1221)))),""))</f>
        <v/>
      </c>
      <c r="E1221" s="62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4" t="s">
        <v>5730</v>
      </c>
      <c r="B1222" s="31">
        <v>2.4512</v>
      </c>
      <c r="C1222" s="69"/>
      <c r="D1222" s="70" t="str">
        <f t="array" ref="D1222">IF(C1222="","",IFERROR(AVERAGE(_xlfn._xlws.FILTER($B$2:$B$2000,(IFERROR(VALUE(MID($A$2:$A$2000,4,2)),0)=MONTH(C1222))*(IFERROR(VALUE(RIGHT($A$2:$A$2000,4)),0)=YEAR(C1222)))),""))</f>
        <v/>
      </c>
      <c r="E1222" s="62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4" t="s">
        <v>5734</v>
      </c>
      <c r="B1223" s="31">
        <v>2.3157999999999999</v>
      </c>
      <c r="C1223" s="69"/>
      <c r="D1223" s="70" t="str">
        <f t="array" ref="D1223">IF(C1223="","",IFERROR(AVERAGE(_xlfn._xlws.FILTER($B$2:$B$2000,(IFERROR(VALUE(MID($A$2:$A$2000,4,2)),0)=MONTH(C1223))*(IFERROR(VALUE(RIGHT($A$2:$A$2000,4)),0)=YEAR(C1223)))),""))</f>
        <v/>
      </c>
      <c r="E1223" s="62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4" t="s">
        <v>5739</v>
      </c>
      <c r="B1224" s="31">
        <v>2.2704</v>
      </c>
      <c r="C1224" s="69"/>
      <c r="D1224" s="70" t="str">
        <f t="array" ref="D1224">IF(C1224="","",IFERROR(AVERAGE(_xlfn._xlws.FILTER($B$2:$B$2000,(IFERROR(VALUE(MID($A$2:$A$2000,4,2)),0)=MONTH(C1224))*(IFERROR(VALUE(RIGHT($A$2:$A$2000,4)),0)=YEAR(C1224)))),""))</f>
        <v/>
      </c>
      <c r="E1224" s="62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4" t="s">
        <v>5744</v>
      </c>
      <c r="B1225" s="31">
        <v>2.2208999999999999</v>
      </c>
      <c r="C1225" s="69"/>
      <c r="D1225" s="70" t="str">
        <f t="array" ref="D1225">IF(C1225="","",IFERROR(AVERAGE(_xlfn._xlws.FILTER($B$2:$B$2000,(IFERROR(VALUE(MID($A$2:$A$2000,4,2)),0)=MONTH(C1225))*(IFERROR(VALUE(RIGHT($A$2:$A$2000,4)),0)=YEAR(C1225)))),""))</f>
        <v/>
      </c>
      <c r="E1225" s="62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4" t="s">
        <v>5749</v>
      </c>
      <c r="B1226" s="31">
        <v>2.2492000000000001</v>
      </c>
      <c r="C1226" s="69"/>
      <c r="D1226" s="70" t="str">
        <f t="array" ref="D1226">IF(C1226="","",IFERROR(AVERAGE(_xlfn._xlws.FILTER($B$2:$B$2000,(IFERROR(VALUE(MID($A$2:$A$2000,4,2)),0)=MONTH(C1226))*(IFERROR(VALUE(RIGHT($A$2:$A$2000,4)),0)=YEAR(C1226)))),""))</f>
        <v/>
      </c>
      <c r="E1226" s="62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4" t="s">
        <v>5754</v>
      </c>
      <c r="B1227" s="31">
        <v>2.2315</v>
      </c>
      <c r="C1227" s="69"/>
      <c r="D1227" s="70" t="str">
        <f t="array" ref="D1227">IF(C1227="","",IFERROR(AVERAGE(_xlfn._xlws.FILTER($B$2:$B$2000,(IFERROR(VALUE(MID($A$2:$A$2000,4,2)),0)=MONTH(C1227))*(IFERROR(VALUE(RIGHT($A$2:$A$2000,4)),0)=YEAR(C1227)))),""))</f>
        <v/>
      </c>
      <c r="E1227" s="62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4" t="s">
        <v>5758</v>
      </c>
      <c r="B1228" s="31">
        <v>2.2166000000000001</v>
      </c>
      <c r="C1228" s="69"/>
      <c r="D1228" s="70" t="str">
        <f t="array" ref="D1228">IF(C1228="","",IFERROR(AVERAGE(_xlfn._xlws.FILTER($B$2:$B$2000,(IFERROR(VALUE(MID($A$2:$A$2000,4,2)),0)=MONTH(C1228))*(IFERROR(VALUE(RIGHT($A$2:$A$2000,4)),0)=YEAR(C1228)))),""))</f>
        <v/>
      </c>
      <c r="E1228" s="62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4" t="s">
        <v>5763</v>
      </c>
      <c r="B1229" s="31">
        <v>2.2246999999999999</v>
      </c>
      <c r="C1229" s="69"/>
      <c r="D1229" s="70" t="str">
        <f t="array" ref="D1229">IF(C1229="","",IFERROR(AVERAGE(_xlfn._xlws.FILTER($B$2:$B$2000,(IFERROR(VALUE(MID($A$2:$A$2000,4,2)),0)=MONTH(C1229))*(IFERROR(VALUE(RIGHT($A$2:$A$2000,4)),0)=YEAR(C1229)))),""))</f>
        <v/>
      </c>
      <c r="E1229" s="62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4" t="s">
        <v>5768</v>
      </c>
      <c r="B1230" s="31">
        <v>2.2429000000000001</v>
      </c>
      <c r="C1230" s="69"/>
      <c r="D1230" s="70" t="str">
        <f t="array" ref="D1230">IF(C1230="","",IFERROR(AVERAGE(_xlfn._xlws.FILTER($B$2:$B$2000,(IFERROR(VALUE(MID($A$2:$A$2000,4,2)),0)=MONTH(C1230))*(IFERROR(VALUE(RIGHT($A$2:$A$2000,4)),0)=YEAR(C1230)))),""))</f>
        <v/>
      </c>
      <c r="E1230" s="62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81"/>
  <sheetViews>
    <sheetView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1</v>
      </c>
      <c r="C1" s="14" t="s">
        <v>2</v>
      </c>
      <c r="D1" s="13" t="s">
        <v>3</v>
      </c>
      <c r="E1" s="1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12</v>
      </c>
      <c r="P1" s="16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18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19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20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21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22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23</v>
      </c>
      <c r="G7" s="7">
        <f t="shared" si="4"/>
        <v>96.54795332261105</v>
      </c>
      <c r="H7" s="7">
        <f t="shared" si="5"/>
        <v>103.32000131462215</v>
      </c>
      <c r="I7" s="7">
        <f t="shared" si="6"/>
        <v>110.09204930663324</v>
      </c>
      <c r="J7" s="7">
        <f t="shared" si="7"/>
        <v>89.775905330599954</v>
      </c>
      <c r="K7" s="7">
        <f t="shared" si="8"/>
        <v>83.003857338588858</v>
      </c>
      <c r="L7" s="1">
        <f t="array" ref="L7">IFERROR(_xlfn.STDEV.P(_xlfn._xlws.FILTER($E$2:$E$5000,(MONTH($C$2:$C$5000)=6)*ISNUMBER($D$2:$D$5000))),0)</f>
        <v>6.7720479920110934</v>
      </c>
      <c r="M7" s="1">
        <f t="shared" ca="1" si="9"/>
        <v>108.5925095246229</v>
      </c>
      <c r="N7" s="7">
        <f t="array" aca="1" ref="N7" ca="1">IFERROR(AVERAGE(_xlfn._xlws.FILTER($D$2:$D$5000,(MONTH($C$2:$C$5000)=6)*(YEAR($C$2:$C$5000)=YEAR(TODAY())))),"")</f>
        <v>348.14499999999992</v>
      </c>
      <c r="O7">
        <f t="array" ref="O7">AVERAGE(_xlfn._xlws.FILTER($D$2:$D$5000,(MONTH($C$2:$C$5000)=6)*ISNUMBER($D$2:$D$5000)))</f>
        <v>252.98559580135719</v>
      </c>
      <c r="P7">
        <f t="array" ref="P7">_xlfn.STDEV.P(_xlfn._xlws.FILTER($D$2:$D$5000,(MONTH($C$2:$C$5000)=6)*ISNUMBER($D$2:$D$5000)))</f>
        <v>44.460393037629558</v>
      </c>
      <c r="Q7">
        <f t="shared" si="0"/>
        <v>297.44598883898675</v>
      </c>
      <c r="R7">
        <f t="shared" si="1"/>
        <v>341.90638187661631</v>
      </c>
      <c r="S7">
        <f t="shared" si="2"/>
        <v>208.52520276372763</v>
      </c>
      <c r="T7">
        <f t="shared" si="3"/>
        <v>164.06480972609808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24</v>
      </c>
      <c r="G8" s="7">
        <f t="shared" si="4"/>
        <v>96.775794304459708</v>
      </c>
      <c r="H8" s="7">
        <f t="shared" si="5"/>
        <v>103.97936366031348</v>
      </c>
      <c r="I8" s="7">
        <f t="shared" si="6"/>
        <v>111.18293301616725</v>
      </c>
      <c r="J8" s="7">
        <f t="shared" si="7"/>
        <v>89.572224948605935</v>
      </c>
      <c r="K8" s="7">
        <f t="shared" si="8"/>
        <v>82.368655592752162</v>
      </c>
      <c r="L8" s="1">
        <f t="array" ref="L8">IFERROR(_xlfn.STDEV.P(_xlfn._xlws.FILTER($E$2:$E$5000,(MONTH($C$2:$C$5000)=7)*ISNUMBER($D$2:$D$5000))),0)</f>
        <v>7.2035693558537721</v>
      </c>
      <c r="M8" s="1">
        <f t="shared" ca="1" si="9"/>
        <v>103.94649872633697</v>
      </c>
      <c r="N8" s="7">
        <f t="array" aca="1" ref="N8" ca="1">IFERROR(AVERAGE(_xlfn._xlws.FILTER($D$2:$D$5000,(MONTH($C$2:$C$5000)=7)*(YEAR($C$2:$C$5000)=YEAR(TODAY())))),"")</f>
        <v>333.25</v>
      </c>
      <c r="O8">
        <f t="array" ref="O8">AVERAGE(_xlfn._xlws.FILTER($D$2:$D$5000,(MONTH($C$2:$C$5000)=7)*ISNUMBER($D$2:$D$5000)))</f>
        <v>253.58260987112564</v>
      </c>
      <c r="P8">
        <f t="array" ref="P8">_xlfn.STDEV.P(_xlfn._xlws.FILTER($D$2:$D$5000,(MONTH($C$2:$C$5000)=7)*ISNUMBER($D$2:$D$5000)))</f>
        <v>41.358421251971862</v>
      </c>
      <c r="Q8">
        <f t="shared" si="0"/>
        <v>294.9410311230975</v>
      </c>
      <c r="R8">
        <f t="shared" si="1"/>
        <v>336.29945237506934</v>
      </c>
      <c r="S8">
        <f t="shared" si="2"/>
        <v>212.22418861915378</v>
      </c>
      <c r="T8">
        <f t="shared" si="3"/>
        <v>170.86576736718192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25</v>
      </c>
      <c r="G9" s="7">
        <f t="shared" si="4"/>
        <v>97.389933196098696</v>
      </c>
      <c r="H9" s="7">
        <f t="shared" si="5"/>
        <v>105.97184651298365</v>
      </c>
      <c r="I9" s="7">
        <f t="shared" si="6"/>
        <v>114.5537598298686</v>
      </c>
      <c r="J9" s="7">
        <f t="shared" si="7"/>
        <v>88.808019879213745</v>
      </c>
      <c r="K9" s="7">
        <f t="shared" si="8"/>
        <v>80.226106562328795</v>
      </c>
      <c r="L9" s="1">
        <f t="array" ref="L9">IFERROR(_xlfn.STDEV.P(_xlfn._xlws.FILTER($E$2:$E$5000,(MONTH($C$2:$C$5000)=8)*ISNUMBER($D$2:$D$5000))),0)</f>
        <v>8.581913316884954</v>
      </c>
      <c r="M9" s="1">
        <f t="shared" ca="1" si="9"/>
        <v>104.7730800365389</v>
      </c>
      <c r="N9" s="7">
        <f t="array" aca="1" ref="N9" ca="1">IFERROR(AVERAGE(_xlfn._xlws.FILTER($D$2:$D$5000,(MONTH($C$2:$C$5000)=8)*(YEAR($C$2:$C$5000)=YEAR(TODAY())))),"")</f>
        <v>335.9</v>
      </c>
      <c r="O9">
        <f t="array" ref="O9">AVERAGE(_xlfn._xlws.FILTER($D$2:$D$5000,(MONTH($C$2:$C$5000)=8)*ISNUMBER($D$2:$D$5000)))</f>
        <v>255.19184432985023</v>
      </c>
      <c r="P9">
        <f t="array" ref="P9">_xlfn.STDEV.P(_xlfn._xlws.FILTER($D$2:$D$5000,(MONTH($C$2:$C$5000)=8)*ISNUMBER($D$2:$D$5000)))</f>
        <v>38.97559484562013</v>
      </c>
      <c r="Q9">
        <f t="shared" si="0"/>
        <v>294.16743917547035</v>
      </c>
      <c r="R9">
        <f t="shared" si="1"/>
        <v>333.1430340210905</v>
      </c>
      <c r="S9">
        <f t="shared" si="2"/>
        <v>216.2162494842301</v>
      </c>
      <c r="T9">
        <f t="shared" si="3"/>
        <v>177.24065463860995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26</v>
      </c>
      <c r="G10" s="7">
        <f t="shared" si="4"/>
        <v>98.157173596877954</v>
      </c>
      <c r="H10" s="7">
        <f t="shared" si="5"/>
        <v>107.72326645657785</v>
      </c>
      <c r="I10" s="7">
        <f t="shared" si="6"/>
        <v>117.28935931627773</v>
      </c>
      <c r="J10" s="7">
        <f t="shared" si="7"/>
        <v>88.591080737178061</v>
      </c>
      <c r="K10" s="7">
        <f t="shared" si="8"/>
        <v>79.024987877478182</v>
      </c>
      <c r="L10" s="1">
        <f t="array" ref="L10">IFERROR(_xlfn.STDEV.P(_xlfn._xlws.FILTER($E$2:$E$5000,(MONTH($C$2:$C$5000)=9)*ISNUMBER($D$2:$D$5000))),0)</f>
        <v>9.5660928596998875</v>
      </c>
      <c r="M10" s="1">
        <f t="shared" ca="1" si="9"/>
        <v>105.16297688097377</v>
      </c>
      <c r="N10" s="7">
        <f t="array" aca="1" ref="N10" ca="1">IFERROR(AVERAGE(_xlfn._xlws.FILTER($D$2:$D$5000,(MONTH($C$2:$C$5000)=9)*(YEAR($C$2:$C$5000)=YEAR(TODAY())))),"")</f>
        <v>337.15</v>
      </c>
      <c r="O10">
        <f t="array" ref="O10">AVERAGE(_xlfn._xlws.FILTER($D$2:$D$5000,(MONTH($C$2:$C$5000)=9)*ISNUMBER($D$2:$D$5000)))</f>
        <v>257.20225224875691</v>
      </c>
      <c r="P10">
        <f t="array" ref="P10">_xlfn.STDEV.P(_xlfn._xlws.FILTER($D$2:$D$5000,(MONTH($C$2:$C$5000)=9)*ISNUMBER($D$2:$D$5000)))</f>
        <v>38.720184496059559</v>
      </c>
      <c r="Q10">
        <f t="shared" si="0"/>
        <v>295.92243674481648</v>
      </c>
      <c r="R10">
        <f t="shared" si="1"/>
        <v>334.642621240876</v>
      </c>
      <c r="S10">
        <f t="shared" si="2"/>
        <v>218.48206775269733</v>
      </c>
      <c r="T10">
        <f t="shared" si="3"/>
        <v>179.76188325663779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27</v>
      </c>
      <c r="G11" s="7">
        <f t="shared" si="4"/>
        <v>100.40300494174764</v>
      </c>
      <c r="H11" s="7">
        <f t="shared" si="5"/>
        <v>111.83577956134867</v>
      </c>
      <c r="I11" s="7">
        <f t="shared" si="6"/>
        <v>123.26855418094971</v>
      </c>
      <c r="J11" s="7">
        <f t="shared" si="7"/>
        <v>88.970230322146605</v>
      </c>
      <c r="K11" s="7">
        <f t="shared" si="8"/>
        <v>77.537455702545572</v>
      </c>
      <c r="L11" s="1">
        <f t="array" ref="L11">IFERROR(_xlfn.STDEV.P(_xlfn._xlws.FILTER($E$2:$E$5000,(MONTH($C$2:$C$5000)=10)*ISNUMBER($D$2:$D$5000))),0)</f>
        <v>11.432774619601037</v>
      </c>
      <c r="M11" s="1">
        <f t="shared" ca="1" si="9"/>
        <v>107.62712493780217</v>
      </c>
      <c r="N11" s="7">
        <f t="array" aca="1" ref="N11" ca="1">IFERROR(AVERAGE(_xlfn._xlws.FILTER($D$2:$D$5000,(MONTH($C$2:$C$5000)=10)*(YEAR($C$2:$C$5000)=YEAR(TODAY())))),"")</f>
        <v>345.05</v>
      </c>
      <c r="O11">
        <f t="array" ref="O11">AVERAGE(_xlfn._xlws.FILTER($D$2:$D$5000,(MONTH($C$2:$C$5000)=10)*ISNUMBER($D$2:$D$5000)))</f>
        <v>263.08702723671269</v>
      </c>
      <c r="P11">
        <f t="array" ref="P11">_xlfn.STDEV.P(_xlfn._xlws.FILTER($D$2:$D$5000,(MONTH($C$2:$C$5000)=10)*ISNUMBER($D$2:$D$5000)))</f>
        <v>37.453791929027219</v>
      </c>
      <c r="Q11">
        <f t="shared" si="0"/>
        <v>300.54081916573989</v>
      </c>
      <c r="R11">
        <f t="shared" si="1"/>
        <v>337.99461109476715</v>
      </c>
      <c r="S11">
        <f t="shared" si="2"/>
        <v>225.63323530768548</v>
      </c>
      <c r="T11">
        <f t="shared" si="3"/>
        <v>188.17944337865825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28</v>
      </c>
      <c r="G12" s="7">
        <f t="shared" si="4"/>
        <v>102.85083782749768</v>
      </c>
      <c r="H12" s="7">
        <f t="shared" si="5"/>
        <v>117.18934835285306</v>
      </c>
      <c r="I12" s="7">
        <f t="shared" si="6"/>
        <v>131.52785887820843</v>
      </c>
      <c r="J12" s="7">
        <f t="shared" si="7"/>
        <v>88.51232730214231</v>
      </c>
      <c r="K12" s="7">
        <f t="shared" si="8"/>
        <v>74.173816776786936</v>
      </c>
      <c r="L12" s="1">
        <f t="array" ref="L12">IFERROR(_xlfn.STDEV.P(_xlfn._xlws.FILTER($E$2:$E$5000,(MONTH($C$2:$C$5000)=11)*ISNUMBER($D$2:$D$5000))),0)</f>
        <v>14.338510525355378</v>
      </c>
      <c r="M12" s="1">
        <f t="shared" ca="1" si="9"/>
        <v>109.03075357776771</v>
      </c>
      <c r="N12" s="7">
        <f t="array" aca="1" ref="N12" ca="1">IFERROR(AVERAGE(_xlfn._xlws.FILTER($D$2:$D$5000,(MONTH($C$2:$C$5000)=11)*(YEAR($C$2:$C$5000)=YEAR(TODAY())))),"")</f>
        <v>349.55</v>
      </c>
      <c r="O12">
        <f t="array" ref="O12">AVERAGE(_xlfn._xlws.FILTER($D$2:$D$5000,(MONTH($C$2:$C$5000)=11)*ISNUMBER($D$2:$D$5000)))</f>
        <v>269.5011089413178</v>
      </c>
      <c r="P12">
        <f t="array" ref="P12">_xlfn.STDEV.P(_xlfn._xlws.FILTER($D$2:$D$5000,(MONTH($C$2:$C$5000)=11)*ISNUMBER($D$2:$D$5000)))</f>
        <v>44.520317159067638</v>
      </c>
      <c r="Q12">
        <f t="shared" si="0"/>
        <v>314.02142610038544</v>
      </c>
      <c r="R12">
        <f t="shared" si="1"/>
        <v>358.54174325945309</v>
      </c>
      <c r="S12">
        <f t="shared" si="2"/>
        <v>224.98079178225015</v>
      </c>
      <c r="T12">
        <f t="shared" si="3"/>
        <v>180.46047462318251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29</v>
      </c>
      <c r="G13" s="7">
        <f t="shared" si="4"/>
        <v>101.68575454208059</v>
      </c>
      <c r="H13" s="7">
        <f t="shared" si="5"/>
        <v>114.59816741583197</v>
      </c>
      <c r="I13" s="7">
        <f t="shared" si="6"/>
        <v>127.51058028958336</v>
      </c>
      <c r="J13" s="7">
        <f t="shared" si="7"/>
        <v>88.773341668329209</v>
      </c>
      <c r="K13" s="7">
        <f t="shared" si="8"/>
        <v>75.860928794577816</v>
      </c>
      <c r="L13" s="1">
        <f t="array" ref="L13">IFERROR(_xlfn.STDEV.P(_xlfn._xlws.FILTER($E$2:$E$5000,(MONTH($C$2:$C$5000)=12)*ISNUMBER($D$2:$D$5000))),0)</f>
        <v>12.912412873751384</v>
      </c>
      <c r="M13" s="1">
        <f t="shared" ca="1" si="9"/>
        <v>110.10686886840796</v>
      </c>
      <c r="N13" s="7">
        <f t="array" aca="1" ref="N13" ca="1">IFERROR(AVERAGE(_xlfn._xlws.FILTER($D$2:$D$5000,(MONTH($C$2:$C$5000)=12)*(YEAR($C$2:$C$5000)=YEAR(TODAY())))),"")</f>
        <v>353</v>
      </c>
      <c r="O13">
        <f t="array" ref="O13">AVERAGE(_xlfn._xlws.FILTER($D$2:$D$5000,(MONTH($C$2:$C$5000)=12)*ISNUMBER($D$2:$D$5000)))</f>
        <v>266.44822921703661</v>
      </c>
      <c r="P13">
        <f t="array" ref="P13">_xlfn.STDEV.P(_xlfn._xlws.FILTER($D$2:$D$5000,(MONTH($C$2:$C$5000)=12)*ISNUMBER($D$2:$D$5000)))</f>
        <v>44.501385484116163</v>
      </c>
      <c r="Q13">
        <f t="shared" si="0"/>
        <v>310.94961470115277</v>
      </c>
      <c r="R13">
        <f t="shared" si="1"/>
        <v>355.45100018526892</v>
      </c>
      <c r="S13">
        <f t="shared" si="2"/>
        <v>221.94684373292046</v>
      </c>
      <c r="T13">
        <f t="shared" si="3"/>
        <v>177.4454582488043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348.14499999999992</v>
      </c>
      <c r="E349">
        <f>IFERROR($E$344*D349/IF(ISNUMBER($D$344),$D$344,$D$342),"")</f>
        <v>108.5925095246229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333.25</v>
      </c>
      <c r="E350">
        <f t="array" ref="E350">IFERROR($E$344*IF(ISNUMBER(D350),D350,LOOKUP(2,1/(ISNUMBER(BGIN26!C:C)),BGIN26!C:C))/IF(ISNUMBER($D$344),$D$344,$D$342),"")</f>
        <v>103.94649872633697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335.9</v>
      </c>
      <c r="E351">
        <f t="array" ref="E351">IFERROR($E$344*IF(ISNUMBER(D351),D351,LOOKUP(2,1/(ISNUMBER(BGIQ26!C:C)),BGIQ26!C:C))/IF(ISNUMBER($D$344),$D$344,$D$342),"")</f>
        <v>104.7730800365389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337.15</v>
      </c>
      <c r="E352">
        <f t="array" ref="E352">IFERROR($E$344*IF(ISNUMBER(D352),D352,LOOKUP(2,1/(ISNUMBER(BGIU26!C:C)),BGIU26!C:C))/IF(ISNUMBER($D$344),$D$344,$D$342),"")</f>
        <v>105.16297688097377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345.05</v>
      </c>
      <c r="E353">
        <f t="array" ref="E353">IFERROR($E$344*IF(ISNUMBER(D353),D353,LOOKUP(2,1/(ISNUMBER(BGIV26!C:C)),BGIV26!C:C))/IF(ISNUMBER($D$344),$D$344,$D$342),"")</f>
        <v>107.62712493780217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349.55</v>
      </c>
      <c r="E354">
        <f t="array" ref="E354">IFERROR($E$344*IF(ISNUMBER(D354),D354,LOOKUP(2,1/(ISNUMBER(BGIX26!C:C)),BGIX26!C:C))/IF(ISNUMBER($D$344),$D$344,$D$342),"")</f>
        <v>109.03075357776771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353</v>
      </c>
      <c r="E355">
        <f t="array" ref="E355">IFERROR($E$344*IF(ISNUMBER(D355),D355,LOOKUP(2,1/(ISNUMBER(BGIZ26!C:C)),BGIZ26!C:C))/IF(ISNUMBER($D$344),$D$344,$D$342),"")</f>
        <v>110.10686886840796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>
        <f>IF('BOI GORDO'!C368&gt;0,'BOI GORDO'!A368,"")</f>
        <v>46197</v>
      </c>
      <c r="B7167" s="25">
        <f>IF('BOI GORDO'!C368&gt;0,'BOI GORDO'!C368,"")</f>
        <v>340.5</v>
      </c>
    </row>
    <row r="7168" spans="1:2" x14ac:dyDescent="0.25">
      <c r="A7168" s="28">
        <f>IF('BOI GORDO'!C369&gt;0,'BOI GORDO'!A369,"")</f>
        <v>46198</v>
      </c>
      <c r="B7168" s="25">
        <f>IF('BOI GORDO'!C369&gt;0,'BOI GORDO'!C369,"")</f>
        <v>340</v>
      </c>
    </row>
    <row r="7169" spans="1:2" x14ac:dyDescent="0.25">
      <c r="A7169" s="28">
        <f>IF('BOI GORDO'!C370&gt;0,'BOI GORDO'!A370,"")</f>
        <v>46199</v>
      </c>
      <c r="B7169" s="25">
        <f>IF('BOI GORDO'!C370&gt;0,'BOI GORDO'!C370,"")</f>
        <v>338.65</v>
      </c>
    </row>
    <row r="7170" spans="1:2" x14ac:dyDescent="0.25">
      <c r="A7170" s="28">
        <f>IF('BOI GORDO'!C371&gt;0,'BOI GORDO'!A371,"")</f>
        <v>46202</v>
      </c>
      <c r="B7170" s="25">
        <f>IF('BOI GORDO'!C371&gt;0,'BOI GORDO'!C371,"")</f>
        <v>338.65</v>
      </c>
    </row>
    <row r="7171" spans="1:2" x14ac:dyDescent="0.25">
      <c r="A7171" s="28" t="str">
        <f>IF('BOI GORDO'!C372&gt;0,'BOI GORDO'!A372,"")</f>
        <v/>
      </c>
      <c r="B7171" s="25" t="str">
        <f>IF('BOI GORDO'!C372&gt;0,'BOI GORDO'!C372,"")</f>
        <v/>
      </c>
    </row>
    <row r="7172" spans="1:2" x14ac:dyDescent="0.25">
      <c r="A7172" s="28" t="str">
        <f>IF('BOI GORDO'!C373&gt;0,'BOI GORDO'!A373,"")</f>
        <v/>
      </c>
      <c r="B7172" s="25" t="str">
        <f>IF('BOI GORDO'!C373&gt;0,'BOI GORDO'!C373,"")</f>
        <v/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5571"/>
  <sheetViews>
    <sheetView tabSelected="1" topLeftCell="A274" workbookViewId="0">
      <selection activeCell="G258" sqref="G258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5803</v>
      </c>
      <c r="C1" s="14" t="s">
        <v>2</v>
      </c>
      <c r="D1" s="13" t="s">
        <v>3</v>
      </c>
      <c r="E1" s="1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tr">
        <f ca="1">"M.B 100 - Safra "&amp;IF(MONTH(TODAY())&gt;=7,YEAR(TODAY()),YEAR(TODAY())-1)&amp;"/"&amp;RIGHT(IF(MONTH(TODAY())&gt;=7,YEAR(TODAY())+1,YEAR(TODAY())),2)</f>
        <v>M.B 100 - Safra 2025/26</v>
      </c>
      <c r="N1" s="1" t="str">
        <f ca="1">"Média Safra "&amp;IF(MONTH(TODAY())&gt;=7,YEAR(TODAY()),YEAR(TODAY())-1)&amp;"/"&amp;RIGHT(IF(MONTH(TODAY())&gt;=7,YEAR(TODAY())+1,YEAR(TODAY())),2)</f>
        <v>Média Safra 2025/26</v>
      </c>
      <c r="O1" s="1" t="s">
        <v>12</v>
      </c>
      <c r="P1" s="16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38" t="s">
        <v>5804</v>
      </c>
      <c r="V1" s="38" t="s">
        <v>5805</v>
      </c>
      <c r="W1" s="38" t="s">
        <v>5806</v>
      </c>
      <c r="X1" s="38" t="s">
        <v>5807</v>
      </c>
      <c r="Y1" s="38" t="s">
        <v>5808</v>
      </c>
      <c r="Z1" s="38" t="s">
        <v>5809</v>
      </c>
      <c r="AA1" s="38" t="s">
        <v>5810</v>
      </c>
      <c r="AB1" s="38" t="s">
        <v>5811</v>
      </c>
      <c r="AC1" s="38" t="s">
        <v>5812</v>
      </c>
      <c r="AD1" s="38" t="s">
        <v>5813</v>
      </c>
      <c r="AE1" s="38" t="s">
        <v>5814</v>
      </c>
      <c r="AF1" s="38" t="s">
        <v>5815</v>
      </c>
      <c r="AG1" s="39" t="s">
        <v>5816</v>
      </c>
      <c r="AH1" s="39" t="s">
        <v>5817</v>
      </c>
      <c r="AI1" s="39" t="s">
        <v>5818</v>
      </c>
      <c r="AJ1" s="39" t="s">
        <v>5819</v>
      </c>
      <c r="AK1" s="39" t="s">
        <v>5820</v>
      </c>
      <c r="AL1" s="39" t="s">
        <v>5821</v>
      </c>
      <c r="AM1" s="39" t="s">
        <v>5822</v>
      </c>
      <c r="AN1" s="39" t="s">
        <v>5823</v>
      </c>
      <c r="AO1" s="39" t="s">
        <v>5824</v>
      </c>
      <c r="AP1" s="39" t="s">
        <v>5825</v>
      </c>
      <c r="AQ1" s="39" t="s">
        <v>5826</v>
      </c>
      <c r="AR1" s="39" t="s">
        <v>5827</v>
      </c>
    </row>
    <row r="2" spans="1:44" x14ac:dyDescent="0.25">
      <c r="A2" s="4" t="s">
        <v>344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18</v>
      </c>
      <c r="G2">
        <f t="shared" ref="G2:G7" ca="1" si="1">G$8*O2/O$8</f>
        <v>112.45761144512407</v>
      </c>
      <c r="H2">
        <f t="shared" ref="H2:H13" ca="1" si="2">$G2+(1*$L2)</f>
        <v>134.20974564917375</v>
      </c>
      <c r="I2">
        <f t="shared" ref="I2:I13" ca="1" si="3">$G2+(2*$L2)</f>
        <v>155.96187985322345</v>
      </c>
      <c r="J2">
        <f t="shared" ref="J2:J13" ca="1" si="4">$G2+(-1*$L2)</f>
        <v>90.705477241074377</v>
      </c>
      <c r="K2">
        <f t="shared" ref="K2:K13" ca="1" si="5">$G2+(-2*$L2)</f>
        <v>68.953343037024695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21.752134204049693</v>
      </c>
      <c r="M2">
        <f t="shared" ref="M2:M7" ca="1" si="6">IFERROR($M$8*N2/$N$8,"")</f>
        <v>105.88976513331433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67.836666666666673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74.1172884434406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13.340687246354278</v>
      </c>
      <c r="Q2">
        <f t="shared" ref="Q2:Q13" ca="1" si="7">O2+(1*P2)</f>
        <v>87.457975689794878</v>
      </c>
      <c r="R2">
        <f t="shared" ref="R2:R13" ca="1" si="8">O2+(2*P2)</f>
        <v>100.79866293614916</v>
      </c>
      <c r="S2">
        <f t="shared" ref="S2:S13" ca="1" si="9">O2+(-1*P2)</f>
        <v>60.776601197086322</v>
      </c>
      <c r="T2">
        <f t="shared" ref="T2:T13" ca="1" si="10">O2+(-2*P2)</f>
        <v>47.435913950732044</v>
      </c>
      <c r="U2">
        <f t="shared" ref="U2:U7" si="11">IFERROR(U$8*AA2/AA$8,"")</f>
        <v>117.77019861336258</v>
      </c>
      <c r="V2">
        <f t="shared" ref="V2:V13" si="12">IFERROR($U2+(1*$Z2),"")</f>
        <v>137.08556606573629</v>
      </c>
      <c r="W2">
        <f t="shared" ref="W2:W13" si="13">IFERROR($U2+(2*$Z2),"")</f>
        <v>156.40093351811001</v>
      </c>
      <c r="X2">
        <f t="shared" ref="X2:X13" si="14">IFERROR($U2+(-1*$Z2),"")</f>
        <v>98.454831160988874</v>
      </c>
      <c r="Y2">
        <f t="shared" ref="Y2:Y13" si="15">IFERROR($U2+(-2*$Z2),"")</f>
        <v>79.139463708615153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19.315367452373714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68.83830762987013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9.2348231633123028</v>
      </c>
      <c r="AC2">
        <f t="shared" ref="AC2:AC13" si="16">IFERROR(AA2+(1*AB2),"")</f>
        <v>78.073130793182429</v>
      </c>
      <c r="AD2">
        <f t="shared" ref="AD2:AD13" si="17">IFERROR(AA2+(2*AB2),"")</f>
        <v>87.307953956494742</v>
      </c>
      <c r="AE2">
        <f t="shared" ref="AE2:AE13" si="18">IFERROR(AA2+(-1*AB2),"")</f>
        <v>59.603484466557831</v>
      </c>
      <c r="AF2">
        <f t="shared" ref="AF2:AF13" si="19">IFERROR(AA2+(-2*AB2),"")</f>
        <v>50.368661303245524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345</v>
      </c>
      <c r="B3" s="31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19</v>
      </c>
      <c r="G3">
        <f t="shared" ca="1" si="1"/>
        <v>111.05105289280465</v>
      </c>
      <c r="H3">
        <f t="shared" ca="1" si="2"/>
        <v>133.10832251732219</v>
      </c>
      <c r="I3">
        <f t="shared" ca="1" si="3"/>
        <v>155.16559214183974</v>
      </c>
      <c r="J3">
        <f t="shared" ca="1" si="4"/>
        <v>88.993783268287103</v>
      </c>
      <c r="K3">
        <f t="shared" ca="1" si="5"/>
        <v>66.936513643769572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22.057269624517538</v>
      </c>
      <c r="M3">
        <f t="shared" ca="1" si="6"/>
        <v>105.92878892764871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67.86166666666665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73.190269768624461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12.391873874680744</v>
      </c>
      <c r="Q3">
        <f t="shared" ca="1" si="7"/>
        <v>85.582143643305201</v>
      </c>
      <c r="R3">
        <f t="shared" ca="1" si="8"/>
        <v>97.974017517985942</v>
      </c>
      <c r="S3">
        <f t="shared" ca="1" si="9"/>
        <v>60.79839589394372</v>
      </c>
      <c r="T3">
        <f t="shared" ca="1" si="10"/>
        <v>48.406522019262972</v>
      </c>
      <c r="U3">
        <f t="shared" si="11"/>
        <v>114.92617412637144</v>
      </c>
      <c r="V3">
        <f t="shared" si="12"/>
        <v>133.56388402526565</v>
      </c>
      <c r="W3">
        <f t="shared" si="13"/>
        <v>152.20159392415985</v>
      </c>
      <c r="X3">
        <f t="shared" si="14"/>
        <v>96.28846422747722</v>
      </c>
      <c r="Y3">
        <f t="shared" si="15"/>
        <v>77.650754328583005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18.637709898894215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67.175936038011699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8.5620217495745479</v>
      </c>
      <c r="AC3">
        <f t="shared" si="16"/>
        <v>75.737957787586254</v>
      </c>
      <c r="AD3">
        <f t="shared" si="17"/>
        <v>84.299979537160795</v>
      </c>
      <c r="AE3">
        <f t="shared" si="18"/>
        <v>58.613914288437151</v>
      </c>
      <c r="AF3">
        <f t="shared" si="19"/>
        <v>50.051892538862603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346</v>
      </c>
      <c r="B4" s="31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20</v>
      </c>
      <c r="G4">
        <f t="shared" ca="1" si="1"/>
        <v>113.05557064286945</v>
      </c>
      <c r="H4">
        <f t="shared" ca="1" si="2"/>
        <v>140.33811714025262</v>
      </c>
      <c r="I4">
        <f t="shared" ca="1" si="3"/>
        <v>167.62066363763574</v>
      </c>
      <c r="J4">
        <f t="shared" ca="1" si="4"/>
        <v>85.773024145486303</v>
      </c>
      <c r="K4">
        <f t="shared" ca="1" si="5"/>
        <v>58.490477648103152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27.282546497383152</v>
      </c>
      <c r="M4">
        <f t="shared" ca="1" si="6"/>
        <v>110.66438549709217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70.895454545454541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74.511384616809252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13.994256244620511</v>
      </c>
      <c r="Q4">
        <f t="shared" ca="1" si="7"/>
        <v>88.505640861429768</v>
      </c>
      <c r="R4">
        <f t="shared" ca="1" si="8"/>
        <v>102.49989710605027</v>
      </c>
      <c r="S4">
        <f t="shared" ca="1" si="9"/>
        <v>60.517128372188743</v>
      </c>
      <c r="T4">
        <f t="shared" ca="1" si="10"/>
        <v>46.522872127568235</v>
      </c>
      <c r="U4">
        <f t="shared" si="11"/>
        <v>117.40988926772826</v>
      </c>
      <c r="V4">
        <f t="shared" si="12"/>
        <v>140.87843640941267</v>
      </c>
      <c r="W4">
        <f t="shared" si="13"/>
        <v>164.34698355109705</v>
      </c>
      <c r="X4">
        <f t="shared" si="14"/>
        <v>93.941342126043864</v>
      </c>
      <c r="Y4">
        <f t="shared" si="15"/>
        <v>70.472794984359467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23.4685471416844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68.627701841065104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9.9418138670057772</v>
      </c>
      <c r="AC4">
        <f t="shared" si="16"/>
        <v>78.569515708070881</v>
      </c>
      <c r="AD4">
        <f t="shared" si="17"/>
        <v>88.511329575076658</v>
      </c>
      <c r="AE4">
        <f t="shared" si="18"/>
        <v>58.685887974059327</v>
      </c>
      <c r="AF4">
        <f t="shared" si="19"/>
        <v>48.744074107053549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347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21</v>
      </c>
      <c r="G5">
        <f t="shared" ca="1" si="1"/>
        <v>106.91556510676919</v>
      </c>
      <c r="H5">
        <f t="shared" ca="1" si="2"/>
        <v>135.53715079631266</v>
      </c>
      <c r="I5">
        <f t="shared" ca="1" si="3"/>
        <v>164.15873648585614</v>
      </c>
      <c r="J5">
        <f t="shared" ca="1" si="4"/>
        <v>78.293979417225728</v>
      </c>
      <c r="K5">
        <f t="shared" ca="1" si="5"/>
        <v>49.672393727682255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28.621585689543469</v>
      </c>
      <c r="M5">
        <f t="shared" ca="1" si="6"/>
        <v>106.06042919387023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67.946000000000026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70.464699332322922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14.33277695012378</v>
      </c>
      <c r="Q5">
        <f t="shared" ca="1" si="7"/>
        <v>84.797476282446695</v>
      </c>
      <c r="R5">
        <f t="shared" ca="1" si="8"/>
        <v>99.130253232570482</v>
      </c>
      <c r="S5">
        <f t="shared" ca="1" si="9"/>
        <v>56.131922382199143</v>
      </c>
      <c r="T5">
        <f t="shared" ca="1" si="10"/>
        <v>41.799145432075363</v>
      </c>
      <c r="U5">
        <f t="shared" si="11"/>
        <v>112.95924148306769</v>
      </c>
      <c r="V5">
        <f t="shared" si="12"/>
        <v>139.14992425254059</v>
      </c>
      <c r="W5">
        <f t="shared" si="13"/>
        <v>165.34060702201347</v>
      </c>
      <c r="X5">
        <f t="shared" si="14"/>
        <v>86.7685587135948</v>
      </c>
      <c r="Y5">
        <f t="shared" si="15"/>
        <v>60.577875944121907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26.19068276947289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66.026236742424246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11.440221882131651</v>
      </c>
      <c r="AC5">
        <f t="shared" si="16"/>
        <v>77.466458624555898</v>
      </c>
      <c r="AD5">
        <f t="shared" si="17"/>
        <v>88.90668050668755</v>
      </c>
      <c r="AE5">
        <f t="shared" si="18"/>
        <v>54.586014860292593</v>
      </c>
      <c r="AF5">
        <f t="shared" si="19"/>
        <v>43.145792978160941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348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22</v>
      </c>
      <c r="G6">
        <f t="shared" ca="1" si="1"/>
        <v>103.98981077142105</v>
      </c>
      <c r="H6">
        <f t="shared" ca="1" si="2"/>
        <v>133.57102285306834</v>
      </c>
      <c r="I6">
        <f t="shared" ca="1" si="3"/>
        <v>163.15223493471564</v>
      </c>
      <c r="J6">
        <f t="shared" ca="1" si="4"/>
        <v>74.408598689773754</v>
      </c>
      <c r="K6">
        <f t="shared" ca="1" si="5"/>
        <v>44.827386608126453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29.581212081647298</v>
      </c>
      <c r="M6">
        <f t="shared" ca="1" si="6"/>
        <v>102.39375347820776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65.597000000000008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68.536426312817611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14.507512532627462</v>
      </c>
      <c r="Q6">
        <f t="shared" ca="1" si="7"/>
        <v>83.043938845445069</v>
      </c>
      <c r="R6">
        <f t="shared" ca="1" si="8"/>
        <v>97.551451378072528</v>
      </c>
      <c r="S6">
        <f t="shared" ca="1" si="9"/>
        <v>54.028913780190152</v>
      </c>
      <c r="T6">
        <f t="shared" ca="1" si="10"/>
        <v>39.521401247562686</v>
      </c>
      <c r="U6">
        <f t="shared" si="11"/>
        <v>111.46925024941117</v>
      </c>
      <c r="V6">
        <f t="shared" si="12"/>
        <v>140.88178086297549</v>
      </c>
      <c r="W6">
        <f t="shared" si="13"/>
        <v>170.2943114765398</v>
      </c>
      <c r="X6">
        <f t="shared" si="14"/>
        <v>82.056719635846861</v>
      </c>
      <c r="Y6">
        <f t="shared" si="15"/>
        <v>52.644189022282546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29.412530613564314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65.155316287878804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13.181239828178704</v>
      </c>
      <c r="AC6">
        <f t="shared" si="16"/>
        <v>78.336556116057508</v>
      </c>
      <c r="AD6">
        <f t="shared" si="17"/>
        <v>91.517795944236212</v>
      </c>
      <c r="AE6">
        <f t="shared" si="18"/>
        <v>51.9740764597001</v>
      </c>
      <c r="AF6">
        <f t="shared" si="19"/>
        <v>38.792836631521396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349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23</v>
      </c>
      <c r="G7">
        <f t="shared" ca="1" si="1"/>
        <v>101.98279944080487</v>
      </c>
      <c r="H7">
        <f t="shared" ca="1" si="2"/>
        <v>128.95486822872169</v>
      </c>
      <c r="I7">
        <f t="shared" ca="1" si="3"/>
        <v>155.9269370166385</v>
      </c>
      <c r="J7">
        <f t="shared" ca="1" si="4"/>
        <v>75.010730652888043</v>
      </c>
      <c r="K7">
        <f t="shared" ca="1" si="5"/>
        <v>48.038661864971232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26.972068787916818</v>
      </c>
      <c r="M7">
        <f t="shared" ca="1" si="6"/>
        <v>100.10809436786388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64.13272727272728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67.213668023814463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12.485013294025288</v>
      </c>
      <c r="Q7">
        <f t="shared" ca="1" si="7"/>
        <v>79.698681317839757</v>
      </c>
      <c r="R7">
        <f t="shared" ca="1" si="8"/>
        <v>92.183694611865036</v>
      </c>
      <c r="S7">
        <f t="shared" ca="1" si="9"/>
        <v>54.728654729789177</v>
      </c>
      <c r="T7">
        <f t="shared" ca="1" si="10"/>
        <v>42.243641435763891</v>
      </c>
      <c r="U7">
        <f t="shared" si="11"/>
        <v>111.69970476583283</v>
      </c>
      <c r="V7">
        <f t="shared" si="12"/>
        <v>136.53086211108968</v>
      </c>
      <c r="W7">
        <f t="shared" si="13"/>
        <v>161.3620194563465</v>
      </c>
      <c r="X7">
        <f t="shared" si="14"/>
        <v>86.868547420575993</v>
      </c>
      <c r="Y7">
        <f t="shared" si="15"/>
        <v>62.037390075319159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24.831157345256837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65.290020135566181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11.227511186815795</v>
      </c>
      <c r="AC7">
        <f t="shared" si="16"/>
        <v>76.51753132238197</v>
      </c>
      <c r="AD7">
        <f t="shared" si="17"/>
        <v>87.745042509197773</v>
      </c>
      <c r="AE7">
        <f t="shared" si="18"/>
        <v>54.062508948750384</v>
      </c>
      <c r="AF7">
        <f t="shared" si="19"/>
        <v>42.834997761934588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350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24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64.063478260869573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65.906867032835393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13.02867442995616</v>
      </c>
      <c r="Q8">
        <f t="shared" ca="1" si="7"/>
        <v>78.935541462791548</v>
      </c>
      <c r="R8">
        <f t="shared" ca="1" si="8"/>
        <v>91.964215892747717</v>
      </c>
      <c r="S8">
        <f t="shared" ca="1" si="9"/>
        <v>52.878192602879231</v>
      </c>
      <c r="T8">
        <f t="shared" ca="1" si="10"/>
        <v>39.849518172923069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58.451381113710305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4.6760991484625478</v>
      </c>
      <c r="AC8">
        <f t="shared" si="16"/>
        <v>63.127480262172853</v>
      </c>
      <c r="AD8">
        <f t="shared" si="17"/>
        <v>67.803579410635393</v>
      </c>
      <c r="AE8">
        <f t="shared" si="18"/>
        <v>53.775281965247757</v>
      </c>
      <c r="AF8">
        <f t="shared" si="19"/>
        <v>49.099182816785209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351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25</v>
      </c>
      <c r="G9">
        <f ca="1">G$8*O9/O$8</f>
        <v>101.92321940778915</v>
      </c>
      <c r="H9">
        <f t="shared" ca="1" si="2"/>
        <v>108.15936191845823</v>
      </c>
      <c r="I9">
        <f t="shared" ca="1" si="3"/>
        <v>114.39550442912731</v>
      </c>
      <c r="J9">
        <f t="shared" ca="1" si="4"/>
        <v>95.687076897120065</v>
      </c>
      <c r="K9">
        <f t="shared" ca="1" si="5"/>
        <v>89.450934386450982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6.2361425106690858</v>
      </c>
      <c r="M9">
        <f ca="1">IFERROR($M$8*N9/$N$8,"")</f>
        <v>100.01018012026115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64.070000000000007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67.174400690676677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13.118658912636079</v>
      </c>
      <c r="Q9">
        <f t="shared" ca="1" si="7"/>
        <v>80.293059603312756</v>
      </c>
      <c r="R9">
        <f t="shared" ca="1" si="8"/>
        <v>93.411718515948834</v>
      </c>
      <c r="S9">
        <f t="shared" ca="1" si="9"/>
        <v>54.055741778040598</v>
      </c>
      <c r="T9">
        <f t="shared" ca="1" si="10"/>
        <v>40.93708286540452</v>
      </c>
      <c r="U9">
        <f>IFERROR(U$8*AA9/AA$8,"")</f>
        <v>102.91894526823525</v>
      </c>
      <c r="V9">
        <f t="shared" si="12"/>
        <v>107.78053511325284</v>
      </c>
      <c r="W9">
        <f t="shared" si="13"/>
        <v>112.64212495827041</v>
      </c>
      <c r="X9">
        <f t="shared" si="14"/>
        <v>98.057355423217658</v>
      </c>
      <c r="Y9">
        <f t="shared" si="15"/>
        <v>93.195765578200081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4.8615898450175861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60.157544936947104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6.4386065885434434</v>
      </c>
      <c r="AC9">
        <f t="shared" si="16"/>
        <v>66.596151525490541</v>
      </c>
      <c r="AD9">
        <f t="shared" si="17"/>
        <v>73.034758114033991</v>
      </c>
      <c r="AE9">
        <f t="shared" si="18"/>
        <v>53.718938348403661</v>
      </c>
      <c r="AF9">
        <f t="shared" si="19"/>
        <v>47.280331759860218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352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26</v>
      </c>
      <c r="G10">
        <f ca="1">G$8*O10/O$8</f>
        <v>104.1571968268301</v>
      </c>
      <c r="H10">
        <f t="shared" ca="1" si="2"/>
        <v>115.74791001772937</v>
      </c>
      <c r="I10">
        <f t="shared" ca="1" si="3"/>
        <v>127.33862320862863</v>
      </c>
      <c r="J10">
        <f t="shared" ca="1" si="4"/>
        <v>92.566483635930837</v>
      </c>
      <c r="K10">
        <f t="shared" ca="1" si="5"/>
        <v>80.975770445031571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11.590713190899262</v>
      </c>
      <c r="M10">
        <f ca="1">IFERROR($M$8*N10/$N$8,"")</f>
        <v>101.00067497282213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64.704545454545439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68.646745217787554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12.180988519013718</v>
      </c>
      <c r="Q10">
        <f t="shared" ca="1" si="7"/>
        <v>80.827733736801278</v>
      </c>
      <c r="R10">
        <f t="shared" ca="1" si="8"/>
        <v>93.008722255814988</v>
      </c>
      <c r="S10">
        <f t="shared" ca="1" si="9"/>
        <v>56.465756698773838</v>
      </c>
      <c r="T10">
        <f t="shared" ca="1" si="10"/>
        <v>44.284768179760121</v>
      </c>
      <c r="U10">
        <f>IFERROR(U$8*AA10/AA$8,"")</f>
        <v>104.93704913575618</v>
      </c>
      <c r="V10">
        <f t="shared" si="12"/>
        <v>113.04951329493407</v>
      </c>
      <c r="W10">
        <f t="shared" si="13"/>
        <v>121.16197745411196</v>
      </c>
      <c r="X10">
        <f t="shared" si="14"/>
        <v>96.824584976578294</v>
      </c>
      <c r="Y10">
        <f t="shared" si="15"/>
        <v>88.712120817400404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8.1124641591778861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61.337154519822292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6.7470948721612576</v>
      </c>
      <c r="AC10">
        <f t="shared" si="16"/>
        <v>68.084249391983548</v>
      </c>
      <c r="AD10">
        <f t="shared" si="17"/>
        <v>74.831344264144803</v>
      </c>
      <c r="AE10">
        <f t="shared" si="18"/>
        <v>54.590059647661036</v>
      </c>
      <c r="AF10">
        <f t="shared" si="19"/>
        <v>47.84296477549978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353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27</v>
      </c>
      <c r="G11">
        <f ca="1">G$8*O11/O$8</f>
        <v>106.21137014339678</v>
      </c>
      <c r="H11">
        <f t="shared" ca="1" si="2"/>
        <v>121.03269763543955</v>
      </c>
      <c r="I11">
        <f t="shared" ca="1" si="3"/>
        <v>135.85402512748232</v>
      </c>
      <c r="J11">
        <f t="shared" ca="1" si="4"/>
        <v>91.390042651354008</v>
      </c>
      <c r="K11">
        <f t="shared" ca="1" si="5"/>
        <v>76.568715159311253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14.821327492042764</v>
      </c>
      <c r="M11">
        <f ca="1">IFERROR($M$8*N11/$N$8,"")</f>
        <v>102.26609477013288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65.515217391304347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70.000586494161141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12.091211169261181</v>
      </c>
      <c r="Q11">
        <f t="shared" ca="1" si="7"/>
        <v>82.091797663422327</v>
      </c>
      <c r="R11">
        <f t="shared" ca="1" si="8"/>
        <v>94.183008832683498</v>
      </c>
      <c r="S11">
        <f t="shared" ca="1" si="9"/>
        <v>57.909375324899962</v>
      </c>
      <c r="T11">
        <f t="shared" ca="1" si="10"/>
        <v>45.818164155638783</v>
      </c>
      <c r="U11">
        <f>IFERROR(U$8*AA11/AA$8,"")</f>
        <v>108.48262449449403</v>
      </c>
      <c r="V11">
        <f t="shared" si="12"/>
        <v>119.17534438909978</v>
      </c>
      <c r="W11">
        <f t="shared" si="13"/>
        <v>129.86806428370551</v>
      </c>
      <c r="X11">
        <f t="shared" si="14"/>
        <v>97.789904599888288</v>
      </c>
      <c r="Y11">
        <f t="shared" si="15"/>
        <v>87.097184705282544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10.692719894605743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63.409592285431955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6.1754920572992651</v>
      </c>
      <c r="AC11">
        <f t="shared" si="16"/>
        <v>69.585084342731221</v>
      </c>
      <c r="AD11">
        <f t="shared" si="17"/>
        <v>75.760576400030487</v>
      </c>
      <c r="AE11">
        <f t="shared" si="18"/>
        <v>57.234100228132689</v>
      </c>
      <c r="AF11">
        <f t="shared" si="19"/>
        <v>51.058608170833423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354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28</v>
      </c>
      <c r="G12">
        <f ca="1">G$8*O12/O$8</f>
        <v>108.7470080465452</v>
      </c>
      <c r="H12">
        <f t="shared" ca="1" si="2"/>
        <v>129.6329382703654</v>
      </c>
      <c r="I12">
        <f t="shared" ca="1" si="3"/>
        <v>150.51886849418557</v>
      </c>
      <c r="J12">
        <f t="shared" ca="1" si="4"/>
        <v>87.861077822725022</v>
      </c>
      <c r="K12">
        <f t="shared" ca="1" si="5"/>
        <v>66.97514759890484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20.885930223820186</v>
      </c>
      <c r="M12">
        <f ca="1">IFERROR($M$8*N12/$N$8,"")</f>
        <v>105.40778704188564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67.5278947368421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71.67174599542335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13.223043971601289</v>
      </c>
      <c r="Q12">
        <f t="shared" ca="1" si="7"/>
        <v>84.894789967024636</v>
      </c>
      <c r="R12">
        <f t="shared" ca="1" si="8"/>
        <v>98.117833938625921</v>
      </c>
      <c r="S12">
        <f t="shared" ca="1" si="9"/>
        <v>58.448702023822065</v>
      </c>
      <c r="T12">
        <f t="shared" ca="1" si="10"/>
        <v>45.225658052220773</v>
      </c>
      <c r="U12">
        <f>IFERROR(U$8*AA12/AA$8,"")</f>
        <v>111.58611440355035</v>
      </c>
      <c r="V12">
        <f t="shared" si="12"/>
        <v>124.16253323369784</v>
      </c>
      <c r="W12">
        <f t="shared" si="13"/>
        <v>136.73895206384532</v>
      </c>
      <c r="X12">
        <f t="shared" si="14"/>
        <v>99.009695573402865</v>
      </c>
      <c r="Y12">
        <f t="shared" si="15"/>
        <v>86.433276743255391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12.576418830147484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65.223624999999998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6.1035423410815302</v>
      </c>
      <c r="AC12">
        <f t="shared" si="16"/>
        <v>71.327167341081534</v>
      </c>
      <c r="AD12">
        <f t="shared" si="17"/>
        <v>77.430709682163055</v>
      </c>
      <c r="AE12">
        <f t="shared" si="18"/>
        <v>59.12008265891847</v>
      </c>
      <c r="AF12">
        <f t="shared" si="19"/>
        <v>53.016540317836942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355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29</v>
      </c>
      <c r="G13">
        <f ca="1">G$8*O13/O$8</f>
        <v>110.20730088154855</v>
      </c>
      <c r="H13">
        <f t="shared" ca="1" si="2"/>
        <v>132.18398260522918</v>
      </c>
      <c r="I13">
        <f t="shared" ca="1" si="3"/>
        <v>154.16066432890983</v>
      </c>
      <c r="J13">
        <f t="shared" ca="1" si="4"/>
        <v>88.230619157867906</v>
      </c>
      <c r="K13">
        <f t="shared" ca="1" si="5"/>
        <v>66.253937434187264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21.976681723680642</v>
      </c>
      <c r="M13">
        <f ca="1">IFERROR($M$8*N13/$N$8,"")</f>
        <v>108.66565770363637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69.615000000000023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72.634179252479029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13.301317776745005</v>
      </c>
      <c r="Q13">
        <f t="shared" ca="1" si="7"/>
        <v>85.935497029224038</v>
      </c>
      <c r="R13">
        <f t="shared" ca="1" si="8"/>
        <v>99.236814805969033</v>
      </c>
      <c r="S13">
        <f t="shared" ca="1" si="9"/>
        <v>59.33286147573402</v>
      </c>
      <c r="T13">
        <f t="shared" ca="1" si="10"/>
        <v>46.031543698989019</v>
      </c>
      <c r="U13">
        <f>IFERROR(U$8*AA13/AA$8,"")</f>
        <v>115.01317386370499</v>
      </c>
      <c r="V13">
        <f t="shared" si="12"/>
        <v>130.64008749169739</v>
      </c>
      <c r="W13">
        <f t="shared" si="13"/>
        <v>146.26700111968981</v>
      </c>
      <c r="X13">
        <f t="shared" si="14"/>
        <v>99.386260235712584</v>
      </c>
      <c r="Y13">
        <f t="shared" si="15"/>
        <v>83.759346607720175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15.626913627992408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67.226788586048457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8.2680777234192</v>
      </c>
      <c r="AC13">
        <f t="shared" si="16"/>
        <v>75.494866309467653</v>
      </c>
      <c r="AD13">
        <f t="shared" si="17"/>
        <v>83.76294403288685</v>
      </c>
      <c r="AE13">
        <f t="shared" si="18"/>
        <v>58.95871086262926</v>
      </c>
      <c r="AF13">
        <f t="shared" si="19"/>
        <v>50.690633139210057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356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357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5828</v>
      </c>
    </row>
    <row r="16" spans="1:44" x14ac:dyDescent="0.25">
      <c r="A16" s="4" t="s">
        <v>358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5829</v>
      </c>
      <c r="V16" s="32" t="s">
        <v>5830</v>
      </c>
    </row>
    <row r="17" spans="1:22" x14ac:dyDescent="0.25">
      <c r="A17" s="4" t="s">
        <v>359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5831</v>
      </c>
      <c r="V17" s="40" t="s">
        <v>5832</v>
      </c>
    </row>
    <row r="18" spans="1:22" x14ac:dyDescent="0.25">
      <c r="A18" s="4" t="s">
        <v>360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5833</v>
      </c>
      <c r="V18" s="41" t="s">
        <v>5834</v>
      </c>
    </row>
    <row r="19" spans="1:22" x14ac:dyDescent="0.25">
      <c r="A19" s="4" t="s">
        <v>361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5835</v>
      </c>
      <c r="V19" s="40" t="s">
        <v>5832</v>
      </c>
    </row>
    <row r="20" spans="1:22" x14ac:dyDescent="0.25">
      <c r="A20" s="4" t="s">
        <v>362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5836</v>
      </c>
      <c r="V20" s="41" t="s">
        <v>5834</v>
      </c>
    </row>
    <row r="21" spans="1:22" x14ac:dyDescent="0.25">
      <c r="A21" s="4" t="s">
        <v>363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5837</v>
      </c>
      <c r="V21" s="41" t="s">
        <v>5834</v>
      </c>
    </row>
    <row r="22" spans="1:22" x14ac:dyDescent="0.25">
      <c r="A22" s="4" t="s">
        <v>364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5838</v>
      </c>
      <c r="V22" s="40" t="s">
        <v>5832</v>
      </c>
    </row>
    <row r="23" spans="1:22" x14ac:dyDescent="0.25">
      <c r="A23" s="4" t="s">
        <v>365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5839</v>
      </c>
      <c r="V23" s="41" t="s">
        <v>5834</v>
      </c>
    </row>
    <row r="24" spans="1:22" x14ac:dyDescent="0.25">
      <c r="A24" s="4" t="s">
        <v>366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5840</v>
      </c>
      <c r="V24" s="41" t="s">
        <v>5834</v>
      </c>
    </row>
    <row r="25" spans="1:22" x14ac:dyDescent="0.25">
      <c r="A25" s="4" t="s">
        <v>367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5841</v>
      </c>
      <c r="V25" s="41" t="s">
        <v>5834</v>
      </c>
    </row>
    <row r="26" spans="1:22" x14ac:dyDescent="0.25">
      <c r="A26" s="4" t="s">
        <v>368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5842</v>
      </c>
      <c r="V26" s="41" t="s">
        <v>5834</v>
      </c>
    </row>
    <row r="27" spans="1:22" x14ac:dyDescent="0.25">
      <c r="A27" s="4" t="s">
        <v>369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5843</v>
      </c>
      <c r="V27" s="40" t="s">
        <v>5832</v>
      </c>
    </row>
    <row r="28" spans="1:22" x14ac:dyDescent="0.25">
      <c r="A28" s="4" t="s">
        <v>371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5844</v>
      </c>
      <c r="V28" s="40" t="s">
        <v>5832</v>
      </c>
    </row>
    <row r="29" spans="1:22" x14ac:dyDescent="0.25">
      <c r="A29" s="4" t="s">
        <v>372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5845</v>
      </c>
      <c r="V29" s="41" t="s">
        <v>5834</v>
      </c>
    </row>
    <row r="30" spans="1:22" x14ac:dyDescent="0.25">
      <c r="A30" s="4" t="s">
        <v>373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5846</v>
      </c>
      <c r="V30" s="41" t="s">
        <v>5834</v>
      </c>
    </row>
    <row r="31" spans="1:22" x14ac:dyDescent="0.25">
      <c r="A31" s="4" t="s">
        <v>374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5847</v>
      </c>
      <c r="V31" s="40" t="s">
        <v>5832</v>
      </c>
    </row>
    <row r="32" spans="1:22" x14ac:dyDescent="0.25">
      <c r="A32" s="4" t="s">
        <v>375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5848</v>
      </c>
      <c r="V32" s="41" t="s">
        <v>5834</v>
      </c>
    </row>
    <row r="33" spans="1:22" x14ac:dyDescent="0.25">
      <c r="A33" s="4" t="s">
        <v>376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5849</v>
      </c>
      <c r="V33" s="41" t="s">
        <v>5834</v>
      </c>
    </row>
    <row r="34" spans="1:22" x14ac:dyDescent="0.25">
      <c r="A34" s="4" t="s">
        <v>377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5850</v>
      </c>
      <c r="V34" s="41" t="s">
        <v>5834</v>
      </c>
    </row>
    <row r="35" spans="1:22" x14ac:dyDescent="0.25">
      <c r="A35" s="4" t="s">
        <v>378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5851</v>
      </c>
      <c r="V35" s="41" t="s">
        <v>5834</v>
      </c>
    </row>
    <row r="36" spans="1:22" x14ac:dyDescent="0.25">
      <c r="A36" s="4" t="s">
        <v>379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5852</v>
      </c>
      <c r="V36" s="40" t="s">
        <v>5832</v>
      </c>
    </row>
    <row r="37" spans="1:22" x14ac:dyDescent="0.25">
      <c r="A37" s="4" t="s">
        <v>380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5853</v>
      </c>
      <c r="V37" s="41" t="s">
        <v>5834</v>
      </c>
    </row>
    <row r="38" spans="1:22" x14ac:dyDescent="0.25">
      <c r="A38" s="4" t="s">
        <v>381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5854</v>
      </c>
      <c r="V38" s="41" t="s">
        <v>5834</v>
      </c>
    </row>
    <row r="39" spans="1:22" x14ac:dyDescent="0.25">
      <c r="A39" s="4" t="s">
        <v>382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5855</v>
      </c>
      <c r="V39" s="40" t="s">
        <v>5832</v>
      </c>
    </row>
    <row r="40" spans="1:22" x14ac:dyDescent="0.25">
      <c r="A40" s="4" t="s">
        <v>383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384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385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386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387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388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389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390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391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392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393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394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395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396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397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398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399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400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401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402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403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404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405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406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407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408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409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410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411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412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413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414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415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416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417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418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419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420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421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422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423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424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425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426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427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428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429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430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431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432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433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434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435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436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437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438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439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440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441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442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443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444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445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446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447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448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449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450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451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452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453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454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455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456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457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458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459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460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461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462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463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464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465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466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467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468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469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470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471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472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473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474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475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476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477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478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479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480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481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482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483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484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485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486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487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488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489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490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491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492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493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494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495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496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497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498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499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500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501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502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503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504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505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506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507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508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509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510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511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512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513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514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515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516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517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518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519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520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521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522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523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524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525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526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527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528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529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530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531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532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533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534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535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536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537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538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539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540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541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542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543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544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545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546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547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548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549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550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551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552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553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554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555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556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557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558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559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560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561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562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563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564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565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566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567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568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569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570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571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572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573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574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575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576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577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578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579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580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581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582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583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584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585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586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587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588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589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590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591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592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593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594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595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596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597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598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599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600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601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602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603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604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605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606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607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608</v>
      </c>
      <c r="B265" s="31">
        <v>65.790000000000006</v>
      </c>
      <c r="C265" s="4">
        <f t="shared" si="37"/>
        <v>46204</v>
      </c>
      <c r="D265" cm="1">
        <f t="array" ref="D265">IFERROR(AVERAGE(_xlfn._xlws.FILTER($B$2:$B$9999,(IFERROR(VALUE(MID($A$2:$A$9999,4,2)),0)=MONTH(C265))*(IFERROR(VALUE(RIGHT($A$2:$A$9999,4)),0)=YEAR(C265)))),IFERROR(LOOKUP(2,1/(ISNUMBER(CCMN26!C:C)),CCMN26!C:C),""))</f>
        <v>64.61</v>
      </c>
      <c r="E265">
        <f t="shared" si="36"/>
        <v>100</v>
      </c>
    </row>
    <row r="266" spans="1:5" x14ac:dyDescent="0.25">
      <c r="A266" s="4" t="s">
        <v>609</v>
      </c>
      <c r="B266" s="31">
        <v>65.709999999999994</v>
      </c>
      <c r="C266" s="4">
        <f t="shared" si="37"/>
        <v>46235</v>
      </c>
      <c r="D266" cm="1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66.125</v>
      </c>
      <c r="E266">
        <f t="shared" si="36"/>
        <v>102.34483826033122</v>
      </c>
    </row>
    <row r="267" spans="1:5" x14ac:dyDescent="0.25">
      <c r="A267" s="4" t="s">
        <v>610</v>
      </c>
      <c r="B267" s="31">
        <v>65.930000000000007</v>
      </c>
      <c r="C267" s="4">
        <f t="shared" si="37"/>
        <v>46266</v>
      </c>
      <c r="D267" cm="1">
        <f t="array" ref="D267">IFERROR(AVERAGE(_xlfn._xlws.FILTER($B$2:$B$9999,(IFERROR(VALUE(MID($A$2:$A$9999,4,2)),0)=MONTH(C267))*(IFERROR(VALUE(RIGHT($A$2:$A$9999,4)),0)=YEAR(C267)))),IFERROR(LOOKUP(2,1/(ISNUMBER(CCMU26!C:C)),CCMU26!C:C),""))</f>
        <v>67.64</v>
      </c>
      <c r="E267">
        <f t="shared" si="36"/>
        <v>104.68967652066243</v>
      </c>
    </row>
    <row r="268" spans="1:5" x14ac:dyDescent="0.25">
      <c r="A268" s="4" t="s">
        <v>611</v>
      </c>
      <c r="B268" s="31">
        <v>66.069999999999993</v>
      </c>
      <c r="C268" s="4">
        <f t="shared" si="37"/>
        <v>46296</v>
      </c>
      <c r="D268" cm="1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69.254999999999995</v>
      </c>
      <c r="E268">
        <f t="shared" si="36"/>
        <v>107.18928958365578</v>
      </c>
    </row>
    <row r="269" spans="1:5" x14ac:dyDescent="0.25">
      <c r="A269" s="4" t="s">
        <v>612</v>
      </c>
      <c r="B269" s="31">
        <v>66.14</v>
      </c>
      <c r="C269" s="4">
        <f t="shared" si="37"/>
        <v>46327</v>
      </c>
      <c r="D269" cm="1">
        <f t="array" ref="D269">IFERROR(AVERAGE(_xlfn._xlws.FILTER($B$2:$B$9999,(IFERROR(VALUE(MID($A$2:$A$9999,4,2)),0)=MONTH(C269))*(IFERROR(VALUE(RIGHT($A$2:$A$9999,4)),0)=YEAR(C269)))),IFERROR(LOOKUP(2,1/(ISNUMBER(CCMX26!C:C)),CCMX26!C:C),""))</f>
        <v>70.87</v>
      </c>
      <c r="E269">
        <f t="shared" si="36"/>
        <v>109.68890264664913</v>
      </c>
    </row>
    <row r="270" spans="1:5" x14ac:dyDescent="0.25">
      <c r="A270" s="4" t="s">
        <v>613</v>
      </c>
      <c r="B270" s="31">
        <v>66.11</v>
      </c>
      <c r="C270" s="4">
        <f t="shared" si="37"/>
        <v>46357</v>
      </c>
      <c r="D270" cm="1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72.2</v>
      </c>
      <c r="E270">
        <f t="shared" si="36"/>
        <v>111.74740752205541</v>
      </c>
    </row>
    <row r="271" spans="1:5" x14ac:dyDescent="0.25">
      <c r="A271" s="4" t="s">
        <v>614</v>
      </c>
      <c r="B271" s="31">
        <v>65.959999999999994</v>
      </c>
      <c r="C271" s="4">
        <f t="shared" si="37"/>
        <v>46388</v>
      </c>
      <c r="D271" cm="1">
        <f t="array" ref="D271">IFERROR(AVERAGE(_xlfn._xlws.FILTER($B$2:$B$9999,(IFERROR(VALUE(MID($A$2:$A$9999,4,2)),0)=MONTH(C271))*(IFERROR(VALUE(RIGHT($A$2:$A$9999,4)),0)=YEAR(C271)))),IFERROR(LOOKUP(2,1/(ISNUMBER(CCMF27!C:C)),CCMF27!C:C),""))</f>
        <v>73.53</v>
      </c>
      <c r="E271">
        <f t="shared" si="36"/>
        <v>113.8059123974617</v>
      </c>
    </row>
    <row r="272" spans="1:5" x14ac:dyDescent="0.25">
      <c r="A272" s="4" t="s">
        <v>615</v>
      </c>
      <c r="B272" s="31">
        <v>66.180000000000007</v>
      </c>
      <c r="C272" s="4">
        <f t="shared" si="37"/>
        <v>46419</v>
      </c>
      <c r="D272" cm="1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74.265000000000001</v>
      </c>
      <c r="E272">
        <f t="shared" si="36"/>
        <v>114.94350719702832</v>
      </c>
    </row>
    <row r="273" spans="1:5" x14ac:dyDescent="0.25">
      <c r="A273" s="4" t="s">
        <v>616</v>
      </c>
      <c r="B273" s="31">
        <v>66.42</v>
      </c>
      <c r="C273" s="4">
        <f t="shared" si="37"/>
        <v>46447</v>
      </c>
      <c r="D273" cm="1">
        <f t="array" ref="D273">IFERROR(AVERAGE(_xlfn._xlws.FILTER($B$2:$B$9999,(IFERROR(VALUE(MID($A$2:$A$9999,4,2)),0)=MONTH(C273))*(IFERROR(VALUE(RIGHT($A$2:$A$9999,4)),0)=YEAR(C273)))),IFERROR(LOOKUP(2,1/(ISNUMBER(CCMH27!C:C)),CCMH27!C:C),""))</f>
        <v>75</v>
      </c>
      <c r="E273">
        <f t="shared" si="36"/>
        <v>116.08110199659495</v>
      </c>
    </row>
    <row r="274" spans="1:5" x14ac:dyDescent="0.25">
      <c r="A274" s="4" t="s">
        <v>617</v>
      </c>
      <c r="B274" s="31">
        <v>66.31</v>
      </c>
      <c r="C274" s="4">
        <f t="shared" si="37"/>
        <v>46478</v>
      </c>
      <c r="D274" cm="1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74.17</v>
      </c>
      <c r="E274">
        <f t="shared" si="36"/>
        <v>114.7964711344993</v>
      </c>
    </row>
    <row r="275" spans="1:5" x14ac:dyDescent="0.25">
      <c r="A275" s="4" t="s">
        <v>618</v>
      </c>
      <c r="B275" s="31">
        <v>66.17</v>
      </c>
      <c r="C275" s="4">
        <f t="shared" si="37"/>
        <v>46508</v>
      </c>
      <c r="D275" cm="1">
        <f t="array" ref="D275">IFERROR(AVERAGE(_xlfn._xlws.FILTER($B$2:$B$9999,(IFERROR(VALUE(MID($A$2:$A$9999,4,2)),0)=MONTH(C275))*(IFERROR(VALUE(RIGHT($A$2:$A$9999,4)),0)=YEAR(C275)))),IFERROR(LOOKUP(2,1/(ISNUMBER(CCMK27!C:C)),CCMK27!C:C),""))</f>
        <v>73.34</v>
      </c>
      <c r="E275">
        <f t="shared" si="36"/>
        <v>113.51184027240366</v>
      </c>
    </row>
    <row r="276" spans="1:5" x14ac:dyDescent="0.25">
      <c r="A276" s="4" t="s">
        <v>619</v>
      </c>
      <c r="B276" s="31">
        <v>66.239999999999995</v>
      </c>
      <c r="C276" s="4">
        <f t="shared" si="37"/>
        <v>46539</v>
      </c>
      <c r="D276" cm="1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72.36</v>
      </c>
      <c r="E276">
        <f t="shared" si="36"/>
        <v>111.99504720631481</v>
      </c>
    </row>
    <row r="277" spans="1:5" x14ac:dyDescent="0.25">
      <c r="A277" s="4" t="s">
        <v>620</v>
      </c>
      <c r="B277" s="31">
        <v>65.989999999999995</v>
      </c>
      <c r="C277" s="4">
        <f t="shared" si="37"/>
        <v>46569</v>
      </c>
      <c r="D277" cm="1">
        <f t="array" ref="D277">IFERROR(AVERAGE(_xlfn._xlws.FILTER($B$2:$B$9999,(IFERROR(VALUE(MID($A$2:$A$9999,4,2)),0)=MONTH(C277))*(IFERROR(VALUE(RIGHT($A$2:$A$9999,4)),0)=YEAR(C277)))),IFERROR(LOOKUP(2,1/(ISNUMBER(CCMN27!C:C)),CCMN27!C:C),""))</f>
        <v>71.38</v>
      </c>
      <c r="E277">
        <f t="shared" si="36"/>
        <v>100</v>
      </c>
    </row>
    <row r="278" spans="1:5" x14ac:dyDescent="0.25">
      <c r="A278" s="4" t="s">
        <v>621</v>
      </c>
      <c r="B278" s="31">
        <v>65.67</v>
      </c>
      <c r="C278" s="4">
        <f t="shared" si="37"/>
        <v>46600</v>
      </c>
      <c r="D278" cm="1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71.22999999999999</v>
      </c>
      <c r="E278">
        <f t="shared" si="36"/>
        <v>99.789857102829913</v>
      </c>
    </row>
    <row r="279" spans="1:5" x14ac:dyDescent="0.25">
      <c r="A279" s="4" t="s">
        <v>622</v>
      </c>
      <c r="B279" s="31">
        <v>65.53</v>
      </c>
      <c r="C279" s="4">
        <f t="shared" si="37"/>
        <v>46631</v>
      </c>
      <c r="D279" cm="1">
        <f t="array" ref="D279">IFERROR(AVERAGE(_xlfn._xlws.FILTER($B$2:$B$9999,(IFERROR(VALUE(MID($A$2:$A$9999,4,2)),0)=MONTH(C279))*(IFERROR(VALUE(RIGHT($A$2:$A$9999,4)),0)=YEAR(C279)))),IFERROR(LOOKUP(2,1/(ISNUMBER(CCMU27!C:C)),CCMU27!C:C),""))</f>
        <v>71.08</v>
      </c>
      <c r="E279">
        <f t="shared" si="36"/>
        <v>99.579714205659855</v>
      </c>
    </row>
    <row r="280" spans="1:5" x14ac:dyDescent="0.25">
      <c r="A280" s="4" t="s">
        <v>623</v>
      </c>
      <c r="B280" s="31">
        <v>65.709999999999994</v>
      </c>
      <c r="C280" s="4">
        <f t="shared" si="37"/>
        <v>46661</v>
      </c>
      <c r="D280" cm="1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71.905000000000001</v>
      </c>
      <c r="E280">
        <f t="shared" si="36"/>
        <v>100.73550014009527</v>
      </c>
    </row>
    <row r="281" spans="1:5" x14ac:dyDescent="0.25">
      <c r="A281" s="4" t="s">
        <v>624</v>
      </c>
      <c r="B281" s="31">
        <v>65.56</v>
      </c>
      <c r="C281" s="4">
        <f t="shared" si="37"/>
        <v>46692</v>
      </c>
      <c r="D281" cm="1">
        <f t="array" ref="D281">IFERROR(AVERAGE(_xlfn._xlws.FILTER($B$2:$B$9999,(IFERROR(VALUE(MID($A$2:$A$9999,4,2)),0)=MONTH(C281))*(IFERROR(VALUE(RIGHT($A$2:$A$9999,4)),0)=YEAR(C281)))),IFERROR(LOOKUP(2,1/(ISNUMBER(CCMX27!C:C)),CCMX27!C:C),""))</f>
        <v>72.73</v>
      </c>
      <c r="E281">
        <f t="shared" si="36"/>
        <v>101.89128607453068</v>
      </c>
    </row>
    <row r="282" spans="1:5" x14ac:dyDescent="0.25">
      <c r="A282" s="4" t="s">
        <v>625</v>
      </c>
      <c r="B282" s="31">
        <v>65.599999999999994</v>
      </c>
      <c r="C282" s="4">
        <f t="shared" si="37"/>
        <v>46722</v>
      </c>
      <c r="D282" t="str" cm="1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626</v>
      </c>
      <c r="B283" s="31">
        <v>65.56</v>
      </c>
      <c r="C283" s="4">
        <f t="shared" si="37"/>
        <v>46753</v>
      </c>
      <c r="D283" t="str" cm="1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627</v>
      </c>
      <c r="B284" s="31">
        <v>65.31</v>
      </c>
      <c r="C284" s="4">
        <f t="shared" si="37"/>
        <v>46784</v>
      </c>
      <c r="D284" t="str" cm="1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628</v>
      </c>
      <c r="B285" s="31">
        <v>65.709999999999994</v>
      </c>
      <c r="C285" s="4">
        <f t="shared" si="37"/>
        <v>46813</v>
      </c>
      <c r="D285" t="str" cm="1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629</v>
      </c>
      <c r="B286" s="31">
        <v>65.709999999999994</v>
      </c>
      <c r="C286" s="4">
        <f t="shared" si="37"/>
        <v>46844</v>
      </c>
      <c r="D286" t="str" cm="1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630</v>
      </c>
      <c r="B287" s="31">
        <v>65.489999999999995</v>
      </c>
      <c r="C287" s="4">
        <f t="shared" si="37"/>
        <v>46874</v>
      </c>
      <c r="D287" t="str" cm="1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631</v>
      </c>
      <c r="B288" s="31">
        <v>65.56</v>
      </c>
      <c r="C288" s="4">
        <f t="shared" si="37"/>
        <v>46905</v>
      </c>
      <c r="D288" t="str" cm="1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632</v>
      </c>
      <c r="B289" s="31">
        <v>65.31</v>
      </c>
      <c r="C289" s="4">
        <f t="shared" si="37"/>
        <v>46935</v>
      </c>
      <c r="D289" t="str" cm="1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633</v>
      </c>
      <c r="B290" s="31">
        <v>65.459999999999994</v>
      </c>
      <c r="C290" s="4">
        <f t="shared" si="37"/>
        <v>46966</v>
      </c>
      <c r="D290" t="str" cm="1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634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635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636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637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638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639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640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641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642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643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644</v>
      </c>
      <c r="B301" s="31">
        <v>64.180000000000007</v>
      </c>
    </row>
    <row r="302" spans="1:5" x14ac:dyDescent="0.25">
      <c r="A302" s="4" t="s">
        <v>645</v>
      </c>
      <c r="B302" s="31">
        <v>63.75</v>
      </c>
    </row>
    <row r="303" spans="1:5" x14ac:dyDescent="0.25">
      <c r="A303" s="4" t="s">
        <v>646</v>
      </c>
      <c r="B303" s="31">
        <v>64</v>
      </c>
    </row>
    <row r="304" spans="1:5" x14ac:dyDescent="0.25">
      <c r="A304" s="4" t="s">
        <v>647</v>
      </c>
      <c r="B304" s="31">
        <v>63.64</v>
      </c>
    </row>
    <row r="305" spans="1:2" x14ac:dyDescent="0.25">
      <c r="A305" s="4" t="s">
        <v>648</v>
      </c>
      <c r="B305" s="31">
        <v>63.29</v>
      </c>
    </row>
    <row r="306" spans="1:2" x14ac:dyDescent="0.25">
      <c r="A306" s="4" t="s">
        <v>649</v>
      </c>
      <c r="B306" s="31">
        <v>62.72</v>
      </c>
    </row>
    <row r="307" spans="1:2" x14ac:dyDescent="0.25">
      <c r="A307" s="4" t="s">
        <v>650</v>
      </c>
      <c r="B307" s="31">
        <v>62.29</v>
      </c>
    </row>
    <row r="308" spans="1:2" x14ac:dyDescent="0.25">
      <c r="A308" s="4" t="s">
        <v>651</v>
      </c>
      <c r="B308" s="31">
        <v>62.05</v>
      </c>
    </row>
    <row r="309" spans="1:2" x14ac:dyDescent="0.25">
      <c r="A309" s="4" t="s">
        <v>652</v>
      </c>
      <c r="B309" s="31">
        <v>62.01</v>
      </c>
    </row>
    <row r="310" spans="1:2" x14ac:dyDescent="0.25">
      <c r="A310" s="4" t="s">
        <v>653</v>
      </c>
      <c r="B310" s="31">
        <v>62.22</v>
      </c>
    </row>
    <row r="311" spans="1:2" x14ac:dyDescent="0.25">
      <c r="A311" s="4" t="s">
        <v>654</v>
      </c>
      <c r="B311" s="31">
        <v>61.87</v>
      </c>
    </row>
    <row r="312" spans="1:2" x14ac:dyDescent="0.25">
      <c r="A312" s="4" t="s">
        <v>655</v>
      </c>
      <c r="B312" s="31">
        <v>61.48</v>
      </c>
    </row>
    <row r="313" spans="1:2" x14ac:dyDescent="0.25">
      <c r="A313" s="4" t="s">
        <v>656</v>
      </c>
      <c r="B313" s="31">
        <v>60.34</v>
      </c>
    </row>
    <row r="314" spans="1:2" x14ac:dyDescent="0.25">
      <c r="A314" s="4" t="s">
        <v>657</v>
      </c>
      <c r="B314" s="31">
        <v>59.96</v>
      </c>
    </row>
    <row r="315" spans="1:2" x14ac:dyDescent="0.25">
      <c r="A315" s="4" t="s">
        <v>658</v>
      </c>
      <c r="B315" s="31">
        <v>59.43</v>
      </c>
    </row>
    <row r="316" spans="1:2" x14ac:dyDescent="0.25">
      <c r="A316" s="4" t="s">
        <v>659</v>
      </c>
      <c r="B316" s="31">
        <v>59.5</v>
      </c>
    </row>
    <row r="317" spans="1:2" x14ac:dyDescent="0.25">
      <c r="A317" s="4" t="s">
        <v>660</v>
      </c>
      <c r="B317" s="31">
        <v>59.07</v>
      </c>
    </row>
    <row r="318" spans="1:2" x14ac:dyDescent="0.25">
      <c r="A318" s="4" t="s">
        <v>661</v>
      </c>
      <c r="B318" s="31">
        <v>59.53</v>
      </c>
    </row>
    <row r="319" spans="1:2" x14ac:dyDescent="0.25">
      <c r="A319" s="4" t="s">
        <v>662</v>
      </c>
      <c r="B319" s="31">
        <v>59.14</v>
      </c>
    </row>
    <row r="320" spans="1:2" x14ac:dyDescent="0.25">
      <c r="A320" s="4" t="s">
        <v>663</v>
      </c>
      <c r="B320" s="31">
        <v>59.04</v>
      </c>
    </row>
    <row r="321" spans="1:2" x14ac:dyDescent="0.25">
      <c r="A321" s="4" t="s">
        <v>664</v>
      </c>
      <c r="B321" s="31">
        <v>58.33</v>
      </c>
    </row>
    <row r="322" spans="1:2" x14ac:dyDescent="0.25">
      <c r="A322" s="4" t="s">
        <v>665</v>
      </c>
      <c r="B322" s="31">
        <v>58.19</v>
      </c>
    </row>
    <row r="323" spans="1:2" x14ac:dyDescent="0.25">
      <c r="A323" s="4" t="s">
        <v>666</v>
      </c>
      <c r="B323" s="31">
        <v>58.51</v>
      </c>
    </row>
    <row r="324" spans="1:2" x14ac:dyDescent="0.25">
      <c r="A324" s="4" t="s">
        <v>667</v>
      </c>
      <c r="B324" s="31">
        <v>58.51</v>
      </c>
    </row>
    <row r="325" spans="1:2" x14ac:dyDescent="0.25">
      <c r="A325" s="4" t="s">
        <v>668</v>
      </c>
      <c r="B325" s="31">
        <v>58.65</v>
      </c>
    </row>
    <row r="326" spans="1:2" x14ac:dyDescent="0.25">
      <c r="A326" s="4" t="s">
        <v>669</v>
      </c>
      <c r="B326" s="31">
        <v>58.19</v>
      </c>
    </row>
    <row r="327" spans="1:2" x14ac:dyDescent="0.25">
      <c r="A327" s="4" t="s">
        <v>670</v>
      </c>
      <c r="B327" s="31">
        <v>58.08</v>
      </c>
    </row>
    <row r="328" spans="1:2" x14ac:dyDescent="0.25">
      <c r="A328" s="4" t="s">
        <v>671</v>
      </c>
      <c r="B328" s="31">
        <v>57.9</v>
      </c>
    </row>
    <row r="329" spans="1:2" x14ac:dyDescent="0.25">
      <c r="A329" s="4" t="s">
        <v>672</v>
      </c>
      <c r="B329" s="31">
        <v>57.66</v>
      </c>
    </row>
    <row r="330" spans="1:2" x14ac:dyDescent="0.25">
      <c r="A330" s="4" t="s">
        <v>673</v>
      </c>
      <c r="B330" s="31">
        <v>57.37</v>
      </c>
    </row>
    <row r="331" spans="1:2" x14ac:dyDescent="0.25">
      <c r="A331" s="4" t="s">
        <v>674</v>
      </c>
      <c r="B331" s="31">
        <v>57.13</v>
      </c>
    </row>
    <row r="332" spans="1:2" x14ac:dyDescent="0.25">
      <c r="A332" s="4" t="s">
        <v>675</v>
      </c>
      <c r="B332" s="31">
        <v>56.91</v>
      </c>
    </row>
    <row r="333" spans="1:2" x14ac:dyDescent="0.25">
      <c r="A333" s="4" t="s">
        <v>676</v>
      </c>
      <c r="B333" s="31">
        <v>56.7</v>
      </c>
    </row>
    <row r="334" spans="1:2" x14ac:dyDescent="0.25">
      <c r="A334" s="4" t="s">
        <v>677</v>
      </c>
      <c r="B334" s="31">
        <v>56.74</v>
      </c>
    </row>
    <row r="335" spans="1:2" x14ac:dyDescent="0.25">
      <c r="A335" s="4" t="s">
        <v>678</v>
      </c>
      <c r="B335" s="31">
        <v>56.64</v>
      </c>
    </row>
    <row r="336" spans="1:2" x14ac:dyDescent="0.25">
      <c r="A336" s="4" t="s">
        <v>679</v>
      </c>
      <c r="B336" s="31">
        <v>57.06</v>
      </c>
    </row>
    <row r="337" spans="1:2" x14ac:dyDescent="0.25">
      <c r="A337" s="4" t="s">
        <v>680</v>
      </c>
      <c r="B337" s="31">
        <v>57.2</v>
      </c>
    </row>
    <row r="338" spans="1:2" x14ac:dyDescent="0.25">
      <c r="A338" s="4" t="s">
        <v>681</v>
      </c>
      <c r="B338" s="31">
        <v>56.92</v>
      </c>
    </row>
    <row r="339" spans="1:2" x14ac:dyDescent="0.25">
      <c r="A339" s="4" t="s">
        <v>682</v>
      </c>
      <c r="B339" s="31">
        <v>57.7</v>
      </c>
    </row>
    <row r="340" spans="1:2" x14ac:dyDescent="0.25">
      <c r="A340" s="4" t="s">
        <v>683</v>
      </c>
      <c r="B340" s="31">
        <v>57.7</v>
      </c>
    </row>
    <row r="341" spans="1:2" x14ac:dyDescent="0.25">
      <c r="A341" s="4" t="s">
        <v>684</v>
      </c>
      <c r="B341" s="31">
        <v>57.38</v>
      </c>
    </row>
    <row r="342" spans="1:2" x14ac:dyDescent="0.25">
      <c r="A342" s="4" t="s">
        <v>685</v>
      </c>
      <c r="B342" s="31">
        <v>57.56</v>
      </c>
    </row>
    <row r="343" spans="1:2" x14ac:dyDescent="0.25">
      <c r="A343" s="4" t="s">
        <v>686</v>
      </c>
      <c r="B343" s="31">
        <v>58.65</v>
      </c>
    </row>
    <row r="344" spans="1:2" x14ac:dyDescent="0.25">
      <c r="A344" s="4" t="s">
        <v>687</v>
      </c>
      <c r="B344" s="31">
        <v>59.57</v>
      </c>
    </row>
    <row r="345" spans="1:2" x14ac:dyDescent="0.25">
      <c r="A345" s="4" t="s">
        <v>688</v>
      </c>
      <c r="B345" s="31">
        <v>59.26</v>
      </c>
    </row>
    <row r="346" spans="1:2" x14ac:dyDescent="0.25">
      <c r="A346" s="4" t="s">
        <v>689</v>
      </c>
      <c r="B346" s="31">
        <v>60.21</v>
      </c>
    </row>
    <row r="347" spans="1:2" x14ac:dyDescent="0.25">
      <c r="A347" s="4" t="s">
        <v>690</v>
      </c>
      <c r="B347" s="31">
        <v>60.64</v>
      </c>
    </row>
    <row r="348" spans="1:2" x14ac:dyDescent="0.25">
      <c r="A348" s="4" t="s">
        <v>691</v>
      </c>
      <c r="B348" s="31">
        <v>60.74</v>
      </c>
    </row>
    <row r="349" spans="1:2" x14ac:dyDescent="0.25">
      <c r="A349" s="4" t="s">
        <v>692</v>
      </c>
      <c r="B349" s="31">
        <v>61.17</v>
      </c>
    </row>
    <row r="350" spans="1:2" x14ac:dyDescent="0.25">
      <c r="A350" s="4" t="s">
        <v>693</v>
      </c>
      <c r="B350" s="31">
        <v>61.42</v>
      </c>
    </row>
    <row r="351" spans="1:2" x14ac:dyDescent="0.25">
      <c r="A351" s="4" t="s">
        <v>694</v>
      </c>
      <c r="B351" s="31">
        <v>61.42</v>
      </c>
    </row>
    <row r="352" spans="1:2" x14ac:dyDescent="0.25">
      <c r="A352" s="4" t="s">
        <v>695</v>
      </c>
      <c r="B352" s="31">
        <v>61.95</v>
      </c>
    </row>
    <row r="353" spans="1:2" x14ac:dyDescent="0.25">
      <c r="A353" s="4" t="s">
        <v>696</v>
      </c>
      <c r="B353" s="31">
        <v>61.98</v>
      </c>
    </row>
    <row r="354" spans="1:2" x14ac:dyDescent="0.25">
      <c r="A354" s="4" t="s">
        <v>697</v>
      </c>
      <c r="B354" s="31">
        <v>62.12</v>
      </c>
    </row>
    <row r="355" spans="1:2" x14ac:dyDescent="0.25">
      <c r="A355" s="4" t="s">
        <v>698</v>
      </c>
      <c r="B355" s="31">
        <v>61.73</v>
      </c>
    </row>
    <row r="356" spans="1:2" x14ac:dyDescent="0.25">
      <c r="A356" s="4" t="s">
        <v>699</v>
      </c>
      <c r="B356" s="31">
        <v>61.87</v>
      </c>
    </row>
    <row r="357" spans="1:2" x14ac:dyDescent="0.25">
      <c r="A357" s="4" t="s">
        <v>700</v>
      </c>
      <c r="B357" s="31">
        <v>62.12</v>
      </c>
    </row>
    <row r="358" spans="1:2" x14ac:dyDescent="0.25">
      <c r="A358" s="4" t="s">
        <v>701</v>
      </c>
      <c r="B358" s="31">
        <v>62.68</v>
      </c>
    </row>
    <row r="359" spans="1:2" x14ac:dyDescent="0.25">
      <c r="A359" s="4" t="s">
        <v>702</v>
      </c>
      <c r="B359" s="31">
        <v>62.92</v>
      </c>
    </row>
    <row r="360" spans="1:2" x14ac:dyDescent="0.25">
      <c r="A360" s="4" t="s">
        <v>703</v>
      </c>
      <c r="B360" s="31">
        <v>63.24</v>
      </c>
    </row>
    <row r="361" spans="1:2" x14ac:dyDescent="0.25">
      <c r="A361" s="4" t="s">
        <v>704</v>
      </c>
      <c r="B361" s="31">
        <v>63.35</v>
      </c>
    </row>
    <row r="362" spans="1:2" x14ac:dyDescent="0.25">
      <c r="A362" s="4" t="s">
        <v>705</v>
      </c>
      <c r="B362" s="31">
        <v>62.4</v>
      </c>
    </row>
    <row r="363" spans="1:2" x14ac:dyDescent="0.25">
      <c r="A363" s="4" t="s">
        <v>706</v>
      </c>
      <c r="B363" s="31">
        <v>61.91</v>
      </c>
    </row>
    <row r="364" spans="1:2" x14ac:dyDescent="0.25">
      <c r="A364" s="4" t="s">
        <v>707</v>
      </c>
      <c r="B364" s="31">
        <v>62.4</v>
      </c>
    </row>
    <row r="365" spans="1:2" x14ac:dyDescent="0.25">
      <c r="A365" s="4" t="s">
        <v>708</v>
      </c>
      <c r="B365" s="31">
        <v>62.4</v>
      </c>
    </row>
    <row r="366" spans="1:2" x14ac:dyDescent="0.25">
      <c r="A366" s="4" t="s">
        <v>709</v>
      </c>
      <c r="B366" s="31">
        <v>61.8</v>
      </c>
    </row>
    <row r="367" spans="1:2" x14ac:dyDescent="0.25">
      <c r="A367" s="4" t="s">
        <v>710</v>
      </c>
      <c r="B367" s="31">
        <v>62.26</v>
      </c>
    </row>
    <row r="368" spans="1:2" x14ac:dyDescent="0.25">
      <c r="A368" s="4" t="s">
        <v>711</v>
      </c>
      <c r="B368" s="31">
        <v>61.73</v>
      </c>
    </row>
    <row r="369" spans="1:2" x14ac:dyDescent="0.25">
      <c r="A369" s="4" t="s">
        <v>712</v>
      </c>
      <c r="B369" s="31">
        <v>61.38</v>
      </c>
    </row>
    <row r="370" spans="1:2" x14ac:dyDescent="0.25">
      <c r="A370" s="4" t="s">
        <v>713</v>
      </c>
      <c r="B370" s="31">
        <v>60.79</v>
      </c>
    </row>
    <row r="371" spans="1:2" x14ac:dyDescent="0.25">
      <c r="A371" s="4" t="s">
        <v>714</v>
      </c>
      <c r="B371" s="31">
        <v>60.29</v>
      </c>
    </row>
    <row r="372" spans="1:2" x14ac:dyDescent="0.25">
      <c r="A372" s="4" t="s">
        <v>715</v>
      </c>
      <c r="B372" s="31">
        <v>60.47</v>
      </c>
    </row>
    <row r="373" spans="1:2" x14ac:dyDescent="0.25">
      <c r="A373" s="4" t="s">
        <v>716</v>
      </c>
      <c r="B373" s="31">
        <v>60.01</v>
      </c>
    </row>
    <row r="374" spans="1:2" x14ac:dyDescent="0.25">
      <c r="A374" s="4" t="s">
        <v>717</v>
      </c>
      <c r="B374" s="31">
        <v>59.84</v>
      </c>
    </row>
    <row r="375" spans="1:2" x14ac:dyDescent="0.25">
      <c r="A375" s="4" t="s">
        <v>718</v>
      </c>
      <c r="B375" s="31">
        <v>59.66</v>
      </c>
    </row>
    <row r="376" spans="1:2" x14ac:dyDescent="0.25">
      <c r="A376" s="4" t="s">
        <v>719</v>
      </c>
      <c r="B376" s="31">
        <v>59.31</v>
      </c>
    </row>
    <row r="377" spans="1:2" x14ac:dyDescent="0.25">
      <c r="A377" s="4" t="s">
        <v>720</v>
      </c>
      <c r="B377" s="31">
        <v>59.59</v>
      </c>
    </row>
    <row r="378" spans="1:2" x14ac:dyDescent="0.25">
      <c r="A378" s="4" t="s">
        <v>721</v>
      </c>
      <c r="B378" s="31">
        <v>59.87</v>
      </c>
    </row>
    <row r="379" spans="1:2" x14ac:dyDescent="0.25">
      <c r="A379" s="4" t="s">
        <v>722</v>
      </c>
      <c r="B379" s="31">
        <v>59.45</v>
      </c>
    </row>
    <row r="380" spans="1:2" x14ac:dyDescent="0.25">
      <c r="A380" s="4" t="s">
        <v>723</v>
      </c>
      <c r="B380" s="31">
        <v>58.67</v>
      </c>
    </row>
    <row r="381" spans="1:2" x14ac:dyDescent="0.25">
      <c r="A381" s="4" t="s">
        <v>724</v>
      </c>
      <c r="B381" s="31">
        <v>58.53</v>
      </c>
    </row>
    <row r="382" spans="1:2" x14ac:dyDescent="0.25">
      <c r="A382" s="4" t="s">
        <v>725</v>
      </c>
      <c r="B382" s="31">
        <v>58.15</v>
      </c>
    </row>
    <row r="383" spans="1:2" x14ac:dyDescent="0.25">
      <c r="A383" s="4" t="s">
        <v>726</v>
      </c>
      <c r="B383" s="31">
        <v>58.01</v>
      </c>
    </row>
    <row r="384" spans="1:2" x14ac:dyDescent="0.25">
      <c r="A384" s="4" t="s">
        <v>727</v>
      </c>
      <c r="B384" s="31">
        <v>57.94</v>
      </c>
    </row>
    <row r="385" spans="1:2" x14ac:dyDescent="0.25">
      <c r="A385" s="4" t="s">
        <v>728</v>
      </c>
      <c r="B385" s="31">
        <v>57.9</v>
      </c>
    </row>
    <row r="386" spans="1:2" x14ac:dyDescent="0.25">
      <c r="A386" s="4" t="s">
        <v>729</v>
      </c>
      <c r="B386" s="31">
        <v>57.27</v>
      </c>
    </row>
    <row r="387" spans="1:2" x14ac:dyDescent="0.25">
      <c r="A387" s="4" t="s">
        <v>730</v>
      </c>
      <c r="B387" s="31">
        <v>57.24</v>
      </c>
    </row>
    <row r="388" spans="1:2" x14ac:dyDescent="0.25">
      <c r="A388" s="4" t="s">
        <v>731</v>
      </c>
      <c r="B388" s="31">
        <v>57.17</v>
      </c>
    </row>
    <row r="389" spans="1:2" x14ac:dyDescent="0.25">
      <c r="A389" s="4" t="s">
        <v>732</v>
      </c>
      <c r="B389" s="31">
        <v>57.27</v>
      </c>
    </row>
    <row r="390" spans="1:2" x14ac:dyDescent="0.25">
      <c r="A390" s="4" t="s">
        <v>733</v>
      </c>
      <c r="B390" s="31">
        <v>57.13</v>
      </c>
    </row>
    <row r="391" spans="1:2" x14ac:dyDescent="0.25">
      <c r="A391" s="4" t="s">
        <v>734</v>
      </c>
      <c r="B391" s="31">
        <v>57.27</v>
      </c>
    </row>
    <row r="392" spans="1:2" x14ac:dyDescent="0.25">
      <c r="A392" s="4" t="s">
        <v>735</v>
      </c>
      <c r="B392" s="31">
        <v>57.24</v>
      </c>
    </row>
    <row r="393" spans="1:2" x14ac:dyDescent="0.25">
      <c r="A393" s="4" t="s">
        <v>736</v>
      </c>
      <c r="B393" s="31">
        <v>57.24</v>
      </c>
    </row>
    <row r="394" spans="1:2" x14ac:dyDescent="0.25">
      <c r="A394" s="4" t="s">
        <v>737</v>
      </c>
      <c r="B394" s="31">
        <v>57.13</v>
      </c>
    </row>
    <row r="395" spans="1:2" x14ac:dyDescent="0.25">
      <c r="A395" s="4" t="s">
        <v>738</v>
      </c>
      <c r="B395" s="31">
        <v>57.16</v>
      </c>
    </row>
    <row r="396" spans="1:2" x14ac:dyDescent="0.25">
      <c r="A396" s="4" t="s">
        <v>739</v>
      </c>
      <c r="B396" s="31">
        <v>56.45</v>
      </c>
    </row>
    <row r="397" spans="1:2" x14ac:dyDescent="0.25">
      <c r="A397" s="4" t="s">
        <v>740</v>
      </c>
      <c r="B397" s="31">
        <v>56.03</v>
      </c>
    </row>
    <row r="398" spans="1:2" x14ac:dyDescent="0.25">
      <c r="A398" s="4" t="s">
        <v>741</v>
      </c>
      <c r="B398" s="31">
        <v>55.75</v>
      </c>
    </row>
    <row r="399" spans="1:2" x14ac:dyDescent="0.25">
      <c r="A399" s="4" t="s">
        <v>742</v>
      </c>
      <c r="B399" s="31">
        <v>55.4</v>
      </c>
    </row>
    <row r="400" spans="1:2" x14ac:dyDescent="0.25">
      <c r="A400" s="4" t="s">
        <v>743</v>
      </c>
      <c r="B400" s="31">
        <v>54.49</v>
      </c>
    </row>
    <row r="401" spans="1:2" x14ac:dyDescent="0.25">
      <c r="A401" s="4" t="s">
        <v>744</v>
      </c>
      <c r="B401" s="31">
        <v>54.2</v>
      </c>
    </row>
    <row r="402" spans="1:2" x14ac:dyDescent="0.25">
      <c r="A402" s="4" t="s">
        <v>745</v>
      </c>
      <c r="B402" s="31">
        <v>54.17</v>
      </c>
    </row>
    <row r="403" spans="1:2" x14ac:dyDescent="0.25">
      <c r="A403" s="4" t="s">
        <v>746</v>
      </c>
      <c r="B403" s="31">
        <v>53.47</v>
      </c>
    </row>
    <row r="404" spans="1:2" x14ac:dyDescent="0.25">
      <c r="A404" s="4" t="s">
        <v>747</v>
      </c>
      <c r="B404" s="31">
        <v>53.01</v>
      </c>
    </row>
    <row r="405" spans="1:2" x14ac:dyDescent="0.25">
      <c r="A405" s="4" t="s">
        <v>748</v>
      </c>
      <c r="B405" s="31">
        <v>51.39</v>
      </c>
    </row>
    <row r="406" spans="1:2" x14ac:dyDescent="0.25">
      <c r="A406" s="4" t="s">
        <v>749</v>
      </c>
      <c r="B406" s="31">
        <v>49.88</v>
      </c>
    </row>
    <row r="407" spans="1:2" x14ac:dyDescent="0.25">
      <c r="A407" s="4" t="s">
        <v>750</v>
      </c>
      <c r="B407" s="31">
        <v>50.27</v>
      </c>
    </row>
    <row r="408" spans="1:2" x14ac:dyDescent="0.25">
      <c r="A408" s="4" t="s">
        <v>751</v>
      </c>
      <c r="B408" s="31">
        <v>50.34</v>
      </c>
    </row>
    <row r="409" spans="1:2" x14ac:dyDescent="0.25">
      <c r="A409" s="4" t="s">
        <v>752</v>
      </c>
      <c r="B409" s="31">
        <v>49.53</v>
      </c>
    </row>
    <row r="410" spans="1:2" x14ac:dyDescent="0.25">
      <c r="A410" s="4" t="s">
        <v>753</v>
      </c>
      <c r="B410" s="31">
        <v>48.3</v>
      </c>
    </row>
    <row r="411" spans="1:2" x14ac:dyDescent="0.25">
      <c r="A411" s="4" t="s">
        <v>754</v>
      </c>
      <c r="B411" s="31">
        <v>48.4</v>
      </c>
    </row>
    <row r="412" spans="1:2" x14ac:dyDescent="0.25">
      <c r="A412" s="4" t="s">
        <v>755</v>
      </c>
      <c r="B412" s="31">
        <v>48.16</v>
      </c>
    </row>
    <row r="413" spans="1:2" x14ac:dyDescent="0.25">
      <c r="A413" s="4" t="s">
        <v>756</v>
      </c>
      <c r="B413" s="31">
        <v>47.46</v>
      </c>
    </row>
    <row r="414" spans="1:2" x14ac:dyDescent="0.25">
      <c r="A414" s="4" t="s">
        <v>757</v>
      </c>
      <c r="B414" s="31">
        <v>47.46</v>
      </c>
    </row>
    <row r="415" spans="1:2" x14ac:dyDescent="0.25">
      <c r="A415" s="4" t="s">
        <v>758</v>
      </c>
      <c r="B415" s="31">
        <v>47.24</v>
      </c>
    </row>
    <row r="416" spans="1:2" x14ac:dyDescent="0.25">
      <c r="A416" s="4" t="s">
        <v>759</v>
      </c>
      <c r="B416" s="31">
        <v>46.82</v>
      </c>
    </row>
    <row r="417" spans="1:2" x14ac:dyDescent="0.25">
      <c r="A417" s="4" t="s">
        <v>760</v>
      </c>
      <c r="B417" s="31">
        <v>46.86</v>
      </c>
    </row>
    <row r="418" spans="1:2" x14ac:dyDescent="0.25">
      <c r="A418" s="4" t="s">
        <v>761</v>
      </c>
      <c r="B418" s="31">
        <v>47.09</v>
      </c>
    </row>
    <row r="419" spans="1:2" x14ac:dyDescent="0.25">
      <c r="A419" s="4" t="s">
        <v>762</v>
      </c>
      <c r="B419" s="31">
        <v>47.23</v>
      </c>
    </row>
    <row r="420" spans="1:2" x14ac:dyDescent="0.25">
      <c r="A420" s="4" t="s">
        <v>763</v>
      </c>
      <c r="B420" s="31">
        <v>47.55</v>
      </c>
    </row>
    <row r="421" spans="1:2" x14ac:dyDescent="0.25">
      <c r="A421" s="4" t="s">
        <v>764</v>
      </c>
      <c r="B421" s="31">
        <v>47.41</v>
      </c>
    </row>
    <row r="422" spans="1:2" x14ac:dyDescent="0.25">
      <c r="A422" s="4" t="s">
        <v>765</v>
      </c>
      <c r="B422" s="31">
        <v>47.48</v>
      </c>
    </row>
    <row r="423" spans="1:2" x14ac:dyDescent="0.25">
      <c r="A423" s="4" t="s">
        <v>766</v>
      </c>
      <c r="B423" s="31">
        <v>47.62</v>
      </c>
    </row>
    <row r="424" spans="1:2" x14ac:dyDescent="0.25">
      <c r="A424" s="4" t="s">
        <v>767</v>
      </c>
      <c r="B424" s="31">
        <v>49.03</v>
      </c>
    </row>
    <row r="425" spans="1:2" x14ac:dyDescent="0.25">
      <c r="A425" s="4" t="s">
        <v>768</v>
      </c>
      <c r="B425" s="31">
        <v>49.63</v>
      </c>
    </row>
    <row r="426" spans="1:2" x14ac:dyDescent="0.25">
      <c r="A426" s="4" t="s">
        <v>769</v>
      </c>
      <c r="B426" s="31">
        <v>49.81</v>
      </c>
    </row>
    <row r="427" spans="1:2" x14ac:dyDescent="0.25">
      <c r="A427" s="4" t="s">
        <v>770</v>
      </c>
      <c r="B427" s="31">
        <v>50.48</v>
      </c>
    </row>
    <row r="428" spans="1:2" x14ac:dyDescent="0.25">
      <c r="A428" s="4" t="s">
        <v>771</v>
      </c>
      <c r="B428" s="31">
        <v>52.42</v>
      </c>
    </row>
    <row r="429" spans="1:2" x14ac:dyDescent="0.25">
      <c r="A429" s="4" t="s">
        <v>772</v>
      </c>
      <c r="B429" s="31">
        <v>54.15</v>
      </c>
    </row>
    <row r="430" spans="1:2" x14ac:dyDescent="0.25">
      <c r="A430" s="4" t="s">
        <v>773</v>
      </c>
      <c r="B430" s="31">
        <v>53.94</v>
      </c>
    </row>
    <row r="431" spans="1:2" x14ac:dyDescent="0.25">
      <c r="A431" s="4" t="s">
        <v>774</v>
      </c>
      <c r="B431" s="31">
        <v>54.61</v>
      </c>
    </row>
    <row r="432" spans="1:2" x14ac:dyDescent="0.25">
      <c r="A432" s="4" t="s">
        <v>775</v>
      </c>
      <c r="B432" s="31">
        <v>55.14</v>
      </c>
    </row>
    <row r="433" spans="1:2" x14ac:dyDescent="0.25">
      <c r="A433" s="4" t="s">
        <v>776</v>
      </c>
      <c r="B433" s="31">
        <v>55.1</v>
      </c>
    </row>
    <row r="434" spans="1:2" x14ac:dyDescent="0.25">
      <c r="A434" s="4" t="s">
        <v>777</v>
      </c>
      <c r="B434" s="31">
        <v>54.4</v>
      </c>
    </row>
    <row r="435" spans="1:2" x14ac:dyDescent="0.25">
      <c r="A435" s="4" t="s">
        <v>778</v>
      </c>
      <c r="B435" s="31">
        <v>54.43</v>
      </c>
    </row>
    <row r="436" spans="1:2" x14ac:dyDescent="0.25">
      <c r="A436" s="4" t="s">
        <v>779</v>
      </c>
      <c r="B436" s="31">
        <v>54.05</v>
      </c>
    </row>
    <row r="437" spans="1:2" x14ac:dyDescent="0.25">
      <c r="A437" s="4" t="s">
        <v>780</v>
      </c>
      <c r="B437" s="31">
        <v>53.81</v>
      </c>
    </row>
    <row r="438" spans="1:2" x14ac:dyDescent="0.25">
      <c r="A438" s="4" t="s">
        <v>781</v>
      </c>
      <c r="B438" s="31">
        <v>53.49</v>
      </c>
    </row>
    <row r="439" spans="1:2" x14ac:dyDescent="0.25">
      <c r="A439" s="4" t="s">
        <v>782</v>
      </c>
      <c r="B439" s="31">
        <v>53.42</v>
      </c>
    </row>
    <row r="440" spans="1:2" x14ac:dyDescent="0.25">
      <c r="A440" s="4" t="s">
        <v>783</v>
      </c>
      <c r="B440" s="31">
        <v>53.24</v>
      </c>
    </row>
    <row r="441" spans="1:2" x14ac:dyDescent="0.25">
      <c r="A441" s="4" t="s">
        <v>784</v>
      </c>
      <c r="B441" s="31">
        <v>53</v>
      </c>
    </row>
    <row r="442" spans="1:2" x14ac:dyDescent="0.25">
      <c r="A442" s="4" t="s">
        <v>785</v>
      </c>
      <c r="B442" s="31">
        <v>52.96</v>
      </c>
    </row>
    <row r="443" spans="1:2" x14ac:dyDescent="0.25">
      <c r="A443" s="4" t="s">
        <v>786</v>
      </c>
      <c r="B443" s="31">
        <v>52.79</v>
      </c>
    </row>
    <row r="444" spans="1:2" x14ac:dyDescent="0.25">
      <c r="A444" s="4" t="s">
        <v>787</v>
      </c>
      <c r="B444" s="31">
        <v>52.82</v>
      </c>
    </row>
    <row r="445" spans="1:2" x14ac:dyDescent="0.25">
      <c r="A445" s="4" t="s">
        <v>788</v>
      </c>
      <c r="B445" s="31">
        <v>52.93</v>
      </c>
    </row>
    <row r="446" spans="1:2" x14ac:dyDescent="0.25">
      <c r="A446" s="4" t="s">
        <v>789</v>
      </c>
      <c r="B446" s="31">
        <v>52.75</v>
      </c>
    </row>
    <row r="447" spans="1:2" x14ac:dyDescent="0.25">
      <c r="A447" s="4" t="s">
        <v>790</v>
      </c>
      <c r="B447" s="31">
        <v>53.07</v>
      </c>
    </row>
    <row r="448" spans="1:2" x14ac:dyDescent="0.25">
      <c r="A448" s="4" t="s">
        <v>791</v>
      </c>
      <c r="B448" s="31">
        <v>53.17</v>
      </c>
    </row>
    <row r="449" spans="1:2" x14ac:dyDescent="0.25">
      <c r="A449" s="4" t="s">
        <v>792</v>
      </c>
      <c r="B449" s="31">
        <v>52.93</v>
      </c>
    </row>
    <row r="450" spans="1:2" x14ac:dyDescent="0.25">
      <c r="A450" s="4" t="s">
        <v>793</v>
      </c>
      <c r="B450" s="31">
        <v>53.1</v>
      </c>
    </row>
    <row r="451" spans="1:2" x14ac:dyDescent="0.25">
      <c r="A451" s="4" t="s">
        <v>794</v>
      </c>
      <c r="B451" s="31">
        <v>53.77</v>
      </c>
    </row>
    <row r="452" spans="1:2" x14ac:dyDescent="0.25">
      <c r="A452" s="4" t="s">
        <v>795</v>
      </c>
      <c r="B452" s="31">
        <v>54.44</v>
      </c>
    </row>
    <row r="453" spans="1:2" x14ac:dyDescent="0.25">
      <c r="A453" s="4" t="s">
        <v>796</v>
      </c>
      <c r="B453" s="31">
        <v>54.79</v>
      </c>
    </row>
    <row r="454" spans="1:2" x14ac:dyDescent="0.25">
      <c r="A454" s="4" t="s">
        <v>797</v>
      </c>
      <c r="B454" s="31">
        <v>54.86</v>
      </c>
    </row>
    <row r="455" spans="1:2" x14ac:dyDescent="0.25">
      <c r="A455" s="4" t="s">
        <v>798</v>
      </c>
      <c r="B455" s="31">
        <v>54.83</v>
      </c>
    </row>
    <row r="456" spans="1:2" x14ac:dyDescent="0.25">
      <c r="A456" s="4" t="s">
        <v>799</v>
      </c>
      <c r="B456" s="31">
        <v>54.76</v>
      </c>
    </row>
    <row r="457" spans="1:2" x14ac:dyDescent="0.25">
      <c r="A457" s="4" t="s">
        <v>800</v>
      </c>
      <c r="B457" s="31">
        <v>55.18</v>
      </c>
    </row>
    <row r="458" spans="1:2" x14ac:dyDescent="0.25">
      <c r="A458" s="4" t="s">
        <v>801</v>
      </c>
      <c r="B458" s="31">
        <v>54.91</v>
      </c>
    </row>
    <row r="459" spans="1:2" x14ac:dyDescent="0.25">
      <c r="A459" s="4" t="s">
        <v>802</v>
      </c>
      <c r="B459" s="31">
        <v>55.81</v>
      </c>
    </row>
    <row r="460" spans="1:2" x14ac:dyDescent="0.25">
      <c r="A460" s="4" t="s">
        <v>803</v>
      </c>
      <c r="B460" s="31">
        <v>55.99</v>
      </c>
    </row>
    <row r="461" spans="1:2" x14ac:dyDescent="0.25">
      <c r="A461" s="4" t="s">
        <v>804</v>
      </c>
      <c r="B461" s="31">
        <v>56.06</v>
      </c>
    </row>
    <row r="462" spans="1:2" x14ac:dyDescent="0.25">
      <c r="A462" s="4" t="s">
        <v>805</v>
      </c>
      <c r="B462" s="31">
        <v>56.51</v>
      </c>
    </row>
    <row r="463" spans="1:2" x14ac:dyDescent="0.25">
      <c r="A463" s="4" t="s">
        <v>806</v>
      </c>
      <c r="B463" s="31">
        <v>56.97</v>
      </c>
    </row>
    <row r="464" spans="1:2" x14ac:dyDescent="0.25">
      <c r="A464" s="4" t="s">
        <v>807</v>
      </c>
      <c r="B464" s="31">
        <v>57.21</v>
      </c>
    </row>
    <row r="465" spans="1:2" x14ac:dyDescent="0.25">
      <c r="A465" s="4" t="s">
        <v>808</v>
      </c>
      <c r="B465" s="31">
        <v>56.83</v>
      </c>
    </row>
    <row r="466" spans="1:2" x14ac:dyDescent="0.25">
      <c r="A466" s="4" t="s">
        <v>809</v>
      </c>
      <c r="B466" s="31">
        <v>56.93</v>
      </c>
    </row>
    <row r="467" spans="1:2" x14ac:dyDescent="0.25">
      <c r="A467" s="4" t="s">
        <v>810</v>
      </c>
      <c r="B467" s="31">
        <v>57.8</v>
      </c>
    </row>
    <row r="468" spans="1:2" x14ac:dyDescent="0.25">
      <c r="A468" s="4" t="s">
        <v>811</v>
      </c>
      <c r="B468" s="31">
        <v>57.8</v>
      </c>
    </row>
    <row r="469" spans="1:2" x14ac:dyDescent="0.25">
      <c r="A469" s="4" t="s">
        <v>812</v>
      </c>
      <c r="B469" s="31">
        <v>57.94</v>
      </c>
    </row>
    <row r="470" spans="1:2" x14ac:dyDescent="0.25">
      <c r="A470" s="4" t="s">
        <v>813</v>
      </c>
      <c r="B470" s="31">
        <v>57.87</v>
      </c>
    </row>
    <row r="471" spans="1:2" x14ac:dyDescent="0.25">
      <c r="A471" s="4" t="s">
        <v>814</v>
      </c>
      <c r="B471" s="31">
        <v>58.61</v>
      </c>
    </row>
    <row r="472" spans="1:2" x14ac:dyDescent="0.25">
      <c r="A472" s="4" t="s">
        <v>815</v>
      </c>
      <c r="B472" s="31">
        <v>58.57</v>
      </c>
    </row>
    <row r="473" spans="1:2" x14ac:dyDescent="0.25">
      <c r="A473" s="4" t="s">
        <v>816</v>
      </c>
      <c r="B473" s="31">
        <v>58.57</v>
      </c>
    </row>
    <row r="474" spans="1:2" x14ac:dyDescent="0.25">
      <c r="A474" s="4" t="s">
        <v>817</v>
      </c>
      <c r="B474" s="31">
        <v>58.19</v>
      </c>
    </row>
    <row r="475" spans="1:2" x14ac:dyDescent="0.25">
      <c r="A475" s="4" t="s">
        <v>818</v>
      </c>
      <c r="B475" s="31">
        <v>58.43</v>
      </c>
    </row>
    <row r="476" spans="1:2" x14ac:dyDescent="0.25">
      <c r="A476" s="4" t="s">
        <v>819</v>
      </c>
      <c r="B476" s="31">
        <v>58.68</v>
      </c>
    </row>
    <row r="477" spans="1:2" x14ac:dyDescent="0.25">
      <c r="A477" s="4" t="s">
        <v>820</v>
      </c>
      <c r="B477" s="31">
        <v>58.82</v>
      </c>
    </row>
    <row r="478" spans="1:2" x14ac:dyDescent="0.25">
      <c r="A478" s="4" t="s">
        <v>821</v>
      </c>
      <c r="B478" s="31">
        <v>58.78</v>
      </c>
    </row>
    <row r="479" spans="1:2" x14ac:dyDescent="0.25">
      <c r="A479" s="4" t="s">
        <v>822</v>
      </c>
      <c r="B479" s="31">
        <v>58.74</v>
      </c>
    </row>
    <row r="480" spans="1:2" x14ac:dyDescent="0.25">
      <c r="A480" s="4" t="s">
        <v>823</v>
      </c>
      <c r="B480" s="31">
        <v>58.74</v>
      </c>
    </row>
    <row r="481" spans="1:2" x14ac:dyDescent="0.25">
      <c r="A481" s="4" t="s">
        <v>824</v>
      </c>
      <c r="B481" s="31">
        <v>58.78</v>
      </c>
    </row>
    <row r="482" spans="1:2" x14ac:dyDescent="0.25">
      <c r="A482" s="4" t="s">
        <v>825</v>
      </c>
      <c r="B482" s="31">
        <v>58.78</v>
      </c>
    </row>
    <row r="483" spans="1:2" x14ac:dyDescent="0.25">
      <c r="A483" s="4" t="s">
        <v>826</v>
      </c>
      <c r="B483" s="31">
        <v>58.67</v>
      </c>
    </row>
    <row r="484" spans="1:2" x14ac:dyDescent="0.25">
      <c r="A484" s="4" t="s">
        <v>827</v>
      </c>
      <c r="B484" s="31">
        <v>58.78</v>
      </c>
    </row>
    <row r="485" spans="1:2" x14ac:dyDescent="0.25">
      <c r="A485" s="4" t="s">
        <v>828</v>
      </c>
      <c r="B485" s="31">
        <v>58.95</v>
      </c>
    </row>
    <row r="486" spans="1:2" x14ac:dyDescent="0.25">
      <c r="A486" s="4" t="s">
        <v>829</v>
      </c>
      <c r="B486" s="31">
        <v>59.09</v>
      </c>
    </row>
    <row r="487" spans="1:2" x14ac:dyDescent="0.25">
      <c r="A487" s="4" t="s">
        <v>830</v>
      </c>
      <c r="B487" s="31">
        <v>58.99</v>
      </c>
    </row>
    <row r="488" spans="1:2" x14ac:dyDescent="0.25">
      <c r="A488" s="4" t="s">
        <v>831</v>
      </c>
      <c r="B488" s="31">
        <v>58.78</v>
      </c>
    </row>
    <row r="489" spans="1:2" x14ac:dyDescent="0.25">
      <c r="A489" s="4" t="s">
        <v>832</v>
      </c>
      <c r="B489" s="31">
        <v>58.74</v>
      </c>
    </row>
    <row r="490" spans="1:2" x14ac:dyDescent="0.25">
      <c r="A490" s="4" t="s">
        <v>833</v>
      </c>
      <c r="B490" s="31">
        <v>58.78</v>
      </c>
    </row>
    <row r="491" spans="1:2" x14ac:dyDescent="0.25">
      <c r="A491" s="4" t="s">
        <v>834</v>
      </c>
      <c r="B491" s="31">
        <v>58.47</v>
      </c>
    </row>
    <row r="492" spans="1:2" x14ac:dyDescent="0.25">
      <c r="A492" s="4" t="s">
        <v>835</v>
      </c>
      <c r="B492" s="31">
        <v>57.8</v>
      </c>
    </row>
    <row r="493" spans="1:2" x14ac:dyDescent="0.25">
      <c r="A493" s="4" t="s">
        <v>836</v>
      </c>
      <c r="B493" s="31">
        <v>57.52</v>
      </c>
    </row>
    <row r="494" spans="1:2" x14ac:dyDescent="0.25">
      <c r="A494" s="4" t="s">
        <v>837</v>
      </c>
      <c r="B494" s="31">
        <v>57.59</v>
      </c>
    </row>
    <row r="495" spans="1:2" x14ac:dyDescent="0.25">
      <c r="A495" s="4" t="s">
        <v>838</v>
      </c>
      <c r="B495" s="31">
        <v>57.28</v>
      </c>
    </row>
    <row r="496" spans="1:2" x14ac:dyDescent="0.25">
      <c r="A496" s="4" t="s">
        <v>839</v>
      </c>
      <c r="B496" s="31">
        <v>56.97</v>
      </c>
    </row>
    <row r="497" spans="1:2" x14ac:dyDescent="0.25">
      <c r="A497" s="4" t="s">
        <v>840</v>
      </c>
      <c r="B497" s="31">
        <v>56.79</v>
      </c>
    </row>
    <row r="498" spans="1:2" x14ac:dyDescent="0.25">
      <c r="A498" s="4" t="s">
        <v>841</v>
      </c>
      <c r="B498" s="31">
        <v>56.44</v>
      </c>
    </row>
    <row r="499" spans="1:2" x14ac:dyDescent="0.25">
      <c r="A499" s="4" t="s">
        <v>842</v>
      </c>
      <c r="B499" s="31">
        <v>56.48</v>
      </c>
    </row>
    <row r="500" spans="1:2" x14ac:dyDescent="0.25">
      <c r="A500" s="4" t="s">
        <v>843</v>
      </c>
      <c r="B500" s="31">
        <v>56.38</v>
      </c>
    </row>
    <row r="501" spans="1:2" x14ac:dyDescent="0.25">
      <c r="A501" s="4" t="s">
        <v>844</v>
      </c>
      <c r="B501" s="31">
        <v>56.79</v>
      </c>
    </row>
    <row r="502" spans="1:2" x14ac:dyDescent="0.25">
      <c r="A502" s="4" t="s">
        <v>845</v>
      </c>
      <c r="B502" s="31">
        <v>56.72</v>
      </c>
    </row>
    <row r="503" spans="1:2" x14ac:dyDescent="0.25">
      <c r="A503" s="4" t="s">
        <v>846</v>
      </c>
      <c r="B503" s="31">
        <v>56.79</v>
      </c>
    </row>
    <row r="504" spans="1:2" x14ac:dyDescent="0.25">
      <c r="A504" s="4" t="s">
        <v>847</v>
      </c>
      <c r="B504" s="31">
        <v>56.79</v>
      </c>
    </row>
    <row r="505" spans="1:2" x14ac:dyDescent="0.25">
      <c r="A505" s="4" t="s">
        <v>848</v>
      </c>
      <c r="B505" s="31">
        <v>56.58</v>
      </c>
    </row>
    <row r="506" spans="1:2" x14ac:dyDescent="0.25">
      <c r="A506" s="4" t="s">
        <v>849</v>
      </c>
      <c r="B506" s="31">
        <v>57.94</v>
      </c>
    </row>
    <row r="507" spans="1:2" x14ac:dyDescent="0.25">
      <c r="A507" s="4" t="s">
        <v>850</v>
      </c>
      <c r="B507" s="31">
        <v>58.35</v>
      </c>
    </row>
    <row r="508" spans="1:2" x14ac:dyDescent="0.25">
      <c r="A508" s="4" t="s">
        <v>851</v>
      </c>
      <c r="B508" s="31">
        <v>58.25</v>
      </c>
    </row>
    <row r="509" spans="1:2" x14ac:dyDescent="0.25">
      <c r="A509" s="4" t="s">
        <v>852</v>
      </c>
      <c r="B509" s="31">
        <v>58.7</v>
      </c>
    </row>
    <row r="510" spans="1:2" x14ac:dyDescent="0.25">
      <c r="A510" s="4" t="s">
        <v>853</v>
      </c>
      <c r="B510" s="31">
        <v>58.84</v>
      </c>
    </row>
    <row r="511" spans="1:2" x14ac:dyDescent="0.25">
      <c r="A511" s="4" t="s">
        <v>854</v>
      </c>
      <c r="B511" s="31">
        <v>59.08</v>
      </c>
    </row>
    <row r="512" spans="1:2" x14ac:dyDescent="0.25">
      <c r="A512" s="4" t="s">
        <v>855</v>
      </c>
      <c r="B512" s="31">
        <v>59.12</v>
      </c>
    </row>
    <row r="513" spans="1:2" x14ac:dyDescent="0.25">
      <c r="A513" s="4" t="s">
        <v>856</v>
      </c>
      <c r="B513" s="31">
        <v>59.19</v>
      </c>
    </row>
    <row r="514" spans="1:2" x14ac:dyDescent="0.25">
      <c r="A514" s="4" t="s">
        <v>857</v>
      </c>
      <c r="B514" s="31">
        <v>59.47</v>
      </c>
    </row>
    <row r="515" spans="1:2" x14ac:dyDescent="0.25">
      <c r="A515" s="4" t="s">
        <v>858</v>
      </c>
      <c r="B515" s="31">
        <v>59.85</v>
      </c>
    </row>
    <row r="516" spans="1:2" x14ac:dyDescent="0.25">
      <c r="A516" s="4" t="s">
        <v>859</v>
      </c>
      <c r="B516" s="31">
        <v>59.6</v>
      </c>
    </row>
    <row r="517" spans="1:2" x14ac:dyDescent="0.25">
      <c r="A517" s="4" t="s">
        <v>860</v>
      </c>
      <c r="B517" s="31">
        <v>59.6</v>
      </c>
    </row>
    <row r="518" spans="1:2" x14ac:dyDescent="0.25">
      <c r="A518" s="4" t="s">
        <v>861</v>
      </c>
      <c r="B518" s="31">
        <v>59.53</v>
      </c>
    </row>
    <row r="519" spans="1:2" x14ac:dyDescent="0.25">
      <c r="A519" s="4" t="s">
        <v>862</v>
      </c>
      <c r="B519" s="31">
        <v>59.71</v>
      </c>
    </row>
    <row r="520" spans="1:2" x14ac:dyDescent="0.25">
      <c r="A520" s="4" t="s">
        <v>863</v>
      </c>
      <c r="B520" s="31">
        <v>59.53</v>
      </c>
    </row>
    <row r="521" spans="1:2" x14ac:dyDescent="0.25">
      <c r="A521" s="4" t="s">
        <v>864</v>
      </c>
      <c r="B521" s="31">
        <v>59.74</v>
      </c>
    </row>
    <row r="522" spans="1:2" x14ac:dyDescent="0.25">
      <c r="A522" s="4" t="s">
        <v>865</v>
      </c>
      <c r="B522" s="31">
        <v>59.47</v>
      </c>
    </row>
    <row r="523" spans="1:2" x14ac:dyDescent="0.25">
      <c r="A523" s="4" t="s">
        <v>866</v>
      </c>
      <c r="B523" s="31">
        <v>59.4</v>
      </c>
    </row>
    <row r="524" spans="1:2" x14ac:dyDescent="0.25">
      <c r="A524" s="4" t="s">
        <v>867</v>
      </c>
      <c r="B524" s="31">
        <v>59.43</v>
      </c>
    </row>
    <row r="525" spans="1:2" x14ac:dyDescent="0.25">
      <c r="A525" s="4" t="s">
        <v>868</v>
      </c>
      <c r="B525" s="31">
        <v>59.5</v>
      </c>
    </row>
    <row r="526" spans="1:2" x14ac:dyDescent="0.25">
      <c r="A526" s="4" t="s">
        <v>869</v>
      </c>
      <c r="B526" s="31">
        <v>59.5</v>
      </c>
    </row>
    <row r="527" spans="1:2" x14ac:dyDescent="0.25">
      <c r="A527" s="4" t="s">
        <v>870</v>
      </c>
      <c r="B527" s="31">
        <v>59.81</v>
      </c>
    </row>
    <row r="528" spans="1:2" x14ac:dyDescent="0.25">
      <c r="A528" s="4" t="s">
        <v>871</v>
      </c>
      <c r="B528" s="31">
        <v>60.02</v>
      </c>
    </row>
    <row r="529" spans="1:2" x14ac:dyDescent="0.25">
      <c r="A529" s="4" t="s">
        <v>872</v>
      </c>
      <c r="B529" s="31">
        <v>60.12</v>
      </c>
    </row>
    <row r="530" spans="1:2" x14ac:dyDescent="0.25">
      <c r="A530" s="4" t="s">
        <v>873</v>
      </c>
      <c r="B530" s="31">
        <v>60.99</v>
      </c>
    </row>
    <row r="531" spans="1:2" x14ac:dyDescent="0.25">
      <c r="A531" s="4" t="s">
        <v>874</v>
      </c>
      <c r="B531" s="31">
        <v>61.13</v>
      </c>
    </row>
    <row r="532" spans="1:2" x14ac:dyDescent="0.25">
      <c r="A532" s="4" t="s">
        <v>875</v>
      </c>
      <c r="B532" s="31">
        <v>61.72</v>
      </c>
    </row>
    <row r="533" spans="1:2" x14ac:dyDescent="0.25">
      <c r="A533" s="4" t="s">
        <v>876</v>
      </c>
      <c r="B533" s="31">
        <v>62.89</v>
      </c>
    </row>
    <row r="534" spans="1:2" x14ac:dyDescent="0.25">
      <c r="A534" s="4" t="s">
        <v>877</v>
      </c>
      <c r="B534" s="31">
        <v>62.96</v>
      </c>
    </row>
    <row r="535" spans="1:2" x14ac:dyDescent="0.25">
      <c r="A535" s="4" t="s">
        <v>878</v>
      </c>
      <c r="B535" s="31">
        <v>63.59</v>
      </c>
    </row>
    <row r="536" spans="1:2" x14ac:dyDescent="0.25">
      <c r="A536" s="4" t="s">
        <v>879</v>
      </c>
      <c r="B536" s="31">
        <v>63.79</v>
      </c>
    </row>
    <row r="537" spans="1:2" x14ac:dyDescent="0.25">
      <c r="A537" s="4" t="s">
        <v>880</v>
      </c>
      <c r="B537" s="31">
        <v>63.9</v>
      </c>
    </row>
    <row r="538" spans="1:2" x14ac:dyDescent="0.25">
      <c r="A538" s="4" t="s">
        <v>881</v>
      </c>
      <c r="B538" s="31">
        <v>63.69</v>
      </c>
    </row>
    <row r="539" spans="1:2" x14ac:dyDescent="0.25">
      <c r="A539" s="4" t="s">
        <v>882</v>
      </c>
      <c r="B539" s="31">
        <v>63.93</v>
      </c>
    </row>
    <row r="540" spans="1:2" x14ac:dyDescent="0.25">
      <c r="A540" s="4" t="s">
        <v>883</v>
      </c>
      <c r="B540" s="31">
        <v>64.760000000000005</v>
      </c>
    </row>
    <row r="541" spans="1:2" x14ac:dyDescent="0.25">
      <c r="A541" s="4" t="s">
        <v>884</v>
      </c>
      <c r="B541" s="31">
        <v>65.45</v>
      </c>
    </row>
    <row r="542" spans="1:2" x14ac:dyDescent="0.25">
      <c r="A542" s="4" t="s">
        <v>885</v>
      </c>
      <c r="B542" s="31">
        <v>65.52</v>
      </c>
    </row>
    <row r="543" spans="1:2" x14ac:dyDescent="0.25">
      <c r="A543" s="4" t="s">
        <v>886</v>
      </c>
      <c r="B543" s="31">
        <v>66.8</v>
      </c>
    </row>
    <row r="544" spans="1:2" x14ac:dyDescent="0.25">
      <c r="A544" s="4" t="s">
        <v>887</v>
      </c>
      <c r="B544" s="31">
        <v>67.97</v>
      </c>
    </row>
    <row r="545" spans="1:2" x14ac:dyDescent="0.25">
      <c r="A545" s="4" t="s">
        <v>888</v>
      </c>
      <c r="B545" s="31">
        <v>68.39</v>
      </c>
    </row>
    <row r="546" spans="1:2" x14ac:dyDescent="0.25">
      <c r="A546" s="4" t="s">
        <v>889</v>
      </c>
      <c r="B546" s="31">
        <v>68.73</v>
      </c>
    </row>
    <row r="547" spans="1:2" x14ac:dyDescent="0.25">
      <c r="A547" s="4" t="s">
        <v>890</v>
      </c>
      <c r="B547" s="31">
        <v>71.180000000000007</v>
      </c>
    </row>
    <row r="548" spans="1:2" x14ac:dyDescent="0.25">
      <c r="A548" s="4" t="s">
        <v>891</v>
      </c>
      <c r="B548" s="31">
        <v>72.209999999999994</v>
      </c>
    </row>
    <row r="549" spans="1:2" x14ac:dyDescent="0.25">
      <c r="A549" s="4" t="s">
        <v>892</v>
      </c>
      <c r="B549" s="31">
        <v>72.349999999999994</v>
      </c>
    </row>
    <row r="550" spans="1:2" x14ac:dyDescent="0.25">
      <c r="A550" s="4" t="s">
        <v>893</v>
      </c>
      <c r="B550" s="31">
        <v>72.97</v>
      </c>
    </row>
    <row r="551" spans="1:2" x14ac:dyDescent="0.25">
      <c r="A551" s="4" t="s">
        <v>894</v>
      </c>
      <c r="B551" s="31">
        <v>73.73</v>
      </c>
    </row>
    <row r="552" spans="1:2" x14ac:dyDescent="0.25">
      <c r="A552" s="4" t="s">
        <v>895</v>
      </c>
      <c r="B552" s="31">
        <v>74.11</v>
      </c>
    </row>
    <row r="553" spans="1:2" x14ac:dyDescent="0.25">
      <c r="A553" s="4" t="s">
        <v>896</v>
      </c>
      <c r="B553" s="31">
        <v>74.17</v>
      </c>
    </row>
    <row r="554" spans="1:2" x14ac:dyDescent="0.25">
      <c r="A554" s="4" t="s">
        <v>897</v>
      </c>
      <c r="B554" s="31">
        <v>74.14</v>
      </c>
    </row>
    <row r="555" spans="1:2" x14ac:dyDescent="0.25">
      <c r="A555" s="4" t="s">
        <v>898</v>
      </c>
      <c r="B555" s="31">
        <v>75.48</v>
      </c>
    </row>
    <row r="556" spans="1:2" x14ac:dyDescent="0.25">
      <c r="A556" s="4" t="s">
        <v>899</v>
      </c>
      <c r="B556" s="31">
        <v>75.86</v>
      </c>
    </row>
    <row r="557" spans="1:2" x14ac:dyDescent="0.25">
      <c r="A557" s="4" t="s">
        <v>900</v>
      </c>
      <c r="B557" s="31">
        <v>74.45</v>
      </c>
    </row>
    <row r="558" spans="1:2" x14ac:dyDescent="0.25">
      <c r="A558" s="4" t="s">
        <v>901</v>
      </c>
      <c r="B558" s="31">
        <v>74.42</v>
      </c>
    </row>
    <row r="559" spans="1:2" x14ac:dyDescent="0.25">
      <c r="A559" s="4" t="s">
        <v>902</v>
      </c>
      <c r="B559" s="31">
        <v>73.83</v>
      </c>
    </row>
    <row r="560" spans="1:2" x14ac:dyDescent="0.25">
      <c r="A560" s="4" t="s">
        <v>903</v>
      </c>
      <c r="B560" s="31">
        <v>74.040000000000006</v>
      </c>
    </row>
    <row r="561" spans="1:2" x14ac:dyDescent="0.25">
      <c r="A561" s="4" t="s">
        <v>904</v>
      </c>
      <c r="B561" s="31">
        <v>73.900000000000006</v>
      </c>
    </row>
    <row r="562" spans="1:2" x14ac:dyDescent="0.25">
      <c r="A562" s="4" t="s">
        <v>905</v>
      </c>
      <c r="B562" s="31">
        <v>73.66</v>
      </c>
    </row>
    <row r="563" spans="1:2" x14ac:dyDescent="0.25">
      <c r="A563" s="4" t="s">
        <v>906</v>
      </c>
      <c r="B563" s="31">
        <v>73.52</v>
      </c>
    </row>
    <row r="564" spans="1:2" x14ac:dyDescent="0.25">
      <c r="A564" s="4" t="s">
        <v>907</v>
      </c>
      <c r="B564" s="31">
        <v>72.94</v>
      </c>
    </row>
    <row r="565" spans="1:2" x14ac:dyDescent="0.25">
      <c r="A565" s="4" t="s">
        <v>908</v>
      </c>
      <c r="B565" s="31">
        <v>72.7</v>
      </c>
    </row>
    <row r="566" spans="1:2" x14ac:dyDescent="0.25">
      <c r="A566" s="4" t="s">
        <v>909</v>
      </c>
      <c r="B566" s="31">
        <v>73.790000000000006</v>
      </c>
    </row>
    <row r="567" spans="1:2" x14ac:dyDescent="0.25">
      <c r="A567" s="4" t="s">
        <v>910</v>
      </c>
      <c r="B567" s="31">
        <v>75.709999999999994</v>
      </c>
    </row>
    <row r="568" spans="1:2" x14ac:dyDescent="0.25">
      <c r="A568" s="4" t="s">
        <v>911</v>
      </c>
      <c r="B568" s="31">
        <v>76.459999999999994</v>
      </c>
    </row>
    <row r="569" spans="1:2" x14ac:dyDescent="0.25">
      <c r="A569" s="4" t="s">
        <v>912</v>
      </c>
      <c r="B569" s="31">
        <v>77.42</v>
      </c>
    </row>
    <row r="570" spans="1:2" x14ac:dyDescent="0.25">
      <c r="A570" s="4" t="s">
        <v>913</v>
      </c>
      <c r="B570" s="31">
        <v>77.11</v>
      </c>
    </row>
    <row r="571" spans="1:2" x14ac:dyDescent="0.25">
      <c r="A571" s="4" t="s">
        <v>914</v>
      </c>
      <c r="B571" s="31">
        <v>77.349999999999994</v>
      </c>
    </row>
    <row r="572" spans="1:2" x14ac:dyDescent="0.25">
      <c r="A572" s="4" t="s">
        <v>915</v>
      </c>
      <c r="B572" s="31">
        <v>77.14</v>
      </c>
    </row>
    <row r="573" spans="1:2" x14ac:dyDescent="0.25">
      <c r="A573" s="4" t="s">
        <v>916</v>
      </c>
      <c r="B573" s="31">
        <v>77.319999999999993</v>
      </c>
    </row>
    <row r="574" spans="1:2" x14ac:dyDescent="0.25">
      <c r="A574" s="4" t="s">
        <v>917</v>
      </c>
      <c r="B574" s="31">
        <v>77.38</v>
      </c>
    </row>
    <row r="575" spans="1:2" x14ac:dyDescent="0.25">
      <c r="A575" s="4" t="s">
        <v>918</v>
      </c>
      <c r="B575" s="31">
        <v>78.48</v>
      </c>
    </row>
    <row r="576" spans="1:2" x14ac:dyDescent="0.25">
      <c r="A576" s="4" t="s">
        <v>919</v>
      </c>
      <c r="B576" s="31">
        <v>78.790000000000006</v>
      </c>
    </row>
    <row r="577" spans="1:2" x14ac:dyDescent="0.25">
      <c r="A577" s="4" t="s">
        <v>920</v>
      </c>
      <c r="B577" s="31">
        <v>79.64</v>
      </c>
    </row>
    <row r="578" spans="1:2" x14ac:dyDescent="0.25">
      <c r="A578" s="4" t="s">
        <v>921</v>
      </c>
      <c r="B578" s="31">
        <v>80.63</v>
      </c>
    </row>
    <row r="579" spans="1:2" x14ac:dyDescent="0.25">
      <c r="A579" s="4" t="s">
        <v>922</v>
      </c>
      <c r="B579" s="31">
        <v>81.59</v>
      </c>
    </row>
    <row r="580" spans="1:2" x14ac:dyDescent="0.25">
      <c r="A580" s="4" t="s">
        <v>923</v>
      </c>
      <c r="B580" s="31">
        <v>82.41</v>
      </c>
    </row>
    <row r="581" spans="1:2" x14ac:dyDescent="0.25">
      <c r="A581" s="4" t="s">
        <v>924</v>
      </c>
      <c r="B581" s="31">
        <v>83.23</v>
      </c>
    </row>
    <row r="582" spans="1:2" x14ac:dyDescent="0.25">
      <c r="A582" s="4" t="s">
        <v>925</v>
      </c>
      <c r="B582" s="31">
        <v>83.57</v>
      </c>
    </row>
    <row r="583" spans="1:2" x14ac:dyDescent="0.25">
      <c r="A583" s="4" t="s">
        <v>926</v>
      </c>
      <c r="B583" s="31">
        <v>84.7</v>
      </c>
    </row>
    <row r="584" spans="1:2" x14ac:dyDescent="0.25">
      <c r="A584" s="4" t="s">
        <v>927</v>
      </c>
      <c r="B584" s="31">
        <v>84.77</v>
      </c>
    </row>
    <row r="585" spans="1:2" x14ac:dyDescent="0.25">
      <c r="A585" s="4" t="s">
        <v>928</v>
      </c>
      <c r="B585" s="31">
        <v>84.87</v>
      </c>
    </row>
    <row r="586" spans="1:2" x14ac:dyDescent="0.25">
      <c r="A586" s="4" t="s">
        <v>929</v>
      </c>
      <c r="B586" s="31">
        <v>85.05</v>
      </c>
    </row>
    <row r="587" spans="1:2" x14ac:dyDescent="0.25">
      <c r="A587" s="4" t="s">
        <v>930</v>
      </c>
      <c r="B587" s="31">
        <v>85.39</v>
      </c>
    </row>
    <row r="588" spans="1:2" x14ac:dyDescent="0.25">
      <c r="A588" s="4" t="s">
        <v>931</v>
      </c>
      <c r="B588" s="31">
        <v>85.22</v>
      </c>
    </row>
    <row r="589" spans="1:2" x14ac:dyDescent="0.25">
      <c r="A589" s="4" t="s">
        <v>932</v>
      </c>
      <c r="B589" s="31">
        <v>85.42</v>
      </c>
    </row>
    <row r="590" spans="1:2" x14ac:dyDescent="0.25">
      <c r="A590" s="4" t="s">
        <v>933</v>
      </c>
      <c r="B590" s="31">
        <v>85.62</v>
      </c>
    </row>
    <row r="591" spans="1:2" x14ac:dyDescent="0.25">
      <c r="A591" s="4" t="s">
        <v>934</v>
      </c>
      <c r="B591" s="31">
        <v>85.66</v>
      </c>
    </row>
    <row r="592" spans="1:2" x14ac:dyDescent="0.25">
      <c r="A592" s="4" t="s">
        <v>935</v>
      </c>
      <c r="B592" s="31">
        <v>85.59</v>
      </c>
    </row>
    <row r="593" spans="1:2" x14ac:dyDescent="0.25">
      <c r="A593" s="4" t="s">
        <v>936</v>
      </c>
      <c r="B593" s="31">
        <v>85.97</v>
      </c>
    </row>
    <row r="594" spans="1:2" x14ac:dyDescent="0.25">
      <c r="A594" s="4" t="s">
        <v>937</v>
      </c>
      <c r="B594" s="31">
        <v>85.62</v>
      </c>
    </row>
    <row r="595" spans="1:2" x14ac:dyDescent="0.25">
      <c r="A595" s="4" t="s">
        <v>938</v>
      </c>
      <c r="B595" s="31">
        <v>85.32</v>
      </c>
    </row>
    <row r="596" spans="1:2" x14ac:dyDescent="0.25">
      <c r="A596" s="4" t="s">
        <v>939</v>
      </c>
      <c r="B596" s="31">
        <v>85.25</v>
      </c>
    </row>
    <row r="597" spans="1:2" x14ac:dyDescent="0.25">
      <c r="A597" s="4" t="s">
        <v>940</v>
      </c>
      <c r="B597" s="31">
        <v>85.05</v>
      </c>
    </row>
    <row r="598" spans="1:2" x14ac:dyDescent="0.25">
      <c r="A598" s="4" t="s">
        <v>941</v>
      </c>
      <c r="B598" s="31">
        <v>84.74</v>
      </c>
    </row>
    <row r="599" spans="1:2" x14ac:dyDescent="0.25">
      <c r="A599" s="4" t="s">
        <v>942</v>
      </c>
      <c r="B599" s="31">
        <v>84.47</v>
      </c>
    </row>
    <row r="600" spans="1:2" x14ac:dyDescent="0.25">
      <c r="A600" s="4" t="s">
        <v>943</v>
      </c>
      <c r="B600" s="31">
        <v>84.02</v>
      </c>
    </row>
    <row r="601" spans="1:2" x14ac:dyDescent="0.25">
      <c r="A601" s="4" t="s">
        <v>944</v>
      </c>
      <c r="B601" s="31">
        <v>84.12</v>
      </c>
    </row>
    <row r="602" spans="1:2" x14ac:dyDescent="0.25">
      <c r="A602" s="4" t="s">
        <v>945</v>
      </c>
      <c r="B602" s="31">
        <v>84.33</v>
      </c>
    </row>
    <row r="603" spans="1:2" x14ac:dyDescent="0.25">
      <c r="A603" s="4" t="s">
        <v>946</v>
      </c>
      <c r="B603" s="31">
        <v>84.11</v>
      </c>
    </row>
    <row r="604" spans="1:2" x14ac:dyDescent="0.25">
      <c r="A604" s="4" t="s">
        <v>947</v>
      </c>
      <c r="B604" s="31">
        <v>84.11</v>
      </c>
    </row>
    <row r="605" spans="1:2" x14ac:dyDescent="0.25">
      <c r="A605" s="4" t="s">
        <v>948</v>
      </c>
      <c r="B605" s="31">
        <v>84.49</v>
      </c>
    </row>
    <row r="606" spans="1:2" x14ac:dyDescent="0.25">
      <c r="A606" s="4" t="s">
        <v>949</v>
      </c>
      <c r="B606" s="31">
        <v>84.96</v>
      </c>
    </row>
    <row r="607" spans="1:2" x14ac:dyDescent="0.25">
      <c r="A607" s="4" t="s">
        <v>950</v>
      </c>
      <c r="B607" s="31">
        <v>85.3</v>
      </c>
    </row>
    <row r="608" spans="1:2" x14ac:dyDescent="0.25">
      <c r="A608" s="4" t="s">
        <v>951</v>
      </c>
      <c r="B608" s="31">
        <v>85.88</v>
      </c>
    </row>
    <row r="609" spans="1:2" x14ac:dyDescent="0.25">
      <c r="A609" s="4" t="s">
        <v>952</v>
      </c>
      <c r="B609" s="31">
        <v>85.98</v>
      </c>
    </row>
    <row r="610" spans="1:2" x14ac:dyDescent="0.25">
      <c r="A610" s="4" t="s">
        <v>953</v>
      </c>
      <c r="B610" s="31">
        <v>85.91</v>
      </c>
    </row>
    <row r="611" spans="1:2" x14ac:dyDescent="0.25">
      <c r="A611" s="4" t="s">
        <v>954</v>
      </c>
      <c r="B611" s="31">
        <v>86.25</v>
      </c>
    </row>
    <row r="612" spans="1:2" x14ac:dyDescent="0.25">
      <c r="A612" s="4" t="s">
        <v>955</v>
      </c>
      <c r="B612" s="31">
        <v>85.81</v>
      </c>
    </row>
    <row r="613" spans="1:2" x14ac:dyDescent="0.25">
      <c r="A613" s="4" t="s">
        <v>956</v>
      </c>
      <c r="B613" s="31">
        <v>84.18</v>
      </c>
    </row>
    <row r="614" spans="1:2" x14ac:dyDescent="0.25">
      <c r="A614" s="4" t="s">
        <v>957</v>
      </c>
      <c r="B614" s="31">
        <v>84.83</v>
      </c>
    </row>
    <row r="615" spans="1:2" x14ac:dyDescent="0.25">
      <c r="A615" s="4" t="s">
        <v>958</v>
      </c>
      <c r="B615" s="31">
        <v>85.2</v>
      </c>
    </row>
    <row r="616" spans="1:2" x14ac:dyDescent="0.25">
      <c r="A616" s="4" t="s">
        <v>959</v>
      </c>
      <c r="B616" s="31">
        <v>85.27</v>
      </c>
    </row>
    <row r="617" spans="1:2" x14ac:dyDescent="0.25">
      <c r="A617" s="4" t="s">
        <v>960</v>
      </c>
      <c r="B617" s="31">
        <v>85.37</v>
      </c>
    </row>
    <row r="618" spans="1:2" x14ac:dyDescent="0.25">
      <c r="A618" s="4" t="s">
        <v>961</v>
      </c>
      <c r="B618" s="31">
        <v>85.47</v>
      </c>
    </row>
    <row r="619" spans="1:2" x14ac:dyDescent="0.25">
      <c r="A619" s="4" t="s">
        <v>962</v>
      </c>
      <c r="B619" s="31">
        <v>84.42</v>
      </c>
    </row>
    <row r="620" spans="1:2" x14ac:dyDescent="0.25">
      <c r="A620" s="4" t="s">
        <v>963</v>
      </c>
      <c r="B620" s="31">
        <v>84.32</v>
      </c>
    </row>
    <row r="621" spans="1:2" x14ac:dyDescent="0.25">
      <c r="A621" s="4" t="s">
        <v>964</v>
      </c>
      <c r="B621" s="31">
        <v>84.18</v>
      </c>
    </row>
    <row r="622" spans="1:2" x14ac:dyDescent="0.25">
      <c r="A622" s="4" t="s">
        <v>965</v>
      </c>
      <c r="B622" s="31">
        <v>84.15</v>
      </c>
    </row>
    <row r="623" spans="1:2" x14ac:dyDescent="0.25">
      <c r="A623" s="4" t="s">
        <v>966</v>
      </c>
      <c r="B623" s="31">
        <v>83.67</v>
      </c>
    </row>
    <row r="624" spans="1:2" x14ac:dyDescent="0.25">
      <c r="A624" s="4" t="s">
        <v>967</v>
      </c>
      <c r="B624" s="31">
        <v>83.3</v>
      </c>
    </row>
    <row r="625" spans="1:2" x14ac:dyDescent="0.25">
      <c r="A625" s="4" t="s">
        <v>968</v>
      </c>
      <c r="B625" s="31">
        <v>82.91</v>
      </c>
    </row>
    <row r="626" spans="1:2" x14ac:dyDescent="0.25">
      <c r="A626" s="4" t="s">
        <v>969</v>
      </c>
      <c r="B626" s="31">
        <v>80.98</v>
      </c>
    </row>
    <row r="627" spans="1:2" x14ac:dyDescent="0.25">
      <c r="A627" s="4" t="s">
        <v>970</v>
      </c>
      <c r="B627" s="31">
        <v>79.959999999999994</v>
      </c>
    </row>
    <row r="628" spans="1:2" x14ac:dyDescent="0.25">
      <c r="A628" s="4" t="s">
        <v>971</v>
      </c>
      <c r="B628" s="31">
        <v>78.069999999999993</v>
      </c>
    </row>
    <row r="629" spans="1:2" x14ac:dyDescent="0.25">
      <c r="A629" s="4" t="s">
        <v>972</v>
      </c>
      <c r="B629" s="31">
        <v>76.819999999999993</v>
      </c>
    </row>
    <row r="630" spans="1:2" x14ac:dyDescent="0.25">
      <c r="A630" s="4" t="s">
        <v>973</v>
      </c>
      <c r="B630" s="31">
        <v>76.75</v>
      </c>
    </row>
    <row r="631" spans="1:2" x14ac:dyDescent="0.25">
      <c r="A631" s="4" t="s">
        <v>974</v>
      </c>
      <c r="B631" s="31">
        <v>76.239999999999995</v>
      </c>
    </row>
    <row r="632" spans="1:2" x14ac:dyDescent="0.25">
      <c r="A632" s="4" t="s">
        <v>975</v>
      </c>
      <c r="B632" s="31">
        <v>75.430000000000007</v>
      </c>
    </row>
    <row r="633" spans="1:2" x14ac:dyDescent="0.25">
      <c r="A633" s="4" t="s">
        <v>976</v>
      </c>
      <c r="B633" s="31">
        <v>73.94</v>
      </c>
    </row>
    <row r="634" spans="1:2" x14ac:dyDescent="0.25">
      <c r="A634" s="4" t="s">
        <v>977</v>
      </c>
      <c r="B634" s="31">
        <v>72.28</v>
      </c>
    </row>
    <row r="635" spans="1:2" x14ac:dyDescent="0.25">
      <c r="A635" s="4" t="s">
        <v>978</v>
      </c>
      <c r="B635" s="31">
        <v>72.349999999999994</v>
      </c>
    </row>
    <row r="636" spans="1:2" x14ac:dyDescent="0.25">
      <c r="A636" s="4" t="s">
        <v>979</v>
      </c>
      <c r="B636" s="31">
        <v>72.05</v>
      </c>
    </row>
    <row r="637" spans="1:2" x14ac:dyDescent="0.25">
      <c r="A637" s="4" t="s">
        <v>980</v>
      </c>
      <c r="B637" s="31">
        <v>72.05</v>
      </c>
    </row>
    <row r="638" spans="1:2" x14ac:dyDescent="0.25">
      <c r="A638" s="4" t="s">
        <v>981</v>
      </c>
      <c r="B638" s="31">
        <v>70.59</v>
      </c>
    </row>
    <row r="639" spans="1:2" x14ac:dyDescent="0.25">
      <c r="A639" s="4" t="s">
        <v>982</v>
      </c>
      <c r="B639" s="31">
        <v>70.42</v>
      </c>
    </row>
    <row r="640" spans="1:2" x14ac:dyDescent="0.25">
      <c r="A640" s="4" t="s">
        <v>983</v>
      </c>
      <c r="B640" s="31">
        <v>70.489999999999995</v>
      </c>
    </row>
    <row r="641" spans="1:2" x14ac:dyDescent="0.25">
      <c r="A641" s="4" t="s">
        <v>984</v>
      </c>
      <c r="B641" s="31">
        <v>69.98</v>
      </c>
    </row>
    <row r="642" spans="1:2" x14ac:dyDescent="0.25">
      <c r="A642" s="4" t="s">
        <v>985</v>
      </c>
      <c r="B642" s="31">
        <v>69.58</v>
      </c>
    </row>
    <row r="643" spans="1:2" x14ac:dyDescent="0.25">
      <c r="A643" s="4" t="s">
        <v>986</v>
      </c>
      <c r="B643" s="31">
        <v>69.209999999999994</v>
      </c>
    </row>
    <row r="644" spans="1:2" x14ac:dyDescent="0.25">
      <c r="A644" s="4" t="s">
        <v>987</v>
      </c>
      <c r="B644" s="31">
        <v>68.63</v>
      </c>
    </row>
    <row r="645" spans="1:2" x14ac:dyDescent="0.25">
      <c r="A645" s="4" t="s">
        <v>988</v>
      </c>
      <c r="B645" s="31">
        <v>68.599999999999994</v>
      </c>
    </row>
    <row r="646" spans="1:2" x14ac:dyDescent="0.25">
      <c r="A646" s="4" t="s">
        <v>989</v>
      </c>
      <c r="B646" s="31">
        <v>68.7</v>
      </c>
    </row>
    <row r="647" spans="1:2" x14ac:dyDescent="0.25">
      <c r="A647" s="4" t="s">
        <v>990</v>
      </c>
      <c r="B647" s="31">
        <v>68.8</v>
      </c>
    </row>
    <row r="648" spans="1:2" x14ac:dyDescent="0.25">
      <c r="A648" s="4" t="s">
        <v>991</v>
      </c>
      <c r="B648" s="31">
        <v>68.430000000000007</v>
      </c>
    </row>
    <row r="649" spans="1:2" x14ac:dyDescent="0.25">
      <c r="A649" s="4" t="s">
        <v>992</v>
      </c>
      <c r="B649" s="31">
        <v>68.13</v>
      </c>
    </row>
    <row r="650" spans="1:2" x14ac:dyDescent="0.25">
      <c r="A650" s="4" t="s">
        <v>993</v>
      </c>
      <c r="B650" s="31">
        <v>67.89</v>
      </c>
    </row>
    <row r="651" spans="1:2" x14ac:dyDescent="0.25">
      <c r="A651" s="4" t="s">
        <v>994</v>
      </c>
      <c r="B651" s="31">
        <v>67.69</v>
      </c>
    </row>
    <row r="652" spans="1:2" x14ac:dyDescent="0.25">
      <c r="A652" s="4" t="s">
        <v>995</v>
      </c>
      <c r="B652" s="31">
        <v>67.39</v>
      </c>
    </row>
    <row r="653" spans="1:2" x14ac:dyDescent="0.25">
      <c r="A653" s="4" t="s">
        <v>996</v>
      </c>
      <c r="B653" s="31">
        <v>67.89</v>
      </c>
    </row>
    <row r="654" spans="1:2" x14ac:dyDescent="0.25">
      <c r="A654" s="4" t="s">
        <v>997</v>
      </c>
      <c r="B654" s="31">
        <v>67.89</v>
      </c>
    </row>
    <row r="655" spans="1:2" x14ac:dyDescent="0.25">
      <c r="A655" s="4" t="s">
        <v>998</v>
      </c>
      <c r="B655" s="31">
        <v>67.86</v>
      </c>
    </row>
    <row r="656" spans="1:2" x14ac:dyDescent="0.25">
      <c r="A656" s="4" t="s">
        <v>999</v>
      </c>
      <c r="B656" s="31">
        <v>67.86</v>
      </c>
    </row>
    <row r="657" spans="1:2" x14ac:dyDescent="0.25">
      <c r="A657" s="4" t="s">
        <v>1000</v>
      </c>
      <c r="B657" s="31">
        <v>68.06</v>
      </c>
    </row>
    <row r="658" spans="1:2" x14ac:dyDescent="0.25">
      <c r="A658" s="4" t="s">
        <v>1001</v>
      </c>
      <c r="B658" s="31">
        <v>68.260000000000005</v>
      </c>
    </row>
    <row r="659" spans="1:2" x14ac:dyDescent="0.25">
      <c r="A659" s="4" t="s">
        <v>1002</v>
      </c>
      <c r="B659" s="31">
        <v>68.400000000000006</v>
      </c>
    </row>
    <row r="660" spans="1:2" x14ac:dyDescent="0.25">
      <c r="A660" s="4" t="s">
        <v>1003</v>
      </c>
      <c r="B660" s="31">
        <v>67.930000000000007</v>
      </c>
    </row>
    <row r="661" spans="1:2" x14ac:dyDescent="0.25">
      <c r="A661" s="4" t="s">
        <v>1004</v>
      </c>
      <c r="B661" s="31">
        <v>67.86</v>
      </c>
    </row>
    <row r="662" spans="1:2" x14ac:dyDescent="0.25">
      <c r="A662" s="4" t="s">
        <v>1005</v>
      </c>
      <c r="B662" s="31">
        <v>67.459999999999994</v>
      </c>
    </row>
    <row r="663" spans="1:2" x14ac:dyDescent="0.25">
      <c r="A663" s="4" t="s">
        <v>1006</v>
      </c>
      <c r="B663" s="31">
        <v>67.59</v>
      </c>
    </row>
    <row r="664" spans="1:2" x14ac:dyDescent="0.25">
      <c r="A664" s="4" t="s">
        <v>1007</v>
      </c>
      <c r="B664" s="31">
        <v>67.25</v>
      </c>
    </row>
    <row r="665" spans="1:2" x14ac:dyDescent="0.25">
      <c r="A665" s="4" t="s">
        <v>1008</v>
      </c>
      <c r="B665" s="31">
        <v>66.72</v>
      </c>
    </row>
    <row r="666" spans="1:2" x14ac:dyDescent="0.25">
      <c r="A666" s="4" t="s">
        <v>1009</v>
      </c>
      <c r="B666" s="31">
        <v>66.72</v>
      </c>
    </row>
    <row r="667" spans="1:2" x14ac:dyDescent="0.25">
      <c r="A667" s="4" t="s">
        <v>1010</v>
      </c>
      <c r="B667" s="31">
        <v>66.180000000000007</v>
      </c>
    </row>
    <row r="668" spans="1:2" x14ac:dyDescent="0.25">
      <c r="A668" s="4" t="s">
        <v>1011</v>
      </c>
      <c r="B668" s="31">
        <v>65.91</v>
      </c>
    </row>
    <row r="669" spans="1:2" x14ac:dyDescent="0.25">
      <c r="A669" s="4" t="s">
        <v>1012</v>
      </c>
      <c r="B669" s="31">
        <v>65.64</v>
      </c>
    </row>
    <row r="670" spans="1:2" x14ac:dyDescent="0.25">
      <c r="A670" s="4" t="s">
        <v>1013</v>
      </c>
      <c r="B670" s="31">
        <v>65.510000000000005</v>
      </c>
    </row>
    <row r="671" spans="1:2" x14ac:dyDescent="0.25">
      <c r="A671" s="4" t="s">
        <v>1014</v>
      </c>
      <c r="B671" s="31">
        <v>65.040000000000006</v>
      </c>
    </row>
    <row r="672" spans="1:2" x14ac:dyDescent="0.25">
      <c r="A672" s="4" t="s">
        <v>1015</v>
      </c>
      <c r="B672" s="31">
        <v>64.7</v>
      </c>
    </row>
    <row r="673" spans="1:2" x14ac:dyDescent="0.25">
      <c r="A673" s="4" t="s">
        <v>1016</v>
      </c>
      <c r="B673" s="31">
        <v>64.77</v>
      </c>
    </row>
    <row r="674" spans="1:2" x14ac:dyDescent="0.25">
      <c r="A674" s="4" t="s">
        <v>1017</v>
      </c>
      <c r="B674" s="31">
        <v>64.599999999999994</v>
      </c>
    </row>
    <row r="675" spans="1:2" x14ac:dyDescent="0.25">
      <c r="A675" s="4" t="s">
        <v>1018</v>
      </c>
      <c r="B675" s="31">
        <v>64.5</v>
      </c>
    </row>
    <row r="676" spans="1:2" x14ac:dyDescent="0.25">
      <c r="A676" s="4" t="s">
        <v>1019</v>
      </c>
      <c r="B676" s="31">
        <v>64.599999999999994</v>
      </c>
    </row>
    <row r="677" spans="1:2" x14ac:dyDescent="0.25">
      <c r="A677" s="4" t="s">
        <v>1020</v>
      </c>
      <c r="B677" s="31">
        <v>64.09</v>
      </c>
    </row>
    <row r="678" spans="1:2" x14ac:dyDescent="0.25">
      <c r="A678" s="4" t="s">
        <v>1021</v>
      </c>
      <c r="B678" s="31">
        <v>64.02</v>
      </c>
    </row>
    <row r="679" spans="1:2" x14ac:dyDescent="0.25">
      <c r="A679" s="4" t="s">
        <v>1022</v>
      </c>
      <c r="B679" s="31">
        <v>63.86</v>
      </c>
    </row>
    <row r="680" spans="1:2" x14ac:dyDescent="0.25">
      <c r="A680" s="4" t="s">
        <v>1023</v>
      </c>
      <c r="B680" s="31">
        <v>63.76</v>
      </c>
    </row>
    <row r="681" spans="1:2" x14ac:dyDescent="0.25">
      <c r="A681" s="4" t="s">
        <v>1024</v>
      </c>
      <c r="B681" s="31">
        <v>63.38</v>
      </c>
    </row>
    <row r="682" spans="1:2" x14ac:dyDescent="0.25">
      <c r="A682" s="4" t="s">
        <v>1025</v>
      </c>
      <c r="B682" s="31">
        <v>63.52</v>
      </c>
    </row>
    <row r="683" spans="1:2" x14ac:dyDescent="0.25">
      <c r="A683" s="4" t="s">
        <v>1026</v>
      </c>
      <c r="B683" s="31">
        <v>63.76</v>
      </c>
    </row>
    <row r="684" spans="1:2" x14ac:dyDescent="0.25">
      <c r="A684" s="4" t="s">
        <v>1027</v>
      </c>
      <c r="B684" s="31">
        <v>63.11</v>
      </c>
    </row>
    <row r="685" spans="1:2" x14ac:dyDescent="0.25">
      <c r="A685" s="4" t="s">
        <v>1028</v>
      </c>
      <c r="B685" s="31">
        <v>62.92</v>
      </c>
    </row>
    <row r="686" spans="1:2" x14ac:dyDescent="0.25">
      <c r="A686" s="4" t="s">
        <v>1029</v>
      </c>
      <c r="B686" s="31">
        <v>63.06</v>
      </c>
    </row>
    <row r="687" spans="1:2" x14ac:dyDescent="0.25">
      <c r="A687" s="4" t="s">
        <v>1030</v>
      </c>
      <c r="B687" s="31">
        <v>63.16</v>
      </c>
    </row>
    <row r="688" spans="1:2" x14ac:dyDescent="0.25">
      <c r="A688" s="4" t="s">
        <v>1031</v>
      </c>
      <c r="B688" s="31">
        <v>62.95</v>
      </c>
    </row>
    <row r="689" spans="1:2" x14ac:dyDescent="0.25">
      <c r="A689" s="4" t="s">
        <v>1032</v>
      </c>
      <c r="B689" s="31">
        <v>62.99</v>
      </c>
    </row>
    <row r="690" spans="1:2" x14ac:dyDescent="0.25">
      <c r="A690" s="4" t="s">
        <v>1033</v>
      </c>
      <c r="B690" s="31">
        <v>63.19</v>
      </c>
    </row>
    <row r="691" spans="1:2" x14ac:dyDescent="0.25">
      <c r="A691" s="4" t="s">
        <v>1034</v>
      </c>
      <c r="B691" s="31">
        <v>62.99</v>
      </c>
    </row>
    <row r="692" spans="1:2" x14ac:dyDescent="0.25">
      <c r="A692" s="4" t="s">
        <v>1035</v>
      </c>
      <c r="B692" s="31">
        <v>62.72</v>
      </c>
    </row>
    <row r="693" spans="1:2" x14ac:dyDescent="0.25">
      <c r="A693" s="4" t="s">
        <v>1036</v>
      </c>
      <c r="B693" s="31">
        <v>62.75</v>
      </c>
    </row>
    <row r="694" spans="1:2" x14ac:dyDescent="0.25">
      <c r="A694" s="4" t="s">
        <v>1037</v>
      </c>
      <c r="B694" s="31">
        <v>62.65</v>
      </c>
    </row>
    <row r="695" spans="1:2" x14ac:dyDescent="0.25">
      <c r="A695" s="4" t="s">
        <v>1038</v>
      </c>
      <c r="B695" s="31">
        <v>62.99</v>
      </c>
    </row>
    <row r="696" spans="1:2" x14ac:dyDescent="0.25">
      <c r="A696" s="4" t="s">
        <v>1039</v>
      </c>
      <c r="B696" s="31">
        <v>62.92</v>
      </c>
    </row>
    <row r="697" spans="1:2" x14ac:dyDescent="0.25">
      <c r="A697" s="4" t="s">
        <v>1040</v>
      </c>
      <c r="B697" s="31">
        <v>63.19</v>
      </c>
    </row>
    <row r="698" spans="1:2" x14ac:dyDescent="0.25">
      <c r="A698" s="4" t="s">
        <v>1041</v>
      </c>
      <c r="B698" s="31">
        <v>63.49</v>
      </c>
    </row>
    <row r="699" spans="1:2" x14ac:dyDescent="0.25">
      <c r="A699" s="4" t="s">
        <v>1042</v>
      </c>
      <c r="B699" s="31">
        <v>63.66</v>
      </c>
    </row>
    <row r="700" spans="1:2" x14ac:dyDescent="0.25">
      <c r="A700" s="4" t="s">
        <v>1043</v>
      </c>
      <c r="B700" s="31">
        <v>64.47</v>
      </c>
    </row>
    <row r="701" spans="1:2" x14ac:dyDescent="0.25">
      <c r="A701" s="4" t="s">
        <v>1044</v>
      </c>
      <c r="B701" s="31">
        <v>64.739999999999995</v>
      </c>
    </row>
    <row r="702" spans="1:2" x14ac:dyDescent="0.25">
      <c r="A702" s="4" t="s">
        <v>1045</v>
      </c>
      <c r="B702" s="31">
        <v>64.87</v>
      </c>
    </row>
    <row r="703" spans="1:2" x14ac:dyDescent="0.25">
      <c r="A703" s="4" t="s">
        <v>1046</v>
      </c>
      <c r="B703" s="31">
        <v>65.31</v>
      </c>
    </row>
    <row r="704" spans="1:2" x14ac:dyDescent="0.25">
      <c r="A704" s="4" t="s">
        <v>1047</v>
      </c>
      <c r="B704" s="31">
        <v>65.72</v>
      </c>
    </row>
    <row r="705" spans="1:2" x14ac:dyDescent="0.25">
      <c r="A705" s="4" t="s">
        <v>1048</v>
      </c>
      <c r="B705" s="31">
        <v>65.92</v>
      </c>
    </row>
    <row r="706" spans="1:2" x14ac:dyDescent="0.25">
      <c r="A706" s="4" t="s">
        <v>1049</v>
      </c>
      <c r="B706" s="31">
        <v>66.260000000000005</v>
      </c>
    </row>
    <row r="707" spans="1:2" x14ac:dyDescent="0.25">
      <c r="A707" s="4" t="s">
        <v>1050</v>
      </c>
      <c r="B707" s="31">
        <v>66.08</v>
      </c>
    </row>
    <row r="708" spans="1:2" x14ac:dyDescent="0.25">
      <c r="A708" s="4" t="s">
        <v>1051</v>
      </c>
      <c r="B708" s="31">
        <v>65.88</v>
      </c>
    </row>
    <row r="709" spans="1:2" x14ac:dyDescent="0.25">
      <c r="A709" s="4" t="s">
        <v>1052</v>
      </c>
      <c r="B709" s="31">
        <v>66.12</v>
      </c>
    </row>
    <row r="710" spans="1:2" x14ac:dyDescent="0.25">
      <c r="A710" s="4" t="s">
        <v>1053</v>
      </c>
      <c r="B710" s="31">
        <v>66.180000000000007</v>
      </c>
    </row>
    <row r="711" spans="1:2" x14ac:dyDescent="0.25">
      <c r="A711" s="4" t="s">
        <v>1054</v>
      </c>
      <c r="B711" s="31">
        <v>66.55</v>
      </c>
    </row>
    <row r="712" spans="1:2" x14ac:dyDescent="0.25">
      <c r="A712" s="4" t="s">
        <v>1055</v>
      </c>
      <c r="B712" s="31">
        <v>66.66</v>
      </c>
    </row>
    <row r="713" spans="1:2" x14ac:dyDescent="0.25">
      <c r="A713" s="4" t="s">
        <v>1056</v>
      </c>
      <c r="B713" s="31">
        <v>66.55</v>
      </c>
    </row>
    <row r="714" spans="1:2" x14ac:dyDescent="0.25">
      <c r="A714" s="4" t="s">
        <v>1057</v>
      </c>
      <c r="B714" s="31">
        <v>66.489999999999995</v>
      </c>
    </row>
    <row r="715" spans="1:2" x14ac:dyDescent="0.25">
      <c r="A715" s="4" t="s">
        <v>1058</v>
      </c>
      <c r="B715" s="31">
        <v>66.349999999999994</v>
      </c>
    </row>
    <row r="716" spans="1:2" x14ac:dyDescent="0.25">
      <c r="A716" s="4" t="s">
        <v>1059</v>
      </c>
      <c r="B716" s="31">
        <v>66.72</v>
      </c>
    </row>
    <row r="717" spans="1:2" x14ac:dyDescent="0.25">
      <c r="A717" s="4" t="s">
        <v>1060</v>
      </c>
      <c r="B717" s="31">
        <v>66.72</v>
      </c>
    </row>
    <row r="718" spans="1:2" x14ac:dyDescent="0.25">
      <c r="A718" s="4" t="s">
        <v>1061</v>
      </c>
      <c r="B718" s="31">
        <v>66.25</v>
      </c>
    </row>
    <row r="719" spans="1:2" x14ac:dyDescent="0.25">
      <c r="A719" s="4" t="s">
        <v>1062</v>
      </c>
      <c r="B719" s="31">
        <v>65.849999999999994</v>
      </c>
    </row>
    <row r="720" spans="1:2" x14ac:dyDescent="0.25">
      <c r="A720" s="4" t="s">
        <v>1063</v>
      </c>
      <c r="B720" s="31">
        <v>65.58</v>
      </c>
    </row>
    <row r="721" spans="1:2" x14ac:dyDescent="0.25">
      <c r="A721" s="4" t="s">
        <v>1064</v>
      </c>
      <c r="B721" s="31">
        <v>65.48</v>
      </c>
    </row>
    <row r="722" spans="1:2" x14ac:dyDescent="0.25">
      <c r="A722" s="4" t="s">
        <v>1065</v>
      </c>
      <c r="B722" s="31">
        <v>65.11</v>
      </c>
    </row>
    <row r="723" spans="1:2" x14ac:dyDescent="0.25">
      <c r="A723" s="4" t="s">
        <v>1066</v>
      </c>
      <c r="B723" s="31">
        <v>64.540000000000006</v>
      </c>
    </row>
    <row r="724" spans="1:2" x14ac:dyDescent="0.25">
      <c r="A724" s="4" t="s">
        <v>1067</v>
      </c>
      <c r="B724" s="31">
        <v>64.61</v>
      </c>
    </row>
    <row r="725" spans="1:2" x14ac:dyDescent="0.25">
      <c r="A725" s="4" t="s">
        <v>1068</v>
      </c>
      <c r="B725" s="31">
        <v>64.069999999999993</v>
      </c>
    </row>
    <row r="726" spans="1:2" x14ac:dyDescent="0.25">
      <c r="A726" s="4" t="s">
        <v>1069</v>
      </c>
      <c r="B726" s="31">
        <v>63.87</v>
      </c>
    </row>
    <row r="727" spans="1:2" x14ac:dyDescent="0.25">
      <c r="A727" s="4" t="s">
        <v>1070</v>
      </c>
      <c r="B727" s="31">
        <v>63.69</v>
      </c>
    </row>
    <row r="728" spans="1:2" x14ac:dyDescent="0.25">
      <c r="A728" s="4" t="s">
        <v>1071</v>
      </c>
      <c r="B728" s="31">
        <v>63.39</v>
      </c>
    </row>
    <row r="729" spans="1:2" x14ac:dyDescent="0.25">
      <c r="A729" s="4" t="s">
        <v>1072</v>
      </c>
      <c r="B729" s="31">
        <v>63.15</v>
      </c>
    </row>
    <row r="730" spans="1:2" x14ac:dyDescent="0.25">
      <c r="A730" s="4" t="s">
        <v>1073</v>
      </c>
      <c r="B730" s="31">
        <v>62.88</v>
      </c>
    </row>
    <row r="731" spans="1:2" x14ac:dyDescent="0.25">
      <c r="A731" s="4" t="s">
        <v>1074</v>
      </c>
      <c r="B731" s="31">
        <v>62.78</v>
      </c>
    </row>
    <row r="732" spans="1:2" x14ac:dyDescent="0.25">
      <c r="A732" s="4" t="s">
        <v>1075</v>
      </c>
      <c r="B732" s="31">
        <v>62.45</v>
      </c>
    </row>
    <row r="733" spans="1:2" x14ac:dyDescent="0.25">
      <c r="A733" s="4" t="s">
        <v>1076</v>
      </c>
      <c r="B733" s="31">
        <v>62.62</v>
      </c>
    </row>
    <row r="734" spans="1:2" x14ac:dyDescent="0.25">
      <c r="A734" s="4" t="s">
        <v>1077</v>
      </c>
      <c r="B734" s="31">
        <v>62.72</v>
      </c>
    </row>
    <row r="735" spans="1:2" x14ac:dyDescent="0.25">
      <c r="A735" s="4" t="s">
        <v>1078</v>
      </c>
      <c r="B735" s="31">
        <v>62.48</v>
      </c>
    </row>
    <row r="736" spans="1:2" x14ac:dyDescent="0.25">
      <c r="A736" s="4" t="s">
        <v>1079</v>
      </c>
      <c r="B736" s="31">
        <v>62.52</v>
      </c>
    </row>
    <row r="737" spans="1:2" x14ac:dyDescent="0.25">
      <c r="A737" s="4" t="s">
        <v>1080</v>
      </c>
      <c r="B737" s="31">
        <v>62.78</v>
      </c>
    </row>
    <row r="738" spans="1:2" x14ac:dyDescent="0.25">
      <c r="A738" s="4" t="s">
        <v>1081</v>
      </c>
      <c r="B738" s="31">
        <v>63.09</v>
      </c>
    </row>
    <row r="739" spans="1:2" x14ac:dyDescent="0.25">
      <c r="A739" s="4" t="s">
        <v>1082</v>
      </c>
      <c r="B739" s="31">
        <v>63.52</v>
      </c>
    </row>
    <row r="740" spans="1:2" x14ac:dyDescent="0.25">
      <c r="A740" s="4" t="s">
        <v>1083</v>
      </c>
      <c r="B740" s="31">
        <v>63.72</v>
      </c>
    </row>
    <row r="741" spans="1:2" x14ac:dyDescent="0.25">
      <c r="A741" s="4" t="s">
        <v>1084</v>
      </c>
      <c r="B741" s="31">
        <v>64.19</v>
      </c>
    </row>
    <row r="742" spans="1:2" x14ac:dyDescent="0.25">
      <c r="A742" s="4" t="s">
        <v>1085</v>
      </c>
      <c r="B742" s="31">
        <v>64.489999999999995</v>
      </c>
    </row>
    <row r="743" spans="1:2" x14ac:dyDescent="0.25">
      <c r="A743" s="4" t="s">
        <v>1086</v>
      </c>
      <c r="B743" s="31">
        <v>64.53</v>
      </c>
    </row>
    <row r="744" spans="1:2" x14ac:dyDescent="0.25">
      <c r="A744" s="4" t="s">
        <v>1087</v>
      </c>
      <c r="B744" s="31">
        <v>64.760000000000005</v>
      </c>
    </row>
    <row r="745" spans="1:2" x14ac:dyDescent="0.25">
      <c r="A745" s="4" t="s">
        <v>1088</v>
      </c>
      <c r="B745" s="31">
        <v>64.89</v>
      </c>
    </row>
    <row r="746" spans="1:2" x14ac:dyDescent="0.25">
      <c r="A746" s="4" t="s">
        <v>1089</v>
      </c>
      <c r="B746" s="31">
        <v>64.959999999999994</v>
      </c>
    </row>
    <row r="747" spans="1:2" x14ac:dyDescent="0.25">
      <c r="A747" s="4" t="s">
        <v>1090</v>
      </c>
      <c r="B747" s="31">
        <v>65.03</v>
      </c>
    </row>
    <row r="748" spans="1:2" x14ac:dyDescent="0.25">
      <c r="A748" s="4" t="s">
        <v>1091</v>
      </c>
      <c r="B748" s="31">
        <v>64.989999999999995</v>
      </c>
    </row>
    <row r="749" spans="1:2" x14ac:dyDescent="0.25">
      <c r="A749" s="4" t="s">
        <v>1092</v>
      </c>
      <c r="B749" s="31">
        <v>65.66</v>
      </c>
    </row>
    <row r="750" spans="1:2" x14ac:dyDescent="0.25">
      <c r="A750" s="4" t="s">
        <v>1093</v>
      </c>
      <c r="B750" s="31">
        <v>66.650000000000006</v>
      </c>
    </row>
    <row r="751" spans="1:2" x14ac:dyDescent="0.25">
      <c r="A751" s="4" t="s">
        <v>1094</v>
      </c>
      <c r="B751" s="31">
        <v>67.22</v>
      </c>
    </row>
    <row r="752" spans="1:2" x14ac:dyDescent="0.25">
      <c r="A752" s="4" t="s">
        <v>1095</v>
      </c>
      <c r="B752" s="31">
        <v>68.11</v>
      </c>
    </row>
    <row r="753" spans="1:2" x14ac:dyDescent="0.25">
      <c r="A753" s="4" t="s">
        <v>1096</v>
      </c>
      <c r="B753" s="31">
        <v>69.11</v>
      </c>
    </row>
    <row r="754" spans="1:2" x14ac:dyDescent="0.25">
      <c r="A754" s="4" t="s">
        <v>1097</v>
      </c>
      <c r="B754" s="31">
        <v>68.81</v>
      </c>
    </row>
    <row r="755" spans="1:2" x14ac:dyDescent="0.25">
      <c r="A755" s="4" t="s">
        <v>1098</v>
      </c>
      <c r="B755" s="31">
        <v>69.77</v>
      </c>
    </row>
    <row r="756" spans="1:2" x14ac:dyDescent="0.25">
      <c r="A756" s="4" t="s">
        <v>1099</v>
      </c>
      <c r="B756" s="31">
        <v>71.23</v>
      </c>
    </row>
    <row r="757" spans="1:2" x14ac:dyDescent="0.25">
      <c r="A757" s="4" t="s">
        <v>1100</v>
      </c>
      <c r="B757" s="31">
        <v>72.36</v>
      </c>
    </row>
    <row r="758" spans="1:2" x14ac:dyDescent="0.25">
      <c r="A758" s="4" t="s">
        <v>1101</v>
      </c>
      <c r="B758" s="31">
        <v>73.45</v>
      </c>
    </row>
    <row r="759" spans="1:2" x14ac:dyDescent="0.25">
      <c r="A759" s="4" t="s">
        <v>1102</v>
      </c>
      <c r="B759" s="31">
        <v>74.62</v>
      </c>
    </row>
    <row r="760" spans="1:2" x14ac:dyDescent="0.25">
      <c r="A760" s="4" t="s">
        <v>1103</v>
      </c>
      <c r="B760" s="31">
        <v>76.87</v>
      </c>
    </row>
    <row r="761" spans="1:2" x14ac:dyDescent="0.25">
      <c r="A761" s="4" t="s">
        <v>1104</v>
      </c>
      <c r="B761" s="31">
        <v>77.099999999999994</v>
      </c>
    </row>
    <row r="762" spans="1:2" x14ac:dyDescent="0.25">
      <c r="A762" s="4" t="s">
        <v>1105</v>
      </c>
      <c r="B762" s="31">
        <v>77.7</v>
      </c>
    </row>
    <row r="763" spans="1:2" x14ac:dyDescent="0.25">
      <c r="A763" s="4" t="s">
        <v>1106</v>
      </c>
      <c r="B763" s="31">
        <v>77.77</v>
      </c>
    </row>
    <row r="764" spans="1:2" x14ac:dyDescent="0.25">
      <c r="A764" s="4" t="s">
        <v>1107</v>
      </c>
      <c r="B764" s="31">
        <v>77.47</v>
      </c>
    </row>
    <row r="765" spans="1:2" x14ac:dyDescent="0.25">
      <c r="A765" s="4" t="s">
        <v>1108</v>
      </c>
      <c r="B765" s="31">
        <v>77.44</v>
      </c>
    </row>
    <row r="766" spans="1:2" x14ac:dyDescent="0.25">
      <c r="A766" s="4" t="s">
        <v>1109</v>
      </c>
      <c r="B766" s="31">
        <v>77.400000000000006</v>
      </c>
    </row>
    <row r="767" spans="1:2" x14ac:dyDescent="0.25">
      <c r="A767" s="4" t="s">
        <v>1110</v>
      </c>
      <c r="B767" s="31">
        <v>78</v>
      </c>
    </row>
    <row r="768" spans="1:2" x14ac:dyDescent="0.25">
      <c r="A768" s="4" t="s">
        <v>1111</v>
      </c>
      <c r="B768" s="31">
        <v>78.66</v>
      </c>
    </row>
    <row r="769" spans="1:2" x14ac:dyDescent="0.25">
      <c r="A769" s="4" t="s">
        <v>1112</v>
      </c>
      <c r="B769" s="31">
        <v>79.290000000000006</v>
      </c>
    </row>
    <row r="770" spans="1:2" x14ac:dyDescent="0.25">
      <c r="A770" s="4" t="s">
        <v>1113</v>
      </c>
      <c r="B770" s="31">
        <v>79.23</v>
      </c>
    </row>
    <row r="771" spans="1:2" x14ac:dyDescent="0.25">
      <c r="A771" s="4" t="s">
        <v>1114</v>
      </c>
      <c r="B771" s="31">
        <v>79.459999999999994</v>
      </c>
    </row>
    <row r="772" spans="1:2" x14ac:dyDescent="0.25">
      <c r="A772" s="4" t="s">
        <v>1115</v>
      </c>
      <c r="B772" s="31">
        <v>81.459999999999994</v>
      </c>
    </row>
    <row r="773" spans="1:2" x14ac:dyDescent="0.25">
      <c r="A773" s="4" t="s">
        <v>1116</v>
      </c>
      <c r="B773" s="31">
        <v>83.36</v>
      </c>
    </row>
    <row r="774" spans="1:2" x14ac:dyDescent="0.25">
      <c r="A774" s="4" t="s">
        <v>1117</v>
      </c>
      <c r="B774" s="31">
        <v>84.7</v>
      </c>
    </row>
    <row r="775" spans="1:2" x14ac:dyDescent="0.25">
      <c r="A775" s="4" t="s">
        <v>1118</v>
      </c>
      <c r="B775" s="31">
        <v>86.6</v>
      </c>
    </row>
    <row r="776" spans="1:2" x14ac:dyDescent="0.25">
      <c r="A776" s="4" t="s">
        <v>1119</v>
      </c>
      <c r="B776" s="31">
        <v>87.55</v>
      </c>
    </row>
    <row r="777" spans="1:2" x14ac:dyDescent="0.25">
      <c r="A777" s="4" t="s">
        <v>1120</v>
      </c>
      <c r="B777" s="31">
        <v>87.91</v>
      </c>
    </row>
    <row r="778" spans="1:2" x14ac:dyDescent="0.25">
      <c r="A778" s="4" t="s">
        <v>1121</v>
      </c>
      <c r="B778" s="31">
        <v>89.09</v>
      </c>
    </row>
    <row r="779" spans="1:2" x14ac:dyDescent="0.25">
      <c r="A779" s="4" t="s">
        <v>1122</v>
      </c>
      <c r="B779" s="31">
        <v>90.04</v>
      </c>
    </row>
    <row r="780" spans="1:2" x14ac:dyDescent="0.25">
      <c r="A780" s="4" t="s">
        <v>1123</v>
      </c>
      <c r="B780" s="31">
        <v>90.27</v>
      </c>
    </row>
    <row r="781" spans="1:2" x14ac:dyDescent="0.25">
      <c r="A781" s="4" t="s">
        <v>1124</v>
      </c>
      <c r="B781" s="31">
        <v>90.5</v>
      </c>
    </row>
    <row r="782" spans="1:2" x14ac:dyDescent="0.25">
      <c r="A782" s="4" t="s">
        <v>1125</v>
      </c>
      <c r="B782" s="31">
        <v>90.17</v>
      </c>
    </row>
    <row r="783" spans="1:2" x14ac:dyDescent="0.25">
      <c r="A783" s="4" t="s">
        <v>1126</v>
      </c>
      <c r="B783" s="31">
        <v>91.03</v>
      </c>
    </row>
    <row r="784" spans="1:2" x14ac:dyDescent="0.25">
      <c r="A784" s="4" t="s">
        <v>1127</v>
      </c>
      <c r="B784" s="31">
        <v>90.63</v>
      </c>
    </row>
    <row r="785" spans="1:2" x14ac:dyDescent="0.25">
      <c r="A785" s="4" t="s">
        <v>1128</v>
      </c>
      <c r="B785" s="31">
        <v>92.24</v>
      </c>
    </row>
    <row r="786" spans="1:2" x14ac:dyDescent="0.25">
      <c r="A786" s="4" t="s">
        <v>1129</v>
      </c>
      <c r="B786" s="31">
        <v>91.84</v>
      </c>
    </row>
    <row r="787" spans="1:2" x14ac:dyDescent="0.25">
      <c r="A787" s="4" t="s">
        <v>1130</v>
      </c>
      <c r="B787" s="31">
        <v>90.76</v>
      </c>
    </row>
    <row r="788" spans="1:2" x14ac:dyDescent="0.25">
      <c r="A788" s="4" t="s">
        <v>1131</v>
      </c>
      <c r="B788" s="31">
        <v>90.34</v>
      </c>
    </row>
    <row r="789" spans="1:2" x14ac:dyDescent="0.25">
      <c r="A789" s="4" t="s">
        <v>1132</v>
      </c>
      <c r="B789" s="31">
        <v>89.49</v>
      </c>
    </row>
    <row r="790" spans="1:2" x14ac:dyDescent="0.25">
      <c r="A790" s="4" t="s">
        <v>1133</v>
      </c>
      <c r="B790" s="31">
        <v>87.84</v>
      </c>
    </row>
    <row r="791" spans="1:2" x14ac:dyDescent="0.25">
      <c r="A791" s="4" t="s">
        <v>1134</v>
      </c>
      <c r="B791" s="31">
        <v>87.42</v>
      </c>
    </row>
    <row r="792" spans="1:2" x14ac:dyDescent="0.25">
      <c r="A792" s="4" t="s">
        <v>1135</v>
      </c>
      <c r="B792" s="31">
        <v>87.23</v>
      </c>
    </row>
    <row r="793" spans="1:2" x14ac:dyDescent="0.25">
      <c r="A793" s="4" t="s">
        <v>1136</v>
      </c>
      <c r="B793" s="31">
        <v>86.81</v>
      </c>
    </row>
    <row r="794" spans="1:2" x14ac:dyDescent="0.25">
      <c r="A794" s="4" t="s">
        <v>1137</v>
      </c>
      <c r="B794" s="31">
        <v>86.87</v>
      </c>
    </row>
    <row r="795" spans="1:2" x14ac:dyDescent="0.25">
      <c r="A795" s="4" t="s">
        <v>1138</v>
      </c>
      <c r="B795" s="31">
        <v>86.61</v>
      </c>
    </row>
    <row r="796" spans="1:2" x14ac:dyDescent="0.25">
      <c r="A796" s="4" t="s">
        <v>1139</v>
      </c>
      <c r="B796" s="31">
        <v>86.71</v>
      </c>
    </row>
    <row r="797" spans="1:2" x14ac:dyDescent="0.25">
      <c r="A797" s="4" t="s">
        <v>1140</v>
      </c>
      <c r="B797" s="31">
        <v>85.96</v>
      </c>
    </row>
    <row r="798" spans="1:2" x14ac:dyDescent="0.25">
      <c r="A798" s="4" t="s">
        <v>1141</v>
      </c>
      <c r="B798" s="31">
        <v>86.09</v>
      </c>
    </row>
    <row r="799" spans="1:2" x14ac:dyDescent="0.25">
      <c r="A799" s="4" t="s">
        <v>1142</v>
      </c>
      <c r="B799" s="31">
        <v>86.51</v>
      </c>
    </row>
    <row r="800" spans="1:2" x14ac:dyDescent="0.25">
      <c r="A800" s="4" t="s">
        <v>1143</v>
      </c>
      <c r="B800" s="31">
        <v>86.94</v>
      </c>
    </row>
    <row r="801" spans="1:2" x14ac:dyDescent="0.25">
      <c r="A801" s="4" t="s">
        <v>1144</v>
      </c>
      <c r="B801" s="31">
        <v>87.13</v>
      </c>
    </row>
    <row r="802" spans="1:2" x14ac:dyDescent="0.25">
      <c r="A802" s="4" t="s">
        <v>1145</v>
      </c>
      <c r="B802" s="31">
        <v>88.04</v>
      </c>
    </row>
    <row r="803" spans="1:2" x14ac:dyDescent="0.25">
      <c r="A803" s="4" t="s">
        <v>1146</v>
      </c>
      <c r="B803" s="31">
        <v>88.23</v>
      </c>
    </row>
    <row r="804" spans="1:2" x14ac:dyDescent="0.25">
      <c r="A804" s="4" t="s">
        <v>1147</v>
      </c>
      <c r="B804" s="31">
        <v>88.59</v>
      </c>
    </row>
    <row r="805" spans="1:2" x14ac:dyDescent="0.25">
      <c r="A805" s="4" t="s">
        <v>1148</v>
      </c>
      <c r="B805" s="31">
        <v>90.08</v>
      </c>
    </row>
    <row r="806" spans="1:2" x14ac:dyDescent="0.25">
      <c r="A806" s="4" t="s">
        <v>1149</v>
      </c>
      <c r="B806" s="31">
        <v>90.89</v>
      </c>
    </row>
    <row r="807" spans="1:2" x14ac:dyDescent="0.25">
      <c r="A807" s="4" t="s">
        <v>1150</v>
      </c>
      <c r="B807" s="31">
        <v>91.57</v>
      </c>
    </row>
    <row r="808" spans="1:2" x14ac:dyDescent="0.25">
      <c r="A808" s="4" t="s">
        <v>1151</v>
      </c>
      <c r="B808" s="31">
        <v>91.31</v>
      </c>
    </row>
    <row r="809" spans="1:2" x14ac:dyDescent="0.25">
      <c r="A809" s="4" t="s">
        <v>1152</v>
      </c>
      <c r="B809" s="31">
        <v>92.38</v>
      </c>
    </row>
    <row r="810" spans="1:2" x14ac:dyDescent="0.25">
      <c r="A810" s="4" t="s">
        <v>1153</v>
      </c>
      <c r="B810" s="31">
        <v>93.65</v>
      </c>
    </row>
    <row r="811" spans="1:2" x14ac:dyDescent="0.25">
      <c r="A811" s="4" t="s">
        <v>1154</v>
      </c>
      <c r="B811" s="31">
        <v>94.42</v>
      </c>
    </row>
    <row r="812" spans="1:2" x14ac:dyDescent="0.25">
      <c r="A812" s="4" t="s">
        <v>1155</v>
      </c>
      <c r="B812" s="31">
        <v>94.52</v>
      </c>
    </row>
    <row r="813" spans="1:2" x14ac:dyDescent="0.25">
      <c r="A813" s="4" t="s">
        <v>1156</v>
      </c>
      <c r="B813" s="31">
        <v>94.61</v>
      </c>
    </row>
    <row r="814" spans="1:2" x14ac:dyDescent="0.25">
      <c r="A814" s="4" t="s">
        <v>1157</v>
      </c>
      <c r="B814" s="31">
        <v>96.55</v>
      </c>
    </row>
    <row r="815" spans="1:2" x14ac:dyDescent="0.25">
      <c r="A815" s="4" t="s">
        <v>1158</v>
      </c>
      <c r="B815" s="31">
        <v>97.77</v>
      </c>
    </row>
    <row r="816" spans="1:2" x14ac:dyDescent="0.25">
      <c r="A816" s="4" t="s">
        <v>1159</v>
      </c>
      <c r="B816" s="31">
        <v>98.86</v>
      </c>
    </row>
    <row r="817" spans="1:2" x14ac:dyDescent="0.25">
      <c r="A817" s="4" t="s">
        <v>1160</v>
      </c>
      <c r="B817" s="31">
        <v>98.77</v>
      </c>
    </row>
    <row r="818" spans="1:2" x14ac:dyDescent="0.25">
      <c r="A818" s="4" t="s">
        <v>1161</v>
      </c>
      <c r="B818" s="31">
        <v>99.38</v>
      </c>
    </row>
    <row r="819" spans="1:2" x14ac:dyDescent="0.25">
      <c r="A819" s="4" t="s">
        <v>1162</v>
      </c>
      <c r="B819" s="31">
        <v>99.89</v>
      </c>
    </row>
    <row r="820" spans="1:2" x14ac:dyDescent="0.25">
      <c r="A820" s="4" t="s">
        <v>1163</v>
      </c>
      <c r="B820" s="31">
        <v>100.05</v>
      </c>
    </row>
    <row r="821" spans="1:2" x14ac:dyDescent="0.25">
      <c r="A821" s="4" t="s">
        <v>1164</v>
      </c>
      <c r="B821" s="31">
        <v>100.31</v>
      </c>
    </row>
    <row r="822" spans="1:2" x14ac:dyDescent="0.25">
      <c r="A822" s="4" t="s">
        <v>1165</v>
      </c>
      <c r="B822" s="31">
        <v>102.02</v>
      </c>
    </row>
    <row r="823" spans="1:2" x14ac:dyDescent="0.25">
      <c r="A823" s="4" t="s">
        <v>1166</v>
      </c>
      <c r="B823" s="31">
        <v>101.95</v>
      </c>
    </row>
    <row r="824" spans="1:2" x14ac:dyDescent="0.25">
      <c r="A824" s="4" t="s">
        <v>1167</v>
      </c>
      <c r="B824" s="31">
        <v>103.27</v>
      </c>
    </row>
    <row r="825" spans="1:2" x14ac:dyDescent="0.25">
      <c r="A825" s="4" t="s">
        <v>1168</v>
      </c>
      <c r="B825" s="31">
        <v>104.37</v>
      </c>
    </row>
    <row r="826" spans="1:2" x14ac:dyDescent="0.25">
      <c r="A826" s="4" t="s">
        <v>1169</v>
      </c>
      <c r="B826" s="31">
        <v>105.43</v>
      </c>
    </row>
    <row r="827" spans="1:2" x14ac:dyDescent="0.25">
      <c r="A827" s="4" t="s">
        <v>1170</v>
      </c>
      <c r="B827" s="31">
        <v>105.98</v>
      </c>
    </row>
    <row r="828" spans="1:2" x14ac:dyDescent="0.25">
      <c r="A828" s="4" t="s">
        <v>1171</v>
      </c>
      <c r="B828" s="31">
        <v>108.87</v>
      </c>
    </row>
    <row r="829" spans="1:2" x14ac:dyDescent="0.25">
      <c r="A829" s="4" t="s">
        <v>1172</v>
      </c>
      <c r="B829" s="31">
        <v>109.13</v>
      </c>
    </row>
    <row r="830" spans="1:2" x14ac:dyDescent="0.25">
      <c r="A830" s="4" t="s">
        <v>1173</v>
      </c>
      <c r="B830" s="31">
        <v>109.33</v>
      </c>
    </row>
    <row r="831" spans="1:2" x14ac:dyDescent="0.25">
      <c r="A831" s="4" t="s">
        <v>1174</v>
      </c>
      <c r="B831" s="31">
        <v>111.1</v>
      </c>
    </row>
    <row r="832" spans="1:2" x14ac:dyDescent="0.25">
      <c r="A832" s="4" t="s">
        <v>1175</v>
      </c>
      <c r="B832" s="31">
        <v>109.05</v>
      </c>
    </row>
    <row r="833" spans="1:2" x14ac:dyDescent="0.25">
      <c r="A833" s="4" t="s">
        <v>1176</v>
      </c>
      <c r="B833" s="31">
        <v>109.21</v>
      </c>
    </row>
    <row r="834" spans="1:2" x14ac:dyDescent="0.25">
      <c r="A834" s="4" t="s">
        <v>1177</v>
      </c>
      <c r="B834" s="31">
        <v>109.4</v>
      </c>
    </row>
    <row r="835" spans="1:2" x14ac:dyDescent="0.25">
      <c r="A835" s="4" t="s">
        <v>1178</v>
      </c>
      <c r="B835" s="31">
        <v>109.52</v>
      </c>
    </row>
    <row r="836" spans="1:2" x14ac:dyDescent="0.25">
      <c r="A836" s="4" t="s">
        <v>1179</v>
      </c>
      <c r="B836" s="31">
        <v>109.3</v>
      </c>
    </row>
    <row r="837" spans="1:2" x14ac:dyDescent="0.25">
      <c r="A837" s="4" t="s">
        <v>1180</v>
      </c>
      <c r="B837" s="31">
        <v>109.27</v>
      </c>
    </row>
    <row r="838" spans="1:2" x14ac:dyDescent="0.25">
      <c r="A838" s="4" t="s">
        <v>1181</v>
      </c>
      <c r="B838" s="31">
        <v>109.02</v>
      </c>
    </row>
    <row r="839" spans="1:2" x14ac:dyDescent="0.25">
      <c r="A839" s="4" t="s">
        <v>1182</v>
      </c>
      <c r="B839" s="31">
        <v>108.61</v>
      </c>
    </row>
    <row r="840" spans="1:2" x14ac:dyDescent="0.25">
      <c r="A840" s="4" t="s">
        <v>1183</v>
      </c>
      <c r="B840" s="31">
        <v>107.34</v>
      </c>
    </row>
    <row r="841" spans="1:2" x14ac:dyDescent="0.25">
      <c r="A841" s="4" t="s">
        <v>1184</v>
      </c>
      <c r="B841" s="31">
        <v>106.8</v>
      </c>
    </row>
    <row r="842" spans="1:2" x14ac:dyDescent="0.25">
      <c r="A842" s="4" t="s">
        <v>1185</v>
      </c>
      <c r="B842" s="31">
        <v>106.33</v>
      </c>
    </row>
    <row r="843" spans="1:2" x14ac:dyDescent="0.25">
      <c r="A843" s="4" t="s">
        <v>1186</v>
      </c>
      <c r="B843" s="31">
        <v>105.41</v>
      </c>
    </row>
    <row r="844" spans="1:2" x14ac:dyDescent="0.25">
      <c r="A844" s="4" t="s">
        <v>1187</v>
      </c>
      <c r="B844" s="31">
        <v>105.22</v>
      </c>
    </row>
    <row r="845" spans="1:2" x14ac:dyDescent="0.25">
      <c r="A845" s="4" t="s">
        <v>1188</v>
      </c>
      <c r="B845" s="31">
        <v>104.9</v>
      </c>
    </row>
    <row r="846" spans="1:2" x14ac:dyDescent="0.25">
      <c r="A846" s="4" t="s">
        <v>1189</v>
      </c>
      <c r="B846" s="31">
        <v>104.49</v>
      </c>
    </row>
    <row r="847" spans="1:2" x14ac:dyDescent="0.25">
      <c r="A847" s="4" t="s">
        <v>1190</v>
      </c>
      <c r="B847" s="31">
        <v>103.58</v>
      </c>
    </row>
    <row r="848" spans="1:2" x14ac:dyDescent="0.25">
      <c r="A848" s="4" t="s">
        <v>1191</v>
      </c>
      <c r="B848" s="31">
        <v>103.45</v>
      </c>
    </row>
    <row r="849" spans="1:2" x14ac:dyDescent="0.25">
      <c r="A849" s="4" t="s">
        <v>1192</v>
      </c>
      <c r="B849" s="31">
        <v>103.54</v>
      </c>
    </row>
    <row r="850" spans="1:2" x14ac:dyDescent="0.25">
      <c r="A850" s="4" t="s">
        <v>1193</v>
      </c>
      <c r="B850" s="31">
        <v>102.58</v>
      </c>
    </row>
    <row r="851" spans="1:2" x14ac:dyDescent="0.25">
      <c r="A851" s="4" t="s">
        <v>1194</v>
      </c>
      <c r="B851" s="31">
        <v>103.02</v>
      </c>
    </row>
    <row r="852" spans="1:2" x14ac:dyDescent="0.25">
      <c r="A852" s="4" t="s">
        <v>1195</v>
      </c>
      <c r="B852" s="31">
        <v>103.12</v>
      </c>
    </row>
    <row r="853" spans="1:2" x14ac:dyDescent="0.25">
      <c r="A853" s="4" t="s">
        <v>1196</v>
      </c>
      <c r="B853" s="31">
        <v>103.52</v>
      </c>
    </row>
    <row r="854" spans="1:2" x14ac:dyDescent="0.25">
      <c r="A854" s="4" t="s">
        <v>1197</v>
      </c>
      <c r="B854" s="31">
        <v>102.55</v>
      </c>
    </row>
    <row r="855" spans="1:2" x14ac:dyDescent="0.25">
      <c r="A855" s="4" t="s">
        <v>1198</v>
      </c>
      <c r="B855" s="31">
        <v>102.58</v>
      </c>
    </row>
    <row r="856" spans="1:2" x14ac:dyDescent="0.25">
      <c r="A856" s="4" t="s">
        <v>1199</v>
      </c>
      <c r="B856" s="31">
        <v>102.11</v>
      </c>
    </row>
    <row r="857" spans="1:2" x14ac:dyDescent="0.25">
      <c r="A857" s="4" t="s">
        <v>1200</v>
      </c>
      <c r="B857" s="31">
        <v>101.8</v>
      </c>
    </row>
    <row r="858" spans="1:2" x14ac:dyDescent="0.25">
      <c r="A858" s="4" t="s">
        <v>1201</v>
      </c>
      <c r="B858" s="31">
        <v>100.74</v>
      </c>
    </row>
    <row r="859" spans="1:2" x14ac:dyDescent="0.25">
      <c r="A859" s="4" t="s">
        <v>1202</v>
      </c>
      <c r="B859" s="31">
        <v>99.95</v>
      </c>
    </row>
    <row r="860" spans="1:2" x14ac:dyDescent="0.25">
      <c r="A860" s="4" t="s">
        <v>1203</v>
      </c>
      <c r="B860" s="31">
        <v>99.39</v>
      </c>
    </row>
    <row r="861" spans="1:2" x14ac:dyDescent="0.25">
      <c r="A861" s="4" t="s">
        <v>1204</v>
      </c>
      <c r="B861" s="31">
        <v>96.2</v>
      </c>
    </row>
    <row r="862" spans="1:2" x14ac:dyDescent="0.25">
      <c r="A862" s="4" t="s">
        <v>1205</v>
      </c>
      <c r="B862" s="31">
        <v>94.88</v>
      </c>
    </row>
    <row r="863" spans="1:2" x14ac:dyDescent="0.25">
      <c r="A863" s="4" t="s">
        <v>1206</v>
      </c>
      <c r="B863" s="31">
        <v>93.57</v>
      </c>
    </row>
    <row r="864" spans="1:2" x14ac:dyDescent="0.25">
      <c r="A864" s="4" t="s">
        <v>1207</v>
      </c>
      <c r="B864" s="31">
        <v>92.57</v>
      </c>
    </row>
    <row r="865" spans="1:2" x14ac:dyDescent="0.25">
      <c r="A865" s="4" t="s">
        <v>1208</v>
      </c>
      <c r="B865" s="31">
        <v>91.54</v>
      </c>
    </row>
    <row r="866" spans="1:2" x14ac:dyDescent="0.25">
      <c r="A866" s="4" t="s">
        <v>1209</v>
      </c>
      <c r="B866" s="31">
        <v>90.57</v>
      </c>
    </row>
    <row r="867" spans="1:2" x14ac:dyDescent="0.25">
      <c r="A867" s="4" t="s">
        <v>1210</v>
      </c>
      <c r="B867" s="31">
        <v>90.19</v>
      </c>
    </row>
    <row r="868" spans="1:2" x14ac:dyDescent="0.25">
      <c r="A868" s="4" t="s">
        <v>1211</v>
      </c>
      <c r="B868" s="31">
        <v>90.16</v>
      </c>
    </row>
    <row r="869" spans="1:2" x14ac:dyDescent="0.25">
      <c r="A869" s="4" t="s">
        <v>1212</v>
      </c>
      <c r="B869" s="31">
        <v>89.94</v>
      </c>
    </row>
    <row r="870" spans="1:2" x14ac:dyDescent="0.25">
      <c r="A870" s="4" t="s">
        <v>1213</v>
      </c>
      <c r="B870" s="31">
        <v>89.31</v>
      </c>
    </row>
    <row r="871" spans="1:2" x14ac:dyDescent="0.25">
      <c r="A871" s="4" t="s">
        <v>1214</v>
      </c>
      <c r="B871" s="31">
        <v>88.91</v>
      </c>
    </row>
    <row r="872" spans="1:2" x14ac:dyDescent="0.25">
      <c r="A872" s="4" t="s">
        <v>1215</v>
      </c>
      <c r="B872" s="31">
        <v>87.97</v>
      </c>
    </row>
    <row r="873" spans="1:2" x14ac:dyDescent="0.25">
      <c r="A873" s="4" t="s">
        <v>1216</v>
      </c>
      <c r="B873" s="31">
        <v>87.29</v>
      </c>
    </row>
    <row r="874" spans="1:2" x14ac:dyDescent="0.25">
      <c r="A874" s="4" t="s">
        <v>1217</v>
      </c>
      <c r="B874" s="31">
        <v>86.2</v>
      </c>
    </row>
    <row r="875" spans="1:2" x14ac:dyDescent="0.25">
      <c r="A875" s="4" t="s">
        <v>1218</v>
      </c>
      <c r="B875" s="31">
        <v>85.98</v>
      </c>
    </row>
    <row r="876" spans="1:2" x14ac:dyDescent="0.25">
      <c r="A876" s="4" t="s">
        <v>1219</v>
      </c>
      <c r="B876" s="31">
        <v>85.79</v>
      </c>
    </row>
    <row r="877" spans="1:2" x14ac:dyDescent="0.25">
      <c r="A877" s="4" t="s">
        <v>1220</v>
      </c>
      <c r="B877" s="31">
        <v>85.82</v>
      </c>
    </row>
    <row r="878" spans="1:2" x14ac:dyDescent="0.25">
      <c r="A878" s="4" t="s">
        <v>1221</v>
      </c>
      <c r="B878" s="31">
        <v>86.1</v>
      </c>
    </row>
    <row r="879" spans="1:2" x14ac:dyDescent="0.25">
      <c r="A879" s="4" t="s">
        <v>1222</v>
      </c>
      <c r="B879" s="31">
        <v>86.14</v>
      </c>
    </row>
    <row r="880" spans="1:2" x14ac:dyDescent="0.25">
      <c r="A880" s="4" t="s">
        <v>1223</v>
      </c>
      <c r="B880" s="31">
        <v>85.98</v>
      </c>
    </row>
    <row r="881" spans="1:2" x14ac:dyDescent="0.25">
      <c r="A881" s="4" t="s">
        <v>1224</v>
      </c>
      <c r="B881" s="31">
        <v>85.92</v>
      </c>
    </row>
    <row r="882" spans="1:2" x14ac:dyDescent="0.25">
      <c r="A882" s="4" t="s">
        <v>1225</v>
      </c>
      <c r="B882" s="31">
        <v>86.2</v>
      </c>
    </row>
    <row r="883" spans="1:2" x14ac:dyDescent="0.25">
      <c r="A883" s="4" t="s">
        <v>1226</v>
      </c>
      <c r="B883" s="31">
        <v>86.29</v>
      </c>
    </row>
    <row r="884" spans="1:2" x14ac:dyDescent="0.25">
      <c r="A884" s="4" t="s">
        <v>1227</v>
      </c>
      <c r="B884" s="31">
        <v>86.45</v>
      </c>
    </row>
    <row r="885" spans="1:2" x14ac:dyDescent="0.25">
      <c r="A885" s="4" t="s">
        <v>1228</v>
      </c>
      <c r="B885" s="31">
        <v>86.35</v>
      </c>
    </row>
    <row r="886" spans="1:2" x14ac:dyDescent="0.25">
      <c r="A886" s="4" t="s">
        <v>1229</v>
      </c>
      <c r="B886" s="31">
        <v>86.04</v>
      </c>
    </row>
    <row r="887" spans="1:2" x14ac:dyDescent="0.25">
      <c r="A887" s="4" t="s">
        <v>1230</v>
      </c>
      <c r="B887" s="31">
        <v>86.2</v>
      </c>
    </row>
    <row r="888" spans="1:2" x14ac:dyDescent="0.25">
      <c r="A888" s="4" t="s">
        <v>1231</v>
      </c>
      <c r="B888" s="31">
        <v>87.16</v>
      </c>
    </row>
    <row r="889" spans="1:2" x14ac:dyDescent="0.25">
      <c r="A889" s="4" t="s">
        <v>1232</v>
      </c>
      <c r="B889" s="31">
        <v>87.51</v>
      </c>
    </row>
    <row r="890" spans="1:2" x14ac:dyDescent="0.25">
      <c r="A890" s="4" t="s">
        <v>1233</v>
      </c>
      <c r="B890" s="31">
        <v>88.5</v>
      </c>
    </row>
    <row r="891" spans="1:2" x14ac:dyDescent="0.25">
      <c r="A891" s="4" t="s">
        <v>1234</v>
      </c>
      <c r="B891" s="31">
        <v>87.76</v>
      </c>
    </row>
    <row r="892" spans="1:2" x14ac:dyDescent="0.25">
      <c r="A892" s="4" t="s">
        <v>1235</v>
      </c>
      <c r="B892" s="31">
        <v>88.81</v>
      </c>
    </row>
    <row r="893" spans="1:2" x14ac:dyDescent="0.25">
      <c r="A893" s="4" t="s">
        <v>1236</v>
      </c>
      <c r="B893" s="31">
        <v>88.13</v>
      </c>
    </row>
    <row r="894" spans="1:2" x14ac:dyDescent="0.25">
      <c r="A894" s="4" t="s">
        <v>1237</v>
      </c>
      <c r="B894" s="31">
        <v>87.39</v>
      </c>
    </row>
    <row r="895" spans="1:2" x14ac:dyDescent="0.25">
      <c r="A895" s="4" t="s">
        <v>1238</v>
      </c>
      <c r="B895" s="31">
        <v>85.22</v>
      </c>
    </row>
    <row r="896" spans="1:2" x14ac:dyDescent="0.25">
      <c r="A896" s="4" t="s">
        <v>1239</v>
      </c>
      <c r="B896" s="31">
        <v>85.5</v>
      </c>
    </row>
    <row r="897" spans="1:2" x14ac:dyDescent="0.25">
      <c r="A897" s="4" t="s">
        <v>1240</v>
      </c>
      <c r="B897" s="31">
        <v>84.73</v>
      </c>
    </row>
    <row r="898" spans="1:2" x14ac:dyDescent="0.25">
      <c r="A898" s="4" t="s">
        <v>1241</v>
      </c>
      <c r="B898" s="31">
        <v>83.56</v>
      </c>
    </row>
    <row r="899" spans="1:2" x14ac:dyDescent="0.25">
      <c r="A899" s="4" t="s">
        <v>1242</v>
      </c>
      <c r="B899" s="31">
        <v>83.56</v>
      </c>
    </row>
    <row r="900" spans="1:2" x14ac:dyDescent="0.25">
      <c r="A900" s="4" t="s">
        <v>1243</v>
      </c>
      <c r="B900" s="31">
        <v>83.56</v>
      </c>
    </row>
    <row r="901" spans="1:2" x14ac:dyDescent="0.25">
      <c r="A901" s="4" t="s">
        <v>1244</v>
      </c>
      <c r="B901" s="31">
        <v>84.58</v>
      </c>
    </row>
    <row r="902" spans="1:2" x14ac:dyDescent="0.25">
      <c r="A902" s="4" t="s">
        <v>1245</v>
      </c>
      <c r="B902" s="31">
        <v>83.96</v>
      </c>
    </row>
    <row r="903" spans="1:2" x14ac:dyDescent="0.25">
      <c r="A903" s="4" t="s">
        <v>1246</v>
      </c>
      <c r="B903" s="31">
        <v>83.77</v>
      </c>
    </row>
    <row r="904" spans="1:2" x14ac:dyDescent="0.25">
      <c r="A904" s="4" t="s">
        <v>1247</v>
      </c>
      <c r="B904" s="31">
        <v>83.09</v>
      </c>
    </row>
    <row r="905" spans="1:2" x14ac:dyDescent="0.25">
      <c r="A905" s="4" t="s">
        <v>1248</v>
      </c>
      <c r="B905" s="31">
        <v>82.35</v>
      </c>
    </row>
    <row r="906" spans="1:2" x14ac:dyDescent="0.25">
      <c r="A906" s="4" t="s">
        <v>1249</v>
      </c>
      <c r="B906" s="31">
        <v>81.209999999999994</v>
      </c>
    </row>
    <row r="907" spans="1:2" x14ac:dyDescent="0.25">
      <c r="A907" s="4" t="s">
        <v>1250</v>
      </c>
      <c r="B907" s="31">
        <v>81.150000000000006</v>
      </c>
    </row>
    <row r="908" spans="1:2" x14ac:dyDescent="0.25">
      <c r="A908" s="4" t="s">
        <v>1251</v>
      </c>
      <c r="B908" s="31">
        <v>80.900000000000006</v>
      </c>
    </row>
    <row r="909" spans="1:2" x14ac:dyDescent="0.25">
      <c r="A909" s="4" t="s">
        <v>1252</v>
      </c>
      <c r="B909" s="31">
        <v>80.62</v>
      </c>
    </row>
    <row r="910" spans="1:2" x14ac:dyDescent="0.25">
      <c r="A910" s="4" t="s">
        <v>1253</v>
      </c>
      <c r="B910" s="31">
        <v>80.56</v>
      </c>
    </row>
    <row r="911" spans="1:2" x14ac:dyDescent="0.25">
      <c r="A911" s="4" t="s">
        <v>1254</v>
      </c>
      <c r="B911" s="31">
        <v>79.36</v>
      </c>
    </row>
    <row r="912" spans="1:2" x14ac:dyDescent="0.25">
      <c r="A912" s="4" t="s">
        <v>1255</v>
      </c>
      <c r="B912" s="31">
        <v>78.930000000000007</v>
      </c>
    </row>
    <row r="913" spans="1:2" x14ac:dyDescent="0.25">
      <c r="A913" s="4" t="s">
        <v>1256</v>
      </c>
      <c r="B913" s="31">
        <v>78.5</v>
      </c>
    </row>
    <row r="914" spans="1:2" x14ac:dyDescent="0.25">
      <c r="A914" s="4" t="s">
        <v>1257</v>
      </c>
      <c r="B914" s="31">
        <v>78.53</v>
      </c>
    </row>
    <row r="915" spans="1:2" x14ac:dyDescent="0.25">
      <c r="A915" s="4" t="s">
        <v>1258</v>
      </c>
      <c r="B915" s="31">
        <v>78.59</v>
      </c>
    </row>
    <row r="916" spans="1:2" x14ac:dyDescent="0.25">
      <c r="A916" s="4" t="s">
        <v>1259</v>
      </c>
      <c r="B916" s="31">
        <v>78.87</v>
      </c>
    </row>
    <row r="917" spans="1:2" x14ac:dyDescent="0.25">
      <c r="A917" s="4" t="s">
        <v>1260</v>
      </c>
      <c r="B917" s="31">
        <v>79.73</v>
      </c>
    </row>
    <row r="918" spans="1:2" x14ac:dyDescent="0.25">
      <c r="A918" s="4" t="s">
        <v>1261</v>
      </c>
      <c r="B918" s="31">
        <v>79.760000000000005</v>
      </c>
    </row>
    <row r="919" spans="1:2" x14ac:dyDescent="0.25">
      <c r="A919" s="4" t="s">
        <v>1262</v>
      </c>
      <c r="B919" s="31">
        <v>80.44</v>
      </c>
    </row>
    <row r="920" spans="1:2" x14ac:dyDescent="0.25">
      <c r="A920" s="4" t="s">
        <v>1263</v>
      </c>
      <c r="B920" s="31">
        <v>81.23</v>
      </c>
    </row>
    <row r="921" spans="1:2" x14ac:dyDescent="0.25">
      <c r="A921" s="4" t="s">
        <v>1264</v>
      </c>
      <c r="B921" s="31">
        <v>82.71</v>
      </c>
    </row>
    <row r="922" spans="1:2" x14ac:dyDescent="0.25">
      <c r="A922" s="4" t="s">
        <v>1265</v>
      </c>
      <c r="B922" s="31">
        <v>82.89</v>
      </c>
    </row>
    <row r="923" spans="1:2" x14ac:dyDescent="0.25">
      <c r="A923" s="4" t="s">
        <v>1266</v>
      </c>
      <c r="B923" s="31">
        <v>83.81</v>
      </c>
    </row>
    <row r="924" spans="1:2" x14ac:dyDescent="0.25">
      <c r="A924" s="4" t="s">
        <v>1267</v>
      </c>
      <c r="B924" s="31">
        <v>83.93</v>
      </c>
    </row>
    <row r="925" spans="1:2" x14ac:dyDescent="0.25">
      <c r="A925" s="4" t="s">
        <v>1268</v>
      </c>
      <c r="B925" s="31">
        <v>83.9</v>
      </c>
    </row>
    <row r="926" spans="1:2" x14ac:dyDescent="0.25">
      <c r="A926" s="4" t="s">
        <v>1269</v>
      </c>
      <c r="B926" s="31">
        <v>83.72</v>
      </c>
    </row>
    <row r="927" spans="1:2" x14ac:dyDescent="0.25">
      <c r="A927" s="4" t="s">
        <v>1270</v>
      </c>
      <c r="B927" s="31">
        <v>83.6</v>
      </c>
    </row>
    <row r="928" spans="1:2" x14ac:dyDescent="0.25">
      <c r="A928" s="4" t="s">
        <v>1271</v>
      </c>
      <c r="B928" s="31">
        <v>84.12</v>
      </c>
    </row>
    <row r="929" spans="1:2" x14ac:dyDescent="0.25">
      <c r="A929" s="4" t="s">
        <v>1272</v>
      </c>
      <c r="B929" s="31">
        <v>84.4</v>
      </c>
    </row>
    <row r="930" spans="1:2" x14ac:dyDescent="0.25">
      <c r="A930" s="4" t="s">
        <v>1273</v>
      </c>
      <c r="B930" s="31">
        <v>84.46</v>
      </c>
    </row>
    <row r="931" spans="1:2" x14ac:dyDescent="0.25">
      <c r="A931" s="4" t="s">
        <v>1274</v>
      </c>
      <c r="B931" s="31">
        <v>84.06</v>
      </c>
    </row>
    <row r="932" spans="1:2" x14ac:dyDescent="0.25">
      <c r="A932" s="4" t="s">
        <v>1275</v>
      </c>
      <c r="B932" s="31">
        <v>83.54</v>
      </c>
    </row>
    <row r="933" spans="1:2" x14ac:dyDescent="0.25">
      <c r="A933" s="4" t="s">
        <v>1276</v>
      </c>
      <c r="B933" s="31">
        <v>83.78</v>
      </c>
    </row>
    <row r="934" spans="1:2" x14ac:dyDescent="0.25">
      <c r="A934" s="4" t="s">
        <v>1277</v>
      </c>
      <c r="B934" s="31">
        <v>84.75</v>
      </c>
    </row>
    <row r="935" spans="1:2" x14ac:dyDescent="0.25">
      <c r="A935" s="4" t="s">
        <v>1278</v>
      </c>
      <c r="B935" s="31">
        <v>85.08</v>
      </c>
    </row>
    <row r="936" spans="1:2" x14ac:dyDescent="0.25">
      <c r="A936" s="4" t="s">
        <v>1279</v>
      </c>
      <c r="B936" s="31">
        <v>85.2</v>
      </c>
    </row>
    <row r="937" spans="1:2" x14ac:dyDescent="0.25">
      <c r="A937" s="4" t="s">
        <v>1280</v>
      </c>
      <c r="B937" s="31">
        <v>85.35</v>
      </c>
    </row>
    <row r="938" spans="1:2" x14ac:dyDescent="0.25">
      <c r="A938" s="4" t="s">
        <v>1281</v>
      </c>
      <c r="B938" s="31">
        <v>85.69</v>
      </c>
    </row>
    <row r="939" spans="1:2" x14ac:dyDescent="0.25">
      <c r="A939" s="4" t="s">
        <v>1282</v>
      </c>
      <c r="B939" s="31">
        <v>85.66</v>
      </c>
    </row>
    <row r="940" spans="1:2" x14ac:dyDescent="0.25">
      <c r="A940" s="4" t="s">
        <v>1283</v>
      </c>
      <c r="B940" s="31">
        <v>84.93</v>
      </c>
    </row>
    <row r="941" spans="1:2" x14ac:dyDescent="0.25">
      <c r="A941" s="4" t="s">
        <v>1284</v>
      </c>
      <c r="B941" s="31">
        <v>84.24</v>
      </c>
    </row>
    <row r="942" spans="1:2" x14ac:dyDescent="0.25">
      <c r="A942" s="4" t="s">
        <v>1285</v>
      </c>
      <c r="B942" s="31">
        <v>84.08</v>
      </c>
    </row>
    <row r="943" spans="1:2" x14ac:dyDescent="0.25">
      <c r="A943" s="4" t="s">
        <v>1286</v>
      </c>
      <c r="B943" s="31">
        <v>83.63</v>
      </c>
    </row>
    <row r="944" spans="1:2" x14ac:dyDescent="0.25">
      <c r="A944" s="4" t="s">
        <v>1287</v>
      </c>
      <c r="B944" s="31">
        <v>82.48</v>
      </c>
    </row>
    <row r="945" spans="1:2" x14ac:dyDescent="0.25">
      <c r="A945" s="4" t="s">
        <v>1288</v>
      </c>
      <c r="B945" s="31">
        <v>81.88</v>
      </c>
    </row>
    <row r="946" spans="1:2" x14ac:dyDescent="0.25">
      <c r="A946" s="4" t="s">
        <v>1289</v>
      </c>
      <c r="B946" s="31">
        <v>81.67</v>
      </c>
    </row>
    <row r="947" spans="1:2" x14ac:dyDescent="0.25">
      <c r="A947" s="4" t="s">
        <v>1290</v>
      </c>
      <c r="B947" s="31">
        <v>80.430000000000007</v>
      </c>
    </row>
    <row r="948" spans="1:2" x14ac:dyDescent="0.25">
      <c r="A948" s="4" t="s">
        <v>1291</v>
      </c>
      <c r="B948" s="31">
        <v>79.77</v>
      </c>
    </row>
    <row r="949" spans="1:2" x14ac:dyDescent="0.25">
      <c r="A949" s="4" t="s">
        <v>1292</v>
      </c>
      <c r="B949" s="31">
        <v>79.34</v>
      </c>
    </row>
    <row r="950" spans="1:2" x14ac:dyDescent="0.25">
      <c r="A950" s="4" t="s">
        <v>1293</v>
      </c>
      <c r="B950" s="31">
        <v>77.8</v>
      </c>
    </row>
    <row r="951" spans="1:2" x14ac:dyDescent="0.25">
      <c r="A951" s="4" t="s">
        <v>1294</v>
      </c>
      <c r="B951" s="31">
        <v>77.86</v>
      </c>
    </row>
    <row r="952" spans="1:2" x14ac:dyDescent="0.25">
      <c r="A952" s="4" t="s">
        <v>1295</v>
      </c>
      <c r="B952" s="31">
        <v>75.88</v>
      </c>
    </row>
    <row r="953" spans="1:2" x14ac:dyDescent="0.25">
      <c r="A953" s="4" t="s">
        <v>1296</v>
      </c>
      <c r="B953" s="31">
        <v>75.88</v>
      </c>
    </row>
    <row r="954" spans="1:2" x14ac:dyDescent="0.25">
      <c r="A954" s="4" t="s">
        <v>1297</v>
      </c>
      <c r="B954" s="31">
        <v>75.760000000000005</v>
      </c>
    </row>
    <row r="955" spans="1:2" x14ac:dyDescent="0.25">
      <c r="A955" s="4" t="s">
        <v>1298</v>
      </c>
      <c r="B955" s="31">
        <v>75.58</v>
      </c>
    </row>
    <row r="956" spans="1:2" x14ac:dyDescent="0.25">
      <c r="A956" s="4" t="s">
        <v>1299</v>
      </c>
      <c r="B956" s="31">
        <v>74.569999999999993</v>
      </c>
    </row>
    <row r="957" spans="1:2" x14ac:dyDescent="0.25">
      <c r="A957" s="4" t="s">
        <v>1300</v>
      </c>
      <c r="B957" s="31">
        <v>74.37</v>
      </c>
    </row>
    <row r="958" spans="1:2" x14ac:dyDescent="0.25">
      <c r="A958" s="4" t="s">
        <v>1301</v>
      </c>
      <c r="B958" s="31">
        <v>73.92</v>
      </c>
    </row>
    <row r="959" spans="1:2" x14ac:dyDescent="0.25">
      <c r="A959" s="4" t="s">
        <v>1302</v>
      </c>
      <c r="B959" s="31">
        <v>74.489999999999995</v>
      </c>
    </row>
    <row r="960" spans="1:2" x14ac:dyDescent="0.25">
      <c r="A960" s="4" t="s">
        <v>1303</v>
      </c>
      <c r="B960" s="31">
        <v>75.64</v>
      </c>
    </row>
    <row r="961" spans="1:2" x14ac:dyDescent="0.25">
      <c r="A961" s="4" t="s">
        <v>1304</v>
      </c>
      <c r="B961" s="31">
        <v>76.56</v>
      </c>
    </row>
    <row r="962" spans="1:2" x14ac:dyDescent="0.25">
      <c r="A962" s="4" t="s">
        <v>1305</v>
      </c>
      <c r="B962" s="31">
        <v>77.92</v>
      </c>
    </row>
    <row r="963" spans="1:2" x14ac:dyDescent="0.25">
      <c r="A963" s="4" t="s">
        <v>1306</v>
      </c>
      <c r="B963" s="31">
        <v>80.02</v>
      </c>
    </row>
    <row r="964" spans="1:2" x14ac:dyDescent="0.25">
      <c r="A964" s="4" t="s">
        <v>1307</v>
      </c>
      <c r="B964" s="31">
        <v>81.239999999999995</v>
      </c>
    </row>
    <row r="965" spans="1:2" x14ac:dyDescent="0.25">
      <c r="A965" s="4" t="s">
        <v>1308</v>
      </c>
      <c r="B965" s="31">
        <v>83.46</v>
      </c>
    </row>
    <row r="966" spans="1:2" x14ac:dyDescent="0.25">
      <c r="A966" s="4" t="s">
        <v>1309</v>
      </c>
      <c r="B966" s="31">
        <v>84.29</v>
      </c>
    </row>
    <row r="967" spans="1:2" x14ac:dyDescent="0.25">
      <c r="A967" s="4" t="s">
        <v>1310</v>
      </c>
      <c r="B967" s="31">
        <v>84.76</v>
      </c>
    </row>
    <row r="968" spans="1:2" x14ac:dyDescent="0.25">
      <c r="A968" s="4" t="s">
        <v>1311</v>
      </c>
      <c r="B968" s="31">
        <v>85</v>
      </c>
    </row>
    <row r="969" spans="1:2" x14ac:dyDescent="0.25">
      <c r="A969" s="4" t="s">
        <v>1312</v>
      </c>
      <c r="B969" s="31">
        <v>85.27</v>
      </c>
    </row>
    <row r="970" spans="1:2" x14ac:dyDescent="0.25">
      <c r="A970" s="4" t="s">
        <v>1313</v>
      </c>
      <c r="B970" s="31">
        <v>85.44</v>
      </c>
    </row>
    <row r="971" spans="1:2" x14ac:dyDescent="0.25">
      <c r="A971" s="4" t="s">
        <v>1314</v>
      </c>
      <c r="B971" s="31">
        <v>85.92</v>
      </c>
    </row>
    <row r="972" spans="1:2" x14ac:dyDescent="0.25">
      <c r="A972" s="4" t="s">
        <v>1315</v>
      </c>
      <c r="B972" s="31">
        <v>85.89</v>
      </c>
    </row>
    <row r="973" spans="1:2" x14ac:dyDescent="0.25">
      <c r="A973" s="4" t="s">
        <v>1316</v>
      </c>
      <c r="B973" s="31">
        <v>84.61</v>
      </c>
    </row>
    <row r="974" spans="1:2" x14ac:dyDescent="0.25">
      <c r="A974" s="4" t="s">
        <v>1317</v>
      </c>
      <c r="B974" s="31">
        <v>84.9</v>
      </c>
    </row>
    <row r="975" spans="1:2" x14ac:dyDescent="0.25">
      <c r="A975" s="4" t="s">
        <v>1318</v>
      </c>
      <c r="B975" s="31">
        <v>84.96</v>
      </c>
    </row>
    <row r="976" spans="1:2" x14ac:dyDescent="0.25">
      <c r="A976" s="4" t="s">
        <v>1319</v>
      </c>
      <c r="B976" s="31">
        <v>84.9</v>
      </c>
    </row>
    <row r="977" spans="1:2" x14ac:dyDescent="0.25">
      <c r="A977" s="4" t="s">
        <v>1320</v>
      </c>
      <c r="B977" s="31">
        <v>84.49</v>
      </c>
    </row>
    <row r="978" spans="1:2" x14ac:dyDescent="0.25">
      <c r="A978" s="4" t="s">
        <v>1321</v>
      </c>
      <c r="B978" s="31">
        <v>84.49</v>
      </c>
    </row>
    <row r="979" spans="1:2" x14ac:dyDescent="0.25">
      <c r="A979" s="4" t="s">
        <v>1322</v>
      </c>
      <c r="B979" s="31">
        <v>83.47</v>
      </c>
    </row>
    <row r="980" spans="1:2" x14ac:dyDescent="0.25">
      <c r="A980" s="4" t="s">
        <v>1323</v>
      </c>
      <c r="B980" s="31">
        <v>83.44</v>
      </c>
    </row>
    <row r="981" spans="1:2" x14ac:dyDescent="0.25">
      <c r="A981" s="4" t="s">
        <v>1324</v>
      </c>
      <c r="B981" s="31">
        <v>82.42</v>
      </c>
    </row>
    <row r="982" spans="1:2" x14ac:dyDescent="0.25">
      <c r="A982" s="4" t="s">
        <v>1325</v>
      </c>
      <c r="B982" s="31">
        <v>82.07</v>
      </c>
    </row>
    <row r="983" spans="1:2" x14ac:dyDescent="0.25">
      <c r="A983" s="4" t="s">
        <v>1326</v>
      </c>
      <c r="B983" s="31">
        <v>82.07</v>
      </c>
    </row>
    <row r="984" spans="1:2" x14ac:dyDescent="0.25">
      <c r="A984" s="4" t="s">
        <v>1327</v>
      </c>
      <c r="B984" s="31">
        <v>81.61</v>
      </c>
    </row>
    <row r="985" spans="1:2" x14ac:dyDescent="0.25">
      <c r="A985" s="4" t="s">
        <v>1328</v>
      </c>
      <c r="B985" s="31">
        <v>80.819999999999993</v>
      </c>
    </row>
    <row r="986" spans="1:2" x14ac:dyDescent="0.25">
      <c r="A986" s="4" t="s">
        <v>1329</v>
      </c>
      <c r="B986" s="31">
        <v>80.33</v>
      </c>
    </row>
    <row r="987" spans="1:2" x14ac:dyDescent="0.25">
      <c r="A987" s="4" t="s">
        <v>1330</v>
      </c>
      <c r="B987" s="31">
        <v>79.11</v>
      </c>
    </row>
    <row r="988" spans="1:2" x14ac:dyDescent="0.25">
      <c r="A988" s="4" t="s">
        <v>1331</v>
      </c>
      <c r="B988" s="31">
        <v>78.260000000000005</v>
      </c>
    </row>
    <row r="989" spans="1:2" x14ac:dyDescent="0.25">
      <c r="A989" s="4" t="s">
        <v>1332</v>
      </c>
      <c r="B989" s="31">
        <v>77.94</v>
      </c>
    </row>
    <row r="990" spans="1:2" x14ac:dyDescent="0.25">
      <c r="A990" s="4" t="s">
        <v>1333</v>
      </c>
      <c r="B990" s="31">
        <v>76.599999999999994</v>
      </c>
    </row>
    <row r="991" spans="1:2" x14ac:dyDescent="0.25">
      <c r="A991" s="4" t="s">
        <v>1334</v>
      </c>
      <c r="B991" s="31">
        <v>75.73</v>
      </c>
    </row>
    <row r="992" spans="1:2" x14ac:dyDescent="0.25">
      <c r="A992" s="4" t="s">
        <v>1335</v>
      </c>
      <c r="B992" s="31">
        <v>75.47</v>
      </c>
    </row>
    <row r="993" spans="1:2" x14ac:dyDescent="0.25">
      <c r="A993" s="4" t="s">
        <v>1336</v>
      </c>
      <c r="B993" s="31">
        <v>74.94</v>
      </c>
    </row>
    <row r="994" spans="1:2" x14ac:dyDescent="0.25">
      <c r="A994" s="4" t="s">
        <v>1337</v>
      </c>
      <c r="B994" s="31">
        <v>74.709999999999994</v>
      </c>
    </row>
    <row r="995" spans="1:2" x14ac:dyDescent="0.25">
      <c r="A995" s="4" t="s">
        <v>1338</v>
      </c>
      <c r="B995" s="31">
        <v>74.540000000000006</v>
      </c>
    </row>
    <row r="996" spans="1:2" x14ac:dyDescent="0.25">
      <c r="A996" s="4" t="s">
        <v>1339</v>
      </c>
      <c r="B996" s="31">
        <v>74.400000000000006</v>
      </c>
    </row>
    <row r="997" spans="1:2" x14ac:dyDescent="0.25">
      <c r="A997" s="4" t="s">
        <v>1340</v>
      </c>
      <c r="B997" s="31">
        <v>73.989999999999995</v>
      </c>
    </row>
    <row r="998" spans="1:2" x14ac:dyDescent="0.25">
      <c r="A998" s="4" t="s">
        <v>1341</v>
      </c>
      <c r="B998" s="31">
        <v>73.459999999999994</v>
      </c>
    </row>
    <row r="999" spans="1:2" x14ac:dyDescent="0.25">
      <c r="A999" s="4" t="s">
        <v>1342</v>
      </c>
      <c r="B999" s="31">
        <v>72.989999999999995</v>
      </c>
    </row>
    <row r="1000" spans="1:2" x14ac:dyDescent="0.25">
      <c r="A1000" s="4" t="s">
        <v>1343</v>
      </c>
      <c r="B1000" s="31">
        <v>72.290000000000006</v>
      </c>
    </row>
    <row r="1001" spans="1:2" x14ac:dyDescent="0.25">
      <c r="A1001" s="4" t="s">
        <v>1344</v>
      </c>
      <c r="B1001" s="31">
        <v>72.12</v>
      </c>
    </row>
    <row r="1002" spans="1:2" x14ac:dyDescent="0.25">
      <c r="A1002" s="4" t="s">
        <v>1345</v>
      </c>
      <c r="B1002" s="31">
        <v>71.62</v>
      </c>
    </row>
    <row r="1003" spans="1:2" x14ac:dyDescent="0.25">
      <c r="A1003" s="4" t="s">
        <v>1346</v>
      </c>
      <c r="B1003" s="31">
        <v>71.36</v>
      </c>
    </row>
    <row r="1004" spans="1:2" x14ac:dyDescent="0.25">
      <c r="A1004" s="4" t="s">
        <v>1347</v>
      </c>
      <c r="B1004" s="31">
        <v>70.83</v>
      </c>
    </row>
    <row r="1005" spans="1:2" x14ac:dyDescent="0.25">
      <c r="A1005" s="4" t="s">
        <v>1348</v>
      </c>
      <c r="B1005" s="31">
        <v>70.22</v>
      </c>
    </row>
    <row r="1006" spans="1:2" x14ac:dyDescent="0.25">
      <c r="A1006" s="4" t="s">
        <v>1349</v>
      </c>
      <c r="B1006" s="31">
        <v>70.25</v>
      </c>
    </row>
    <row r="1007" spans="1:2" x14ac:dyDescent="0.25">
      <c r="A1007" s="4" t="s">
        <v>1350</v>
      </c>
      <c r="B1007" s="31">
        <v>69.959999999999994</v>
      </c>
    </row>
    <row r="1008" spans="1:2" x14ac:dyDescent="0.25">
      <c r="A1008" s="4" t="s">
        <v>1351</v>
      </c>
      <c r="B1008" s="31">
        <v>70.510000000000005</v>
      </c>
    </row>
    <row r="1009" spans="1:2" x14ac:dyDescent="0.25">
      <c r="A1009" s="4" t="s">
        <v>1352</v>
      </c>
      <c r="B1009" s="31">
        <v>70.599999999999994</v>
      </c>
    </row>
    <row r="1010" spans="1:2" x14ac:dyDescent="0.25">
      <c r="A1010" s="4" t="s">
        <v>1353</v>
      </c>
      <c r="B1010" s="31">
        <v>70.66</v>
      </c>
    </row>
    <row r="1011" spans="1:2" x14ac:dyDescent="0.25">
      <c r="A1011" s="4" t="s">
        <v>1354</v>
      </c>
      <c r="B1011" s="31">
        <v>70.69</v>
      </c>
    </row>
    <row r="1012" spans="1:2" x14ac:dyDescent="0.25">
      <c r="A1012" s="4" t="s">
        <v>1355</v>
      </c>
      <c r="B1012" s="31">
        <v>70.92</v>
      </c>
    </row>
    <row r="1013" spans="1:2" x14ac:dyDescent="0.25">
      <c r="A1013" s="4" t="s">
        <v>1356</v>
      </c>
      <c r="B1013" s="31">
        <v>71.56</v>
      </c>
    </row>
    <row r="1014" spans="1:2" x14ac:dyDescent="0.25">
      <c r="A1014" s="4" t="s">
        <v>1357</v>
      </c>
      <c r="B1014" s="31">
        <v>71.59</v>
      </c>
    </row>
    <row r="1015" spans="1:2" x14ac:dyDescent="0.25">
      <c r="A1015" s="4" t="s">
        <v>1358</v>
      </c>
      <c r="B1015" s="31">
        <v>71.62</v>
      </c>
    </row>
    <row r="1016" spans="1:2" x14ac:dyDescent="0.25">
      <c r="A1016" s="4" t="s">
        <v>1359</v>
      </c>
      <c r="B1016" s="31">
        <v>71.69</v>
      </c>
    </row>
    <row r="1017" spans="1:2" x14ac:dyDescent="0.25">
      <c r="A1017" s="4" t="s">
        <v>1360</v>
      </c>
      <c r="B1017" s="31">
        <v>71.19</v>
      </c>
    </row>
    <row r="1018" spans="1:2" x14ac:dyDescent="0.25">
      <c r="A1018" s="4" t="s">
        <v>1361</v>
      </c>
      <c r="B1018" s="31">
        <v>70.930000000000007</v>
      </c>
    </row>
    <row r="1019" spans="1:2" x14ac:dyDescent="0.25">
      <c r="A1019" s="4" t="s">
        <v>1362</v>
      </c>
      <c r="B1019" s="31">
        <v>70.900000000000006</v>
      </c>
    </row>
    <row r="1020" spans="1:2" x14ac:dyDescent="0.25">
      <c r="A1020" s="4" t="s">
        <v>1363</v>
      </c>
      <c r="B1020" s="31">
        <v>70.84</v>
      </c>
    </row>
    <row r="1021" spans="1:2" x14ac:dyDescent="0.25">
      <c r="A1021" s="4" t="s">
        <v>1364</v>
      </c>
      <c r="B1021" s="31">
        <v>70.87</v>
      </c>
    </row>
    <row r="1022" spans="1:2" x14ac:dyDescent="0.25">
      <c r="A1022" s="4" t="s">
        <v>1365</v>
      </c>
      <c r="B1022" s="31">
        <v>70.459999999999994</v>
      </c>
    </row>
    <row r="1023" spans="1:2" x14ac:dyDescent="0.25">
      <c r="A1023" s="4" t="s">
        <v>1366</v>
      </c>
      <c r="B1023" s="31">
        <v>70.290000000000006</v>
      </c>
    </row>
    <row r="1024" spans="1:2" x14ac:dyDescent="0.25">
      <c r="A1024" s="4" t="s">
        <v>1367</v>
      </c>
      <c r="B1024" s="31">
        <v>70.349999999999994</v>
      </c>
    </row>
    <row r="1025" spans="1:2" x14ac:dyDescent="0.25">
      <c r="A1025" s="4" t="s">
        <v>1368</v>
      </c>
      <c r="B1025" s="31">
        <v>69.38</v>
      </c>
    </row>
    <row r="1026" spans="1:2" x14ac:dyDescent="0.25">
      <c r="A1026" s="4" t="s">
        <v>1369</v>
      </c>
      <c r="B1026" s="31">
        <v>69.88</v>
      </c>
    </row>
    <row r="1027" spans="1:2" x14ac:dyDescent="0.25">
      <c r="A1027" s="4" t="s">
        <v>1370</v>
      </c>
      <c r="B1027" s="31">
        <v>69.62</v>
      </c>
    </row>
    <row r="1028" spans="1:2" x14ac:dyDescent="0.25">
      <c r="A1028" s="4" t="s">
        <v>1371</v>
      </c>
      <c r="B1028" s="31">
        <v>68.709999999999994</v>
      </c>
    </row>
    <row r="1029" spans="1:2" x14ac:dyDescent="0.25">
      <c r="A1029" s="4" t="s">
        <v>1372</v>
      </c>
      <c r="B1029" s="31">
        <v>68.25</v>
      </c>
    </row>
    <row r="1030" spans="1:2" x14ac:dyDescent="0.25">
      <c r="A1030" s="4" t="s">
        <v>1373</v>
      </c>
      <c r="B1030" s="31">
        <v>68.45</v>
      </c>
    </row>
    <row r="1031" spans="1:2" x14ac:dyDescent="0.25">
      <c r="A1031" s="4" t="s">
        <v>1374</v>
      </c>
      <c r="B1031" s="31">
        <v>67.98</v>
      </c>
    </row>
    <row r="1032" spans="1:2" x14ac:dyDescent="0.25">
      <c r="A1032" s="4" t="s">
        <v>1375</v>
      </c>
      <c r="B1032" s="31">
        <v>68.16</v>
      </c>
    </row>
    <row r="1033" spans="1:2" x14ac:dyDescent="0.25">
      <c r="A1033" s="4" t="s">
        <v>1376</v>
      </c>
      <c r="B1033" s="31">
        <v>67.87</v>
      </c>
    </row>
    <row r="1034" spans="1:2" x14ac:dyDescent="0.25">
      <c r="A1034" s="4" t="s">
        <v>1377</v>
      </c>
      <c r="B1034" s="31">
        <v>67.58</v>
      </c>
    </row>
    <row r="1035" spans="1:2" x14ac:dyDescent="0.25">
      <c r="A1035" s="4" t="s">
        <v>1378</v>
      </c>
      <c r="B1035" s="31">
        <v>67.78</v>
      </c>
    </row>
    <row r="1036" spans="1:2" x14ac:dyDescent="0.25">
      <c r="A1036" s="4" t="s">
        <v>1379</v>
      </c>
      <c r="B1036" s="31">
        <v>67.58</v>
      </c>
    </row>
    <row r="1037" spans="1:2" x14ac:dyDescent="0.25">
      <c r="A1037" s="4" t="s">
        <v>1380</v>
      </c>
      <c r="B1037" s="31">
        <v>67.05</v>
      </c>
    </row>
    <row r="1038" spans="1:2" x14ac:dyDescent="0.25">
      <c r="A1038" s="4" t="s">
        <v>1381</v>
      </c>
      <c r="B1038" s="31">
        <v>66.459999999999994</v>
      </c>
    </row>
    <row r="1039" spans="1:2" x14ac:dyDescent="0.25">
      <c r="A1039" s="4" t="s">
        <v>1382</v>
      </c>
      <c r="B1039" s="31">
        <v>66.290000000000006</v>
      </c>
    </row>
    <row r="1040" spans="1:2" x14ac:dyDescent="0.25">
      <c r="A1040" s="4" t="s">
        <v>1383</v>
      </c>
      <c r="B1040" s="31">
        <v>66.23</v>
      </c>
    </row>
    <row r="1041" spans="1:2" x14ac:dyDescent="0.25">
      <c r="A1041" s="4" t="s">
        <v>1384</v>
      </c>
      <c r="B1041" s="31">
        <v>66.03</v>
      </c>
    </row>
    <row r="1042" spans="1:2" x14ac:dyDescent="0.25">
      <c r="A1042" s="4" t="s">
        <v>1385</v>
      </c>
      <c r="B1042" s="31">
        <v>65.88</v>
      </c>
    </row>
    <row r="1043" spans="1:2" x14ac:dyDescent="0.25">
      <c r="A1043" s="4" t="s">
        <v>1386</v>
      </c>
      <c r="B1043" s="31">
        <v>65.56</v>
      </c>
    </row>
    <row r="1044" spans="1:2" x14ac:dyDescent="0.25">
      <c r="A1044" s="4" t="s">
        <v>1387</v>
      </c>
      <c r="B1044" s="31">
        <v>65.27</v>
      </c>
    </row>
    <row r="1045" spans="1:2" x14ac:dyDescent="0.25">
      <c r="A1045" s="4" t="s">
        <v>1388</v>
      </c>
      <c r="B1045" s="31">
        <v>64.989999999999995</v>
      </c>
    </row>
    <row r="1046" spans="1:2" x14ac:dyDescent="0.25">
      <c r="A1046" s="4" t="s">
        <v>1389</v>
      </c>
      <c r="B1046" s="31">
        <v>64.38</v>
      </c>
    </row>
    <row r="1047" spans="1:2" x14ac:dyDescent="0.25">
      <c r="A1047" s="4" t="s">
        <v>1390</v>
      </c>
      <c r="B1047" s="31">
        <v>64.55</v>
      </c>
    </row>
    <row r="1048" spans="1:2" x14ac:dyDescent="0.25">
      <c r="A1048" s="4" t="s">
        <v>1391</v>
      </c>
      <c r="B1048" s="31">
        <v>64.75</v>
      </c>
    </row>
    <row r="1049" spans="1:2" x14ac:dyDescent="0.25">
      <c r="A1049" s="4" t="s">
        <v>1392</v>
      </c>
      <c r="B1049" s="31">
        <v>64.73</v>
      </c>
    </row>
    <row r="1050" spans="1:2" x14ac:dyDescent="0.25">
      <c r="A1050" s="4" t="s">
        <v>1393</v>
      </c>
      <c r="B1050" s="31">
        <v>64.900000000000006</v>
      </c>
    </row>
    <row r="1051" spans="1:2" x14ac:dyDescent="0.25">
      <c r="A1051" s="4" t="s">
        <v>1394</v>
      </c>
      <c r="B1051" s="31">
        <v>64.67</v>
      </c>
    </row>
    <row r="1052" spans="1:2" x14ac:dyDescent="0.25">
      <c r="A1052" s="4" t="s">
        <v>1395</v>
      </c>
      <c r="B1052" s="31">
        <v>64.55</v>
      </c>
    </row>
    <row r="1053" spans="1:2" x14ac:dyDescent="0.25">
      <c r="A1053" s="4" t="s">
        <v>1396</v>
      </c>
      <c r="B1053" s="31">
        <v>64.150000000000006</v>
      </c>
    </row>
    <row r="1054" spans="1:2" x14ac:dyDescent="0.25">
      <c r="A1054" s="4" t="s">
        <v>1397</v>
      </c>
      <c r="B1054" s="31">
        <v>63.86</v>
      </c>
    </row>
    <row r="1055" spans="1:2" x14ac:dyDescent="0.25">
      <c r="A1055" s="4" t="s">
        <v>1398</v>
      </c>
      <c r="B1055" s="31">
        <v>63.83</v>
      </c>
    </row>
    <row r="1056" spans="1:2" x14ac:dyDescent="0.25">
      <c r="A1056" s="4" t="s">
        <v>1399</v>
      </c>
      <c r="B1056" s="31">
        <v>63.48</v>
      </c>
    </row>
    <row r="1057" spans="1:2" x14ac:dyDescent="0.25">
      <c r="A1057" s="4" t="s">
        <v>1400</v>
      </c>
      <c r="B1057" s="31">
        <v>62.76</v>
      </c>
    </row>
    <row r="1058" spans="1:2" x14ac:dyDescent="0.25">
      <c r="A1058" s="4" t="s">
        <v>1401</v>
      </c>
      <c r="B1058" s="31">
        <v>62.21</v>
      </c>
    </row>
    <row r="1059" spans="1:2" x14ac:dyDescent="0.25">
      <c r="A1059" s="4" t="s">
        <v>1402</v>
      </c>
      <c r="B1059" s="31">
        <v>61.72</v>
      </c>
    </row>
    <row r="1060" spans="1:2" x14ac:dyDescent="0.25">
      <c r="A1060" s="4" t="s">
        <v>1403</v>
      </c>
      <c r="B1060" s="31">
        <v>61.69</v>
      </c>
    </row>
    <row r="1061" spans="1:2" x14ac:dyDescent="0.25">
      <c r="A1061" s="4" t="s">
        <v>1404</v>
      </c>
      <c r="B1061" s="31">
        <v>60.63</v>
      </c>
    </row>
    <row r="1062" spans="1:2" x14ac:dyDescent="0.25">
      <c r="A1062" s="4" t="s">
        <v>1405</v>
      </c>
      <c r="B1062" s="31">
        <v>60.45</v>
      </c>
    </row>
    <row r="1063" spans="1:2" x14ac:dyDescent="0.25">
      <c r="A1063" s="4" t="s">
        <v>1406</v>
      </c>
      <c r="B1063" s="31">
        <v>60.19</v>
      </c>
    </row>
    <row r="1064" spans="1:2" x14ac:dyDescent="0.25">
      <c r="A1064" s="4" t="s">
        <v>1407</v>
      </c>
      <c r="B1064" s="31">
        <v>59.96</v>
      </c>
    </row>
    <row r="1065" spans="1:2" x14ac:dyDescent="0.25">
      <c r="A1065" s="4" t="s">
        <v>1408</v>
      </c>
      <c r="B1065" s="31">
        <v>59.85</v>
      </c>
    </row>
    <row r="1066" spans="1:2" x14ac:dyDescent="0.25">
      <c r="A1066" s="4" t="s">
        <v>1409</v>
      </c>
      <c r="B1066" s="31">
        <v>59.56</v>
      </c>
    </row>
    <row r="1067" spans="1:2" x14ac:dyDescent="0.25">
      <c r="A1067" s="4" t="s">
        <v>1410</v>
      </c>
      <c r="B1067" s="31">
        <v>59.19</v>
      </c>
    </row>
    <row r="1068" spans="1:2" x14ac:dyDescent="0.25">
      <c r="A1068" s="4" t="s">
        <v>1411</v>
      </c>
      <c r="B1068" s="31">
        <v>59.24</v>
      </c>
    </row>
    <row r="1069" spans="1:2" x14ac:dyDescent="0.25">
      <c r="A1069" s="4" t="s">
        <v>1412</v>
      </c>
      <c r="B1069" s="31">
        <v>58.93</v>
      </c>
    </row>
    <row r="1070" spans="1:2" x14ac:dyDescent="0.25">
      <c r="A1070" s="4" t="s">
        <v>1413</v>
      </c>
      <c r="B1070" s="31">
        <v>58.7</v>
      </c>
    </row>
    <row r="1071" spans="1:2" x14ac:dyDescent="0.25">
      <c r="A1071" s="4" t="s">
        <v>1414</v>
      </c>
      <c r="B1071" s="31">
        <v>58.52</v>
      </c>
    </row>
    <row r="1072" spans="1:2" x14ac:dyDescent="0.25">
      <c r="A1072" s="4" t="s">
        <v>1415</v>
      </c>
      <c r="B1072" s="31">
        <v>58.38</v>
      </c>
    </row>
    <row r="1073" spans="1:2" x14ac:dyDescent="0.25">
      <c r="A1073" s="4" t="s">
        <v>1416</v>
      </c>
      <c r="B1073" s="31">
        <v>58.41</v>
      </c>
    </row>
    <row r="1074" spans="1:2" x14ac:dyDescent="0.25">
      <c r="A1074" s="4" t="s">
        <v>1417</v>
      </c>
      <c r="B1074" s="31">
        <v>58.5</v>
      </c>
    </row>
    <row r="1075" spans="1:2" x14ac:dyDescent="0.25">
      <c r="A1075" s="4" t="s">
        <v>1418</v>
      </c>
      <c r="B1075" s="31">
        <v>58.67</v>
      </c>
    </row>
    <row r="1076" spans="1:2" x14ac:dyDescent="0.25">
      <c r="A1076" s="4" t="s">
        <v>1419</v>
      </c>
      <c r="B1076" s="31">
        <v>58.52</v>
      </c>
    </row>
    <row r="1077" spans="1:2" x14ac:dyDescent="0.25">
      <c r="A1077" s="4" t="s">
        <v>1420</v>
      </c>
      <c r="B1077" s="31">
        <v>58.12</v>
      </c>
    </row>
    <row r="1078" spans="1:2" x14ac:dyDescent="0.25">
      <c r="A1078" s="4" t="s">
        <v>1421</v>
      </c>
      <c r="B1078" s="31">
        <v>57.95</v>
      </c>
    </row>
    <row r="1079" spans="1:2" x14ac:dyDescent="0.25">
      <c r="A1079" s="4" t="s">
        <v>1422</v>
      </c>
      <c r="B1079" s="31">
        <v>58.09</v>
      </c>
    </row>
    <row r="1080" spans="1:2" x14ac:dyDescent="0.25">
      <c r="A1080" s="4" t="s">
        <v>1423</v>
      </c>
      <c r="B1080" s="31">
        <v>58.18</v>
      </c>
    </row>
    <row r="1081" spans="1:2" x14ac:dyDescent="0.25">
      <c r="A1081" s="4" t="s">
        <v>1424</v>
      </c>
      <c r="B1081" s="31">
        <v>58.37</v>
      </c>
    </row>
    <row r="1082" spans="1:2" x14ac:dyDescent="0.25">
      <c r="A1082" s="4" t="s">
        <v>1425</v>
      </c>
      <c r="B1082" s="31">
        <v>58.57</v>
      </c>
    </row>
    <row r="1083" spans="1:2" x14ac:dyDescent="0.25">
      <c r="A1083" s="4" t="s">
        <v>1426</v>
      </c>
      <c r="B1083" s="31">
        <v>58.69</v>
      </c>
    </row>
    <row r="1084" spans="1:2" x14ac:dyDescent="0.25">
      <c r="A1084" s="4" t="s">
        <v>1427</v>
      </c>
      <c r="B1084" s="31">
        <v>58.77</v>
      </c>
    </row>
    <row r="1085" spans="1:2" x14ac:dyDescent="0.25">
      <c r="A1085" s="4" t="s">
        <v>1428</v>
      </c>
      <c r="B1085" s="31">
        <v>58.8</v>
      </c>
    </row>
    <row r="1086" spans="1:2" x14ac:dyDescent="0.25">
      <c r="A1086" s="4" t="s">
        <v>1429</v>
      </c>
      <c r="B1086" s="31">
        <v>58.95</v>
      </c>
    </row>
    <row r="1087" spans="1:2" x14ac:dyDescent="0.25">
      <c r="A1087" s="4" t="s">
        <v>1430</v>
      </c>
      <c r="B1087" s="31">
        <v>59.29</v>
      </c>
    </row>
    <row r="1088" spans="1:2" x14ac:dyDescent="0.25">
      <c r="A1088" s="4" t="s">
        <v>1431</v>
      </c>
      <c r="B1088" s="31">
        <v>59.44</v>
      </c>
    </row>
    <row r="1089" spans="1:2" x14ac:dyDescent="0.25">
      <c r="A1089" s="4" t="s">
        <v>1432</v>
      </c>
      <c r="B1089" s="31">
        <v>59.35</v>
      </c>
    </row>
    <row r="1090" spans="1:2" x14ac:dyDescent="0.25">
      <c r="A1090" s="4" t="s">
        <v>1433</v>
      </c>
      <c r="B1090" s="31">
        <v>59.81</v>
      </c>
    </row>
    <row r="1091" spans="1:2" x14ac:dyDescent="0.25">
      <c r="A1091" s="4" t="s">
        <v>1434</v>
      </c>
      <c r="B1091" s="31">
        <v>59.9</v>
      </c>
    </row>
    <row r="1092" spans="1:2" x14ac:dyDescent="0.25">
      <c r="A1092" s="4" t="s">
        <v>1435</v>
      </c>
      <c r="B1092" s="31">
        <v>59.81</v>
      </c>
    </row>
    <row r="1093" spans="1:2" x14ac:dyDescent="0.25">
      <c r="A1093" s="4" t="s">
        <v>1436</v>
      </c>
      <c r="B1093" s="31">
        <v>59.95</v>
      </c>
    </row>
    <row r="1094" spans="1:2" x14ac:dyDescent="0.25">
      <c r="A1094" s="4" t="s">
        <v>1437</v>
      </c>
      <c r="B1094" s="31">
        <v>60.3</v>
      </c>
    </row>
    <row r="1095" spans="1:2" x14ac:dyDescent="0.25">
      <c r="A1095" s="4" t="s">
        <v>1438</v>
      </c>
      <c r="B1095" s="31">
        <v>60.65</v>
      </c>
    </row>
    <row r="1096" spans="1:2" x14ac:dyDescent="0.25">
      <c r="A1096" s="4" t="s">
        <v>1439</v>
      </c>
      <c r="B1096" s="31">
        <v>60.73</v>
      </c>
    </row>
    <row r="1097" spans="1:2" x14ac:dyDescent="0.25">
      <c r="A1097" s="4" t="s">
        <v>1440</v>
      </c>
      <c r="B1097" s="31">
        <v>60.73</v>
      </c>
    </row>
    <row r="1098" spans="1:2" x14ac:dyDescent="0.25">
      <c r="A1098" s="4" t="s">
        <v>1441</v>
      </c>
      <c r="B1098" s="31">
        <v>60.73</v>
      </c>
    </row>
    <row r="1099" spans="1:2" x14ac:dyDescent="0.25">
      <c r="A1099" s="4" t="s">
        <v>1442</v>
      </c>
      <c r="B1099" s="31">
        <v>61.4</v>
      </c>
    </row>
    <row r="1100" spans="1:2" x14ac:dyDescent="0.25">
      <c r="A1100" s="4" t="s">
        <v>1443</v>
      </c>
      <c r="B1100" s="31">
        <v>61.34</v>
      </c>
    </row>
    <row r="1101" spans="1:2" x14ac:dyDescent="0.25">
      <c r="A1101" s="4" t="s">
        <v>1444</v>
      </c>
      <c r="B1101" s="31">
        <v>61.61</v>
      </c>
    </row>
    <row r="1102" spans="1:2" x14ac:dyDescent="0.25">
      <c r="A1102" s="4" t="s">
        <v>5856</v>
      </c>
      <c r="B1102" s="31">
        <v>62.19</v>
      </c>
    </row>
    <row r="1103" spans="1:2" x14ac:dyDescent="0.25">
      <c r="A1103" s="4" t="s">
        <v>1445</v>
      </c>
      <c r="B1103" s="31">
        <v>66.069999999999993</v>
      </c>
    </row>
    <row r="1104" spans="1:2" x14ac:dyDescent="0.25">
      <c r="A1104" s="4" t="s">
        <v>1446</v>
      </c>
      <c r="B1104" s="31">
        <v>68.239999999999995</v>
      </c>
    </row>
    <row r="1105" spans="1:2" x14ac:dyDescent="0.25">
      <c r="A1105" s="4" t="s">
        <v>1447</v>
      </c>
      <c r="B1105" s="31">
        <v>69.77</v>
      </c>
    </row>
    <row r="1106" spans="1:2" x14ac:dyDescent="0.25">
      <c r="A1106" s="4" t="s">
        <v>1448</v>
      </c>
      <c r="B1106" s="31">
        <v>70.2</v>
      </c>
    </row>
    <row r="1107" spans="1:2" x14ac:dyDescent="0.25">
      <c r="A1107" s="4" t="s">
        <v>1449</v>
      </c>
      <c r="B1107" s="31">
        <v>70.290000000000006</v>
      </c>
    </row>
    <row r="1108" spans="1:2" x14ac:dyDescent="0.25">
      <c r="A1108" s="4" t="s">
        <v>1450</v>
      </c>
      <c r="B1108" s="31">
        <v>70.38</v>
      </c>
    </row>
    <row r="1109" spans="1:2" x14ac:dyDescent="0.25">
      <c r="A1109" s="4" t="s">
        <v>1451</v>
      </c>
      <c r="B1109" s="31">
        <v>70.150000000000006</v>
      </c>
    </row>
    <row r="1110" spans="1:2" x14ac:dyDescent="0.25">
      <c r="A1110" s="4" t="s">
        <v>1452</v>
      </c>
      <c r="B1110" s="31">
        <v>69.22</v>
      </c>
    </row>
    <row r="1111" spans="1:2" x14ac:dyDescent="0.25">
      <c r="A1111" s="4" t="s">
        <v>1453</v>
      </c>
      <c r="B1111" s="31">
        <v>69.13</v>
      </c>
    </row>
    <row r="1112" spans="1:2" x14ac:dyDescent="0.25">
      <c r="A1112" s="4" t="s">
        <v>1454</v>
      </c>
      <c r="B1112" s="31">
        <v>69.510000000000005</v>
      </c>
    </row>
    <row r="1113" spans="1:2" x14ac:dyDescent="0.25">
      <c r="A1113" s="4" t="s">
        <v>1455</v>
      </c>
      <c r="B1113" s="31">
        <v>69.19</v>
      </c>
    </row>
    <row r="1114" spans="1:2" x14ac:dyDescent="0.25">
      <c r="A1114" s="4" t="s">
        <v>1456</v>
      </c>
      <c r="B1114" s="31">
        <v>68.930000000000007</v>
      </c>
    </row>
    <row r="1115" spans="1:2" x14ac:dyDescent="0.25">
      <c r="A1115" s="4" t="s">
        <v>1457</v>
      </c>
      <c r="B1115" s="31">
        <v>69.45</v>
      </c>
    </row>
    <row r="1116" spans="1:2" x14ac:dyDescent="0.25">
      <c r="A1116" s="4" t="s">
        <v>1458</v>
      </c>
      <c r="B1116" s="31">
        <v>69.91</v>
      </c>
    </row>
    <row r="1117" spans="1:2" x14ac:dyDescent="0.25">
      <c r="A1117" s="4" t="s">
        <v>1459</v>
      </c>
      <c r="B1117" s="31">
        <v>69.510000000000005</v>
      </c>
    </row>
    <row r="1118" spans="1:2" x14ac:dyDescent="0.25">
      <c r="A1118" s="4" t="s">
        <v>1460</v>
      </c>
      <c r="B1118" s="31">
        <v>69.36</v>
      </c>
    </row>
    <row r="1119" spans="1:2" x14ac:dyDescent="0.25">
      <c r="A1119" s="4" t="s">
        <v>1461</v>
      </c>
      <c r="B1119" s="31">
        <v>68.61</v>
      </c>
    </row>
    <row r="1120" spans="1:2" x14ac:dyDescent="0.25">
      <c r="A1120" s="4" t="s">
        <v>1462</v>
      </c>
      <c r="B1120" s="31">
        <v>68.67</v>
      </c>
    </row>
    <row r="1121" spans="1:2" x14ac:dyDescent="0.25">
      <c r="A1121" s="4" t="s">
        <v>1463</v>
      </c>
      <c r="B1121" s="31">
        <v>67.89</v>
      </c>
    </row>
    <row r="1122" spans="1:2" x14ac:dyDescent="0.25">
      <c r="A1122" s="4" t="s">
        <v>5857</v>
      </c>
      <c r="B1122" s="31">
        <v>67.48</v>
      </c>
    </row>
    <row r="1123" spans="1:2" x14ac:dyDescent="0.25">
      <c r="A1123" s="4" t="s">
        <v>1464</v>
      </c>
      <c r="B1123" s="31">
        <v>67.510000000000005</v>
      </c>
    </row>
    <row r="1124" spans="1:2" x14ac:dyDescent="0.25">
      <c r="A1124" s="4" t="s">
        <v>1465</v>
      </c>
      <c r="B1124" s="31">
        <v>67.599999999999994</v>
      </c>
    </row>
    <row r="1125" spans="1:2" x14ac:dyDescent="0.25">
      <c r="A1125" s="4" t="s">
        <v>1466</v>
      </c>
      <c r="B1125" s="31">
        <v>66.59</v>
      </c>
    </row>
    <row r="1126" spans="1:2" x14ac:dyDescent="0.25">
      <c r="A1126" s="4" t="s">
        <v>1467</v>
      </c>
      <c r="B1126" s="31">
        <v>66.209999999999994</v>
      </c>
    </row>
    <row r="1127" spans="1:2" x14ac:dyDescent="0.25">
      <c r="A1127" s="4" t="s">
        <v>1468</v>
      </c>
      <c r="B1127" s="31">
        <v>65.89</v>
      </c>
    </row>
    <row r="1128" spans="1:2" x14ac:dyDescent="0.25">
      <c r="A1128" s="4" t="s">
        <v>1469</v>
      </c>
      <c r="B1128" s="31">
        <v>65.17</v>
      </c>
    </row>
    <row r="1129" spans="1:2" x14ac:dyDescent="0.25">
      <c r="A1129" s="4" t="s">
        <v>1470</v>
      </c>
      <c r="B1129" s="31">
        <v>64.599999999999994</v>
      </c>
    </row>
    <row r="1130" spans="1:2" x14ac:dyDescent="0.25">
      <c r="A1130" s="4" t="s">
        <v>1471</v>
      </c>
      <c r="B1130" s="31">
        <v>64.16</v>
      </c>
    </row>
    <row r="1131" spans="1:2" x14ac:dyDescent="0.25">
      <c r="A1131" s="4" t="s">
        <v>1472</v>
      </c>
      <c r="B1131" s="31">
        <v>64.08</v>
      </c>
    </row>
    <row r="1132" spans="1:2" x14ac:dyDescent="0.25">
      <c r="A1132" s="4" t="s">
        <v>1473</v>
      </c>
      <c r="B1132" s="31">
        <v>63.84</v>
      </c>
    </row>
    <row r="1133" spans="1:2" x14ac:dyDescent="0.25">
      <c r="A1133" s="4" t="s">
        <v>1474</v>
      </c>
      <c r="B1133" s="31">
        <v>63.38</v>
      </c>
    </row>
    <row r="1134" spans="1:2" x14ac:dyDescent="0.25">
      <c r="A1134" s="4" t="s">
        <v>1475</v>
      </c>
      <c r="B1134" s="31">
        <v>62.08</v>
      </c>
    </row>
    <row r="1135" spans="1:2" x14ac:dyDescent="0.25">
      <c r="A1135" s="4" t="s">
        <v>1476</v>
      </c>
      <c r="B1135" s="31">
        <v>62.23</v>
      </c>
    </row>
    <row r="1136" spans="1:2" x14ac:dyDescent="0.25">
      <c r="A1136" s="4" t="s">
        <v>1477</v>
      </c>
      <c r="B1136" s="31">
        <v>61.59</v>
      </c>
    </row>
    <row r="1137" spans="1:2" x14ac:dyDescent="0.25">
      <c r="A1137" s="4" t="s">
        <v>1478</v>
      </c>
      <c r="B1137" s="31">
        <v>61.16</v>
      </c>
    </row>
    <row r="1138" spans="1:2" x14ac:dyDescent="0.25">
      <c r="A1138" s="4" t="s">
        <v>1479</v>
      </c>
      <c r="B1138" s="31">
        <v>61.54</v>
      </c>
    </row>
    <row r="1139" spans="1:2" x14ac:dyDescent="0.25">
      <c r="A1139" s="4" t="s">
        <v>1480</v>
      </c>
      <c r="B1139" s="31">
        <v>61.28</v>
      </c>
    </row>
    <row r="1140" spans="1:2" x14ac:dyDescent="0.25">
      <c r="A1140" s="4" t="s">
        <v>1481</v>
      </c>
      <c r="B1140" s="31">
        <v>60.83</v>
      </c>
    </row>
    <row r="1141" spans="1:2" x14ac:dyDescent="0.25">
      <c r="A1141" s="4" t="s">
        <v>1482</v>
      </c>
      <c r="B1141" s="31">
        <v>60.72</v>
      </c>
    </row>
    <row r="1142" spans="1:2" x14ac:dyDescent="0.25">
      <c r="A1142" s="4" t="s">
        <v>1483</v>
      </c>
      <c r="B1142" s="31">
        <v>60.28</v>
      </c>
    </row>
    <row r="1143" spans="1:2" x14ac:dyDescent="0.25">
      <c r="A1143" s="4" t="s">
        <v>1484</v>
      </c>
      <c r="B1143" s="31">
        <v>59.96</v>
      </c>
    </row>
    <row r="1144" spans="1:2" x14ac:dyDescent="0.25">
      <c r="A1144" s="4" t="s">
        <v>1485</v>
      </c>
      <c r="B1144" s="31">
        <v>59.9</v>
      </c>
    </row>
    <row r="1145" spans="1:2" x14ac:dyDescent="0.25">
      <c r="A1145" s="4" t="s">
        <v>1486</v>
      </c>
      <c r="B1145" s="31">
        <v>59.76</v>
      </c>
    </row>
    <row r="1146" spans="1:2" x14ac:dyDescent="0.25">
      <c r="A1146" s="4" t="s">
        <v>5858</v>
      </c>
      <c r="B1146" s="31">
        <v>59.87</v>
      </c>
    </row>
    <row r="1147" spans="1:2" x14ac:dyDescent="0.25">
      <c r="A1147" s="4" t="s">
        <v>1487</v>
      </c>
      <c r="B1147" s="31">
        <v>59.41</v>
      </c>
    </row>
    <row r="1148" spans="1:2" x14ac:dyDescent="0.25">
      <c r="A1148" s="4" t="s">
        <v>1488</v>
      </c>
      <c r="B1148" s="31">
        <v>59.17</v>
      </c>
    </row>
    <row r="1149" spans="1:2" x14ac:dyDescent="0.25">
      <c r="A1149" s="4" t="s">
        <v>1489</v>
      </c>
      <c r="B1149" s="31">
        <v>59.26</v>
      </c>
    </row>
    <row r="1150" spans="1:2" x14ac:dyDescent="0.25">
      <c r="A1150" s="4" t="s">
        <v>1490</v>
      </c>
      <c r="B1150" s="31">
        <v>59.84</v>
      </c>
    </row>
    <row r="1151" spans="1:2" x14ac:dyDescent="0.25">
      <c r="A1151" s="4" t="s">
        <v>1491</v>
      </c>
      <c r="B1151" s="31">
        <v>59.58</v>
      </c>
    </row>
    <row r="1152" spans="1:2" x14ac:dyDescent="0.25">
      <c r="A1152" s="4" t="s">
        <v>1492</v>
      </c>
      <c r="B1152" s="31">
        <v>59.96</v>
      </c>
    </row>
    <row r="1153" spans="1:2" x14ac:dyDescent="0.25">
      <c r="A1153" s="4" t="s">
        <v>1493</v>
      </c>
      <c r="B1153" s="31">
        <v>59.44</v>
      </c>
    </row>
    <row r="1154" spans="1:2" x14ac:dyDescent="0.25">
      <c r="A1154" s="4" t="s">
        <v>1494</v>
      </c>
      <c r="B1154" s="31">
        <v>59.32</v>
      </c>
    </row>
    <row r="1155" spans="1:2" x14ac:dyDescent="0.25">
      <c r="A1155" s="4" t="s">
        <v>1495</v>
      </c>
      <c r="B1155" s="31">
        <v>59.38</v>
      </c>
    </row>
    <row r="1156" spans="1:2" x14ac:dyDescent="0.25">
      <c r="A1156" s="4" t="s">
        <v>1496</v>
      </c>
      <c r="B1156" s="31">
        <v>59.61</v>
      </c>
    </row>
    <row r="1157" spans="1:2" x14ac:dyDescent="0.25">
      <c r="A1157" s="4" t="s">
        <v>1497</v>
      </c>
      <c r="B1157" s="31">
        <v>60.1</v>
      </c>
    </row>
    <row r="1158" spans="1:2" x14ac:dyDescent="0.25">
      <c r="A1158" s="4" t="s">
        <v>1498</v>
      </c>
      <c r="B1158" s="31">
        <v>60.4</v>
      </c>
    </row>
    <row r="1159" spans="1:2" x14ac:dyDescent="0.25">
      <c r="A1159" s="4" t="s">
        <v>1499</v>
      </c>
      <c r="B1159" s="31">
        <v>60.45</v>
      </c>
    </row>
    <row r="1160" spans="1:2" x14ac:dyDescent="0.25">
      <c r="A1160" s="4" t="s">
        <v>1500</v>
      </c>
      <c r="B1160" s="31">
        <v>60.54</v>
      </c>
    </row>
    <row r="1161" spans="1:2" x14ac:dyDescent="0.25">
      <c r="A1161" s="4" t="s">
        <v>1501</v>
      </c>
      <c r="B1161" s="31">
        <v>61.03</v>
      </c>
    </row>
    <row r="1162" spans="1:2" x14ac:dyDescent="0.25">
      <c r="A1162" s="4" t="s">
        <v>1502</v>
      </c>
      <c r="B1162" s="31">
        <v>61.18</v>
      </c>
    </row>
    <row r="1163" spans="1:2" x14ac:dyDescent="0.25">
      <c r="A1163" s="4" t="s">
        <v>1503</v>
      </c>
      <c r="B1163" s="31">
        <v>61.24</v>
      </c>
    </row>
    <row r="1164" spans="1:2" x14ac:dyDescent="0.25">
      <c r="A1164" s="4" t="s">
        <v>1504</v>
      </c>
      <c r="B1164" s="31">
        <v>61.18</v>
      </c>
    </row>
    <row r="1165" spans="1:2" x14ac:dyDescent="0.25">
      <c r="A1165" s="4" t="s">
        <v>1505</v>
      </c>
      <c r="B1165" s="31">
        <v>61.18</v>
      </c>
    </row>
    <row r="1166" spans="1:2" x14ac:dyDescent="0.25">
      <c r="A1166" s="4" t="s">
        <v>1506</v>
      </c>
      <c r="B1166" s="31">
        <v>61.27</v>
      </c>
    </row>
    <row r="1167" spans="1:2" x14ac:dyDescent="0.25">
      <c r="A1167" s="4" t="s">
        <v>1507</v>
      </c>
      <c r="B1167" s="31">
        <v>61.42</v>
      </c>
    </row>
    <row r="1168" spans="1:2" x14ac:dyDescent="0.25">
      <c r="A1168" s="4" t="s">
        <v>1508</v>
      </c>
      <c r="B1168" s="31">
        <v>61.51</v>
      </c>
    </row>
    <row r="1169" spans="1:2" x14ac:dyDescent="0.25">
      <c r="A1169" s="4" t="s">
        <v>1509</v>
      </c>
      <c r="B1169" s="31">
        <v>61.04</v>
      </c>
    </row>
    <row r="1170" spans="1:2" x14ac:dyDescent="0.25">
      <c r="A1170" s="4" t="s">
        <v>1510</v>
      </c>
      <c r="B1170" s="31">
        <v>61.07</v>
      </c>
    </row>
    <row r="1171" spans="1:2" x14ac:dyDescent="0.25">
      <c r="A1171" s="4" t="s">
        <v>1511</v>
      </c>
      <c r="B1171" s="31">
        <v>61.24</v>
      </c>
    </row>
    <row r="1172" spans="1:2" x14ac:dyDescent="0.25">
      <c r="A1172" s="4" t="s">
        <v>1512</v>
      </c>
      <c r="B1172" s="31">
        <v>61.45</v>
      </c>
    </row>
    <row r="1173" spans="1:2" x14ac:dyDescent="0.25">
      <c r="A1173" s="4" t="s">
        <v>1513</v>
      </c>
      <c r="B1173" s="31">
        <v>61.68</v>
      </c>
    </row>
    <row r="1174" spans="1:2" x14ac:dyDescent="0.25">
      <c r="A1174" s="4" t="s">
        <v>1514</v>
      </c>
      <c r="B1174" s="31">
        <v>61.85</v>
      </c>
    </row>
    <row r="1175" spans="1:2" x14ac:dyDescent="0.25">
      <c r="A1175" s="4" t="s">
        <v>1515</v>
      </c>
      <c r="B1175" s="31">
        <v>61.94</v>
      </c>
    </row>
    <row r="1176" spans="1:2" x14ac:dyDescent="0.25">
      <c r="A1176" s="4" t="s">
        <v>1516</v>
      </c>
      <c r="B1176" s="31">
        <v>62.67</v>
      </c>
    </row>
    <row r="1177" spans="1:2" x14ac:dyDescent="0.25">
      <c r="A1177" s="4" t="s">
        <v>1517</v>
      </c>
      <c r="B1177" s="31">
        <v>63.14</v>
      </c>
    </row>
    <row r="1178" spans="1:2" x14ac:dyDescent="0.25">
      <c r="A1178" s="4" t="s">
        <v>1518</v>
      </c>
      <c r="B1178" s="31">
        <v>63.22</v>
      </c>
    </row>
    <row r="1179" spans="1:2" x14ac:dyDescent="0.25">
      <c r="A1179" s="4" t="s">
        <v>1519</v>
      </c>
      <c r="B1179" s="31">
        <v>63.63</v>
      </c>
    </row>
    <row r="1180" spans="1:2" x14ac:dyDescent="0.25">
      <c r="A1180" s="4" t="s">
        <v>1520</v>
      </c>
      <c r="B1180" s="31">
        <v>63.95</v>
      </c>
    </row>
    <row r="1181" spans="1:2" x14ac:dyDescent="0.25">
      <c r="A1181" s="4" t="s">
        <v>1521</v>
      </c>
      <c r="B1181" s="31">
        <v>64.180000000000007</v>
      </c>
    </row>
    <row r="1182" spans="1:2" x14ac:dyDescent="0.25">
      <c r="A1182" s="4" t="s">
        <v>1522</v>
      </c>
      <c r="B1182" s="31">
        <v>64.52</v>
      </c>
    </row>
    <row r="1183" spans="1:2" x14ac:dyDescent="0.25">
      <c r="A1183" s="4" t="s">
        <v>1523</v>
      </c>
      <c r="B1183" s="31">
        <v>64.81</v>
      </c>
    </row>
    <row r="1184" spans="1:2" x14ac:dyDescent="0.25">
      <c r="A1184" s="4" t="s">
        <v>1524</v>
      </c>
      <c r="B1184" s="31">
        <v>64.989999999999995</v>
      </c>
    </row>
    <row r="1185" spans="1:2" x14ac:dyDescent="0.25">
      <c r="A1185" s="4" t="s">
        <v>1525</v>
      </c>
      <c r="B1185" s="31">
        <v>65.34</v>
      </c>
    </row>
    <row r="1186" spans="1:2" x14ac:dyDescent="0.25">
      <c r="A1186" s="4" t="s">
        <v>1526</v>
      </c>
      <c r="B1186" s="31">
        <v>65.400000000000006</v>
      </c>
    </row>
    <row r="1187" spans="1:2" x14ac:dyDescent="0.25">
      <c r="A1187" s="4" t="s">
        <v>1527</v>
      </c>
      <c r="B1187" s="31">
        <v>65.19</v>
      </c>
    </row>
    <row r="1188" spans="1:2" x14ac:dyDescent="0.25">
      <c r="A1188" s="4" t="s">
        <v>1528</v>
      </c>
      <c r="B1188" s="31">
        <v>64.900000000000006</v>
      </c>
    </row>
    <row r="1189" spans="1:2" x14ac:dyDescent="0.25">
      <c r="A1189" s="4" t="s">
        <v>1529</v>
      </c>
      <c r="B1189" s="31">
        <v>64.81</v>
      </c>
    </row>
    <row r="1190" spans="1:2" x14ac:dyDescent="0.25">
      <c r="A1190" s="4" t="s">
        <v>1530</v>
      </c>
      <c r="B1190" s="31">
        <v>64.61</v>
      </c>
    </row>
    <row r="1191" spans="1:2" x14ac:dyDescent="0.25">
      <c r="A1191" s="4" t="s">
        <v>5797</v>
      </c>
      <c r="B1191" s="31">
        <v>64.400000000000006</v>
      </c>
    </row>
    <row r="1192" spans="1:2" x14ac:dyDescent="0.25">
      <c r="A1192" s="4" t="s">
        <v>1531</v>
      </c>
      <c r="B1192" s="31">
        <v>64.38</v>
      </c>
    </row>
    <row r="1193" spans="1:2" x14ac:dyDescent="0.25">
      <c r="A1193" s="4" t="s">
        <v>1532</v>
      </c>
      <c r="B1193" s="31">
        <v>64.52</v>
      </c>
    </row>
    <row r="1194" spans="1:2" x14ac:dyDescent="0.25">
      <c r="A1194" s="4" t="s">
        <v>1533</v>
      </c>
      <c r="B1194" s="31">
        <v>64.78</v>
      </c>
    </row>
    <row r="1195" spans="1:2" x14ac:dyDescent="0.25">
      <c r="A1195" s="4" t="s">
        <v>5859</v>
      </c>
      <c r="B1195" s="31">
        <v>64.930000000000007</v>
      </c>
    </row>
    <row r="1196" spans="1:2" x14ac:dyDescent="0.25">
      <c r="A1196" s="4" t="s">
        <v>1534</v>
      </c>
      <c r="B1196" s="31">
        <v>64.75</v>
      </c>
    </row>
    <row r="1197" spans="1:2" x14ac:dyDescent="0.25">
      <c r="A1197" s="4" t="s">
        <v>1535</v>
      </c>
      <c r="B1197" s="31">
        <v>64.87</v>
      </c>
    </row>
    <row r="1198" spans="1:2" x14ac:dyDescent="0.25">
      <c r="A1198" s="4" t="s">
        <v>1536</v>
      </c>
      <c r="B1198" s="31">
        <v>64.959999999999994</v>
      </c>
    </row>
    <row r="1199" spans="1:2" x14ac:dyDescent="0.25">
      <c r="A1199" s="4" t="s">
        <v>1537</v>
      </c>
      <c r="B1199" s="31">
        <v>64.989999999999995</v>
      </c>
    </row>
    <row r="1200" spans="1:2" x14ac:dyDescent="0.25">
      <c r="A1200" s="4" t="s">
        <v>1538</v>
      </c>
      <c r="B1200" s="31">
        <v>65.02</v>
      </c>
    </row>
    <row r="1201" spans="1:2" x14ac:dyDescent="0.25">
      <c r="A1201" s="4" t="s">
        <v>1539</v>
      </c>
      <c r="B1201" s="31">
        <v>64.87</v>
      </c>
    </row>
    <row r="1202" spans="1:2" x14ac:dyDescent="0.25">
      <c r="A1202" s="4" t="s">
        <v>1540</v>
      </c>
      <c r="B1202" s="31">
        <v>64.91</v>
      </c>
    </row>
    <row r="1203" spans="1:2" x14ac:dyDescent="0.25">
      <c r="A1203" s="4" t="s">
        <v>1541</v>
      </c>
      <c r="B1203" s="31">
        <v>64.849999999999994</v>
      </c>
    </row>
    <row r="1204" spans="1:2" x14ac:dyDescent="0.25">
      <c r="A1204" s="4" t="s">
        <v>1542</v>
      </c>
      <c r="B1204" s="31">
        <v>64.959999999999994</v>
      </c>
    </row>
    <row r="1205" spans="1:2" x14ac:dyDescent="0.25">
      <c r="A1205" s="4" t="s">
        <v>1543</v>
      </c>
      <c r="B1205" s="31">
        <v>65.14</v>
      </c>
    </row>
    <row r="1206" spans="1:2" x14ac:dyDescent="0.25">
      <c r="A1206" s="4" t="s">
        <v>1544</v>
      </c>
      <c r="B1206" s="31">
        <v>65.459999999999994</v>
      </c>
    </row>
    <row r="1207" spans="1:2" x14ac:dyDescent="0.25">
      <c r="A1207" s="4" t="s">
        <v>1545</v>
      </c>
      <c r="B1207" s="31">
        <v>65.61</v>
      </c>
    </row>
    <row r="1208" spans="1:2" x14ac:dyDescent="0.25">
      <c r="A1208" s="4" t="s">
        <v>1546</v>
      </c>
      <c r="B1208" s="31">
        <v>65.72</v>
      </c>
    </row>
    <row r="1209" spans="1:2" x14ac:dyDescent="0.25">
      <c r="A1209" s="4" t="s">
        <v>5860</v>
      </c>
      <c r="B1209" s="31">
        <v>65.84</v>
      </c>
    </row>
    <row r="1210" spans="1:2" x14ac:dyDescent="0.25">
      <c r="A1210" s="4" t="s">
        <v>1547</v>
      </c>
      <c r="B1210" s="31">
        <v>65.900000000000006</v>
      </c>
    </row>
    <row r="1211" spans="1:2" x14ac:dyDescent="0.25">
      <c r="A1211" s="4" t="s">
        <v>1548</v>
      </c>
      <c r="B1211" s="31">
        <v>65.489999999999995</v>
      </c>
    </row>
    <row r="1212" spans="1:2" x14ac:dyDescent="0.25">
      <c r="A1212" s="4" t="s">
        <v>1549</v>
      </c>
      <c r="B1212" s="31">
        <v>65.459999999999994</v>
      </c>
    </row>
    <row r="1213" spans="1:2" x14ac:dyDescent="0.25">
      <c r="A1213" s="4" t="s">
        <v>1550</v>
      </c>
      <c r="B1213" s="31">
        <v>65.430000000000007</v>
      </c>
    </row>
    <row r="1214" spans="1:2" x14ac:dyDescent="0.25">
      <c r="A1214" s="4" t="s">
        <v>1551</v>
      </c>
      <c r="B1214" s="31">
        <v>65.31</v>
      </c>
    </row>
    <row r="1215" spans="1:2" x14ac:dyDescent="0.25">
      <c r="A1215" s="4" t="s">
        <v>1552</v>
      </c>
      <c r="B1215" s="31">
        <v>65.23</v>
      </c>
    </row>
    <row r="1216" spans="1:2" x14ac:dyDescent="0.25">
      <c r="A1216" s="4" t="s">
        <v>1553</v>
      </c>
      <c r="B1216" s="31">
        <v>64.61</v>
      </c>
    </row>
    <row r="1217" spans="1:2" x14ac:dyDescent="0.25">
      <c r="A1217" s="4" t="s">
        <v>1554</v>
      </c>
      <c r="B1217" s="31">
        <v>64.38</v>
      </c>
    </row>
    <row r="1218" spans="1:2" x14ac:dyDescent="0.25">
      <c r="A1218" s="4" t="s">
        <v>1555</v>
      </c>
      <c r="B1218" s="31">
        <v>64</v>
      </c>
    </row>
    <row r="1219" spans="1:2" x14ac:dyDescent="0.25">
      <c r="A1219" s="4" t="s">
        <v>1556</v>
      </c>
      <c r="B1219" s="31">
        <v>63.94</v>
      </c>
    </row>
    <row r="1220" spans="1:2" x14ac:dyDescent="0.25">
      <c r="A1220" s="4" t="s">
        <v>1557</v>
      </c>
      <c r="B1220" s="31">
        <v>63.83</v>
      </c>
    </row>
    <row r="1221" spans="1:2" x14ac:dyDescent="0.25">
      <c r="A1221" s="4" t="s">
        <v>1558</v>
      </c>
      <c r="B1221" s="31">
        <v>63.39</v>
      </c>
    </row>
    <row r="1222" spans="1:2" x14ac:dyDescent="0.25">
      <c r="A1222" s="4" t="s">
        <v>1559</v>
      </c>
      <c r="B1222" s="31">
        <v>63.19</v>
      </c>
    </row>
    <row r="1223" spans="1:2" x14ac:dyDescent="0.25">
      <c r="A1223" s="4" t="s">
        <v>1560</v>
      </c>
      <c r="B1223" s="31">
        <v>63.16</v>
      </c>
    </row>
    <row r="1224" spans="1:2" x14ac:dyDescent="0.25">
      <c r="A1224" s="4" t="s">
        <v>1561</v>
      </c>
      <c r="B1224" s="31">
        <v>62.87</v>
      </c>
    </row>
    <row r="1225" spans="1:2" x14ac:dyDescent="0.25">
      <c r="A1225" s="4" t="s">
        <v>1562</v>
      </c>
      <c r="B1225" s="31">
        <v>62.87</v>
      </c>
    </row>
    <row r="1226" spans="1:2" x14ac:dyDescent="0.25">
      <c r="A1226" s="4" t="s">
        <v>1563</v>
      </c>
      <c r="B1226" s="31">
        <v>62.61</v>
      </c>
    </row>
    <row r="1227" spans="1:2" x14ac:dyDescent="0.25">
      <c r="A1227" s="4" t="s">
        <v>1564</v>
      </c>
      <c r="B1227" s="31">
        <v>62.29</v>
      </c>
    </row>
    <row r="1228" spans="1:2" x14ac:dyDescent="0.25">
      <c r="A1228" s="4" t="s">
        <v>1565</v>
      </c>
      <c r="B1228" s="31">
        <v>61.64</v>
      </c>
    </row>
    <row r="1229" spans="1:2" x14ac:dyDescent="0.25">
      <c r="A1229" s="4" t="s">
        <v>1566</v>
      </c>
      <c r="B1229" s="31">
        <v>60.76</v>
      </c>
    </row>
    <row r="1230" spans="1:2" x14ac:dyDescent="0.25">
      <c r="A1230" s="4" t="s">
        <v>1567</v>
      </c>
      <c r="B1230" s="31">
        <v>60.47</v>
      </c>
    </row>
    <row r="1231" spans="1:2" x14ac:dyDescent="0.25">
      <c r="A1231" s="4" t="s">
        <v>1568</v>
      </c>
      <c r="B1231" s="31">
        <v>59.94</v>
      </c>
    </row>
    <row r="1232" spans="1:2" x14ac:dyDescent="0.25">
      <c r="A1232" s="4" t="s">
        <v>1569</v>
      </c>
      <c r="B1232" s="31">
        <v>59.83</v>
      </c>
    </row>
    <row r="1233" spans="1:2" x14ac:dyDescent="0.25">
      <c r="A1233" s="4" t="s">
        <v>1570</v>
      </c>
      <c r="B1233" s="31">
        <v>59.74</v>
      </c>
    </row>
    <row r="1234" spans="1:2" x14ac:dyDescent="0.25">
      <c r="A1234" s="4" t="s">
        <v>1571</v>
      </c>
      <c r="B1234" s="31">
        <v>59.53</v>
      </c>
    </row>
    <row r="1235" spans="1:2" x14ac:dyDescent="0.25">
      <c r="A1235" s="4" t="s">
        <v>1572</v>
      </c>
      <c r="B1235" s="31">
        <v>59.53</v>
      </c>
    </row>
    <row r="1236" spans="1:2" x14ac:dyDescent="0.25">
      <c r="A1236" s="4" t="s">
        <v>1573</v>
      </c>
      <c r="B1236" s="31">
        <v>59.39</v>
      </c>
    </row>
    <row r="1237" spans="1:2" x14ac:dyDescent="0.25">
      <c r="A1237" s="4" t="s">
        <v>1574</v>
      </c>
      <c r="B1237" s="31">
        <v>59.18</v>
      </c>
    </row>
    <row r="1238" spans="1:2" x14ac:dyDescent="0.25">
      <c r="A1238" s="4" t="s">
        <v>1575</v>
      </c>
      <c r="B1238" s="31">
        <v>59.15</v>
      </c>
    </row>
    <row r="1239" spans="1:2" x14ac:dyDescent="0.25">
      <c r="A1239" s="4" t="s">
        <v>1576</v>
      </c>
      <c r="B1239" s="31">
        <v>58.95</v>
      </c>
    </row>
    <row r="1240" spans="1:2" x14ac:dyDescent="0.25">
      <c r="A1240" s="4" t="s">
        <v>1577</v>
      </c>
      <c r="B1240" s="31">
        <v>58.83</v>
      </c>
    </row>
    <row r="1241" spans="1:2" x14ac:dyDescent="0.25">
      <c r="A1241" s="4" t="s">
        <v>1578</v>
      </c>
      <c r="B1241" s="31">
        <v>58.68</v>
      </c>
    </row>
    <row r="1242" spans="1:2" x14ac:dyDescent="0.25">
      <c r="A1242" s="4" t="s">
        <v>1579</v>
      </c>
      <c r="B1242" s="31">
        <v>58.65</v>
      </c>
    </row>
    <row r="1243" spans="1:2" x14ac:dyDescent="0.25">
      <c r="A1243" s="4" t="s">
        <v>1580</v>
      </c>
      <c r="B1243" s="31">
        <v>58.33</v>
      </c>
    </row>
    <row r="1244" spans="1:2" x14ac:dyDescent="0.25">
      <c r="A1244" s="4" t="s">
        <v>1581</v>
      </c>
      <c r="B1244" s="31">
        <v>58.07</v>
      </c>
    </row>
    <row r="1245" spans="1:2" x14ac:dyDescent="0.25">
      <c r="A1245" s="4" t="s">
        <v>1582</v>
      </c>
      <c r="B1245" s="31">
        <v>57.84</v>
      </c>
    </row>
    <row r="1246" spans="1:2" x14ac:dyDescent="0.25">
      <c r="A1246" s="4" t="s">
        <v>1583</v>
      </c>
      <c r="B1246" s="31">
        <v>57.84</v>
      </c>
    </row>
    <row r="1247" spans="1:2" x14ac:dyDescent="0.25">
      <c r="A1247" s="4" t="s">
        <v>1584</v>
      </c>
      <c r="B1247" s="31">
        <v>57.34</v>
      </c>
    </row>
    <row r="1248" spans="1:2" x14ac:dyDescent="0.25">
      <c r="A1248" s="4" t="s">
        <v>1585</v>
      </c>
      <c r="B1248" s="31">
        <v>57.37</v>
      </c>
    </row>
    <row r="1249" spans="1:2" x14ac:dyDescent="0.25">
      <c r="A1249" s="4" t="s">
        <v>1586</v>
      </c>
      <c r="B1249" s="31">
        <v>57.54</v>
      </c>
    </row>
    <row r="1250" spans="1:2" x14ac:dyDescent="0.25">
      <c r="A1250" s="4" t="s">
        <v>1587</v>
      </c>
      <c r="B1250" s="31">
        <v>57.54</v>
      </c>
    </row>
    <row r="1251" spans="1:2" x14ac:dyDescent="0.25">
      <c r="A1251" s="4" t="s">
        <v>1588</v>
      </c>
      <c r="B1251" s="31">
        <v>57.04</v>
      </c>
    </row>
    <row r="1252" spans="1:2" x14ac:dyDescent="0.25">
      <c r="A1252" s="4" t="s">
        <v>1589</v>
      </c>
      <c r="B1252" s="31">
        <v>57.37</v>
      </c>
    </row>
    <row r="1253" spans="1:2" x14ac:dyDescent="0.25">
      <c r="A1253" s="4" t="s">
        <v>1590</v>
      </c>
      <c r="B1253" s="31">
        <v>57.13</v>
      </c>
    </row>
    <row r="1254" spans="1:2" x14ac:dyDescent="0.25">
      <c r="A1254" s="4" t="s">
        <v>1591</v>
      </c>
      <c r="B1254" s="31">
        <v>56.87</v>
      </c>
    </row>
    <row r="1255" spans="1:2" x14ac:dyDescent="0.25">
      <c r="A1255" s="4" t="s">
        <v>1592</v>
      </c>
      <c r="B1255" s="31">
        <v>56.98</v>
      </c>
    </row>
    <row r="1256" spans="1:2" x14ac:dyDescent="0.25">
      <c r="A1256" s="4" t="s">
        <v>1593</v>
      </c>
      <c r="B1256" s="31">
        <v>56.66</v>
      </c>
    </row>
    <row r="1257" spans="1:2" x14ac:dyDescent="0.25">
      <c r="A1257" s="4" t="s">
        <v>1594</v>
      </c>
      <c r="B1257" s="31">
        <v>56.72</v>
      </c>
    </row>
    <row r="1258" spans="1:2" x14ac:dyDescent="0.25">
      <c r="A1258" s="4" t="s">
        <v>1595</v>
      </c>
      <c r="B1258" s="31">
        <v>57.04</v>
      </c>
    </row>
    <row r="1259" spans="1:2" x14ac:dyDescent="0.25">
      <c r="A1259" s="4" t="s">
        <v>1596</v>
      </c>
      <c r="B1259" s="31">
        <v>56.95</v>
      </c>
    </row>
    <row r="1260" spans="1:2" x14ac:dyDescent="0.25">
      <c r="A1260" s="4" t="s">
        <v>1597</v>
      </c>
      <c r="B1260" s="31">
        <v>56.81</v>
      </c>
    </row>
    <row r="1261" spans="1:2" x14ac:dyDescent="0.25">
      <c r="A1261" s="4" t="s">
        <v>1598</v>
      </c>
      <c r="B1261" s="31">
        <v>56.81</v>
      </c>
    </row>
    <row r="1262" spans="1:2" x14ac:dyDescent="0.25">
      <c r="A1262" s="4" t="s">
        <v>1599</v>
      </c>
      <c r="B1262" s="31">
        <v>56.72</v>
      </c>
    </row>
    <row r="1263" spans="1:2" x14ac:dyDescent="0.25">
      <c r="A1263" s="4" t="s">
        <v>1600</v>
      </c>
      <c r="B1263" s="31">
        <v>56.75</v>
      </c>
    </row>
    <row r="1264" spans="1:2" x14ac:dyDescent="0.25">
      <c r="A1264" s="4" t="s">
        <v>1601</v>
      </c>
      <c r="B1264" s="31">
        <v>56.81</v>
      </c>
    </row>
    <row r="1265" spans="1:2" x14ac:dyDescent="0.25">
      <c r="A1265" s="4" t="s">
        <v>1602</v>
      </c>
      <c r="B1265" s="31">
        <v>56.72</v>
      </c>
    </row>
    <row r="1266" spans="1:2" x14ac:dyDescent="0.25">
      <c r="A1266" s="4" t="s">
        <v>1603</v>
      </c>
      <c r="B1266" s="31">
        <v>56.42</v>
      </c>
    </row>
    <row r="1267" spans="1:2" x14ac:dyDescent="0.25">
      <c r="A1267" s="4" t="s">
        <v>1604</v>
      </c>
      <c r="B1267" s="31">
        <v>56.19</v>
      </c>
    </row>
    <row r="1268" spans="1:2" x14ac:dyDescent="0.25">
      <c r="A1268" s="4" t="s">
        <v>1605</v>
      </c>
      <c r="B1268" s="31">
        <v>56.13</v>
      </c>
    </row>
    <row r="1269" spans="1:2" x14ac:dyDescent="0.25">
      <c r="A1269" s="4" t="s">
        <v>1606</v>
      </c>
      <c r="B1269" s="31">
        <v>56.01</v>
      </c>
    </row>
    <row r="1270" spans="1:2" x14ac:dyDescent="0.25">
      <c r="A1270" s="4" t="s">
        <v>1607</v>
      </c>
      <c r="B1270" s="31">
        <v>55.93</v>
      </c>
    </row>
    <row r="1271" spans="1:2" x14ac:dyDescent="0.25">
      <c r="A1271" s="4" t="s">
        <v>1608</v>
      </c>
      <c r="B1271" s="31">
        <v>55.87</v>
      </c>
    </row>
    <row r="1272" spans="1:2" x14ac:dyDescent="0.25">
      <c r="A1272" s="4" t="s">
        <v>1609</v>
      </c>
      <c r="B1272" s="31">
        <v>55.95</v>
      </c>
    </row>
    <row r="1273" spans="1:2" x14ac:dyDescent="0.25">
      <c r="A1273" s="4" t="s">
        <v>1610</v>
      </c>
      <c r="B1273" s="31">
        <v>55.49</v>
      </c>
    </row>
    <row r="1274" spans="1:2" x14ac:dyDescent="0.25">
      <c r="A1274" s="4" t="s">
        <v>1611</v>
      </c>
      <c r="B1274" s="31">
        <v>55.63</v>
      </c>
    </row>
    <row r="1275" spans="1:2" x14ac:dyDescent="0.25">
      <c r="A1275" s="4" t="s">
        <v>1612</v>
      </c>
      <c r="B1275" s="31">
        <v>55.4</v>
      </c>
    </row>
    <row r="1276" spans="1:2" x14ac:dyDescent="0.25">
      <c r="A1276" s="4" t="s">
        <v>1613</v>
      </c>
      <c r="B1276" s="31">
        <v>55.54</v>
      </c>
    </row>
    <row r="1277" spans="1:2" x14ac:dyDescent="0.25">
      <c r="A1277" s="4" t="s">
        <v>1614</v>
      </c>
      <c r="B1277" s="31">
        <v>55.02</v>
      </c>
    </row>
    <row r="1278" spans="1:2" x14ac:dyDescent="0.25">
      <c r="A1278" s="4" t="s">
        <v>1615</v>
      </c>
      <c r="B1278" s="31">
        <v>55.34</v>
      </c>
    </row>
    <row r="1279" spans="1:2" x14ac:dyDescent="0.25">
      <c r="A1279" s="4" t="s">
        <v>1616</v>
      </c>
      <c r="B1279" s="31">
        <v>55.63</v>
      </c>
    </row>
    <row r="1280" spans="1:2" x14ac:dyDescent="0.25">
      <c r="A1280" s="4" t="s">
        <v>1617</v>
      </c>
      <c r="B1280" s="31">
        <v>55.78</v>
      </c>
    </row>
    <row r="1281" spans="1:2" x14ac:dyDescent="0.25">
      <c r="A1281" s="4" t="s">
        <v>1618</v>
      </c>
      <c r="B1281" s="31">
        <v>56.31</v>
      </c>
    </row>
    <row r="1282" spans="1:2" x14ac:dyDescent="0.25">
      <c r="A1282" s="4" t="s">
        <v>1619</v>
      </c>
      <c r="B1282" s="31">
        <v>56.19</v>
      </c>
    </row>
    <row r="1283" spans="1:2" x14ac:dyDescent="0.25">
      <c r="A1283" s="4" t="s">
        <v>1620</v>
      </c>
      <c r="B1283" s="31">
        <v>56.42</v>
      </c>
    </row>
    <row r="1284" spans="1:2" x14ac:dyDescent="0.25">
      <c r="A1284" s="4" t="s">
        <v>1621</v>
      </c>
      <c r="B1284" s="31">
        <v>56.77</v>
      </c>
    </row>
    <row r="1285" spans="1:2" x14ac:dyDescent="0.25">
      <c r="A1285" s="4" t="s">
        <v>1622</v>
      </c>
      <c r="B1285" s="31">
        <v>56.89</v>
      </c>
    </row>
    <row r="1286" spans="1:2" x14ac:dyDescent="0.25">
      <c r="A1286" s="4" t="s">
        <v>1623</v>
      </c>
      <c r="B1286" s="31">
        <v>57.04</v>
      </c>
    </row>
    <row r="1287" spans="1:2" x14ac:dyDescent="0.25">
      <c r="A1287" s="4" t="s">
        <v>1624</v>
      </c>
      <c r="B1287" s="31">
        <v>57.48</v>
      </c>
    </row>
    <row r="1288" spans="1:2" x14ac:dyDescent="0.25">
      <c r="A1288" s="4" t="s">
        <v>1625</v>
      </c>
      <c r="B1288" s="31">
        <v>57.62</v>
      </c>
    </row>
    <row r="1289" spans="1:2" x14ac:dyDescent="0.25">
      <c r="A1289" s="4" t="s">
        <v>1626</v>
      </c>
      <c r="B1289" s="31">
        <v>58.38</v>
      </c>
    </row>
    <row r="1290" spans="1:2" x14ac:dyDescent="0.25">
      <c r="A1290" s="4" t="s">
        <v>1627</v>
      </c>
      <c r="B1290" s="31">
        <v>58.97</v>
      </c>
    </row>
    <row r="1291" spans="1:2" x14ac:dyDescent="0.25">
      <c r="A1291" s="4" t="s">
        <v>1628</v>
      </c>
      <c r="B1291" s="31">
        <v>59.12</v>
      </c>
    </row>
    <row r="1292" spans="1:2" x14ac:dyDescent="0.25">
      <c r="A1292" s="4" t="s">
        <v>1629</v>
      </c>
      <c r="B1292" s="31">
        <v>60.55</v>
      </c>
    </row>
    <row r="1293" spans="1:2" x14ac:dyDescent="0.25">
      <c r="A1293" s="4" t="s">
        <v>1630</v>
      </c>
      <c r="B1293" s="31">
        <v>60.67</v>
      </c>
    </row>
    <row r="1294" spans="1:2" x14ac:dyDescent="0.25">
      <c r="A1294" s="4" t="s">
        <v>1631</v>
      </c>
      <c r="B1294" s="31">
        <v>60.76</v>
      </c>
    </row>
    <row r="1295" spans="1:2" x14ac:dyDescent="0.25">
      <c r="A1295" s="4" t="s">
        <v>1632</v>
      </c>
      <c r="B1295" s="31">
        <v>60.81</v>
      </c>
    </row>
    <row r="1296" spans="1:2" x14ac:dyDescent="0.25">
      <c r="A1296" s="4" t="s">
        <v>1633</v>
      </c>
      <c r="B1296" s="31">
        <v>60.58</v>
      </c>
    </row>
    <row r="1297" spans="1:2" x14ac:dyDescent="0.25">
      <c r="A1297" s="4" t="s">
        <v>1634</v>
      </c>
      <c r="B1297" s="31">
        <v>60.81</v>
      </c>
    </row>
    <row r="1298" spans="1:2" x14ac:dyDescent="0.25">
      <c r="A1298" s="4" t="s">
        <v>1635</v>
      </c>
      <c r="B1298" s="31">
        <v>60.67</v>
      </c>
    </row>
    <row r="1299" spans="1:2" x14ac:dyDescent="0.25">
      <c r="A1299" s="4" t="s">
        <v>1636</v>
      </c>
      <c r="B1299" s="31">
        <v>60.84</v>
      </c>
    </row>
    <row r="1300" spans="1:2" x14ac:dyDescent="0.25">
      <c r="A1300" s="4" t="s">
        <v>1637</v>
      </c>
      <c r="B1300" s="31">
        <v>60.67</v>
      </c>
    </row>
    <row r="1301" spans="1:2" x14ac:dyDescent="0.25">
      <c r="A1301" s="4" t="s">
        <v>1638</v>
      </c>
      <c r="B1301" s="31">
        <v>60.73</v>
      </c>
    </row>
    <row r="1302" spans="1:2" x14ac:dyDescent="0.25">
      <c r="A1302" s="4" t="s">
        <v>1639</v>
      </c>
      <c r="B1302" s="31">
        <v>60.9</v>
      </c>
    </row>
    <row r="1303" spans="1:2" x14ac:dyDescent="0.25">
      <c r="A1303" s="4" t="s">
        <v>1640</v>
      </c>
      <c r="B1303" s="31">
        <v>61.11</v>
      </c>
    </row>
    <row r="1304" spans="1:2" x14ac:dyDescent="0.25">
      <c r="A1304" s="4" t="s">
        <v>1641</v>
      </c>
      <c r="B1304" s="31">
        <v>61.19</v>
      </c>
    </row>
    <row r="1305" spans="1:2" x14ac:dyDescent="0.25">
      <c r="A1305" s="4" t="s">
        <v>1642</v>
      </c>
      <c r="B1305" s="31">
        <v>61.37</v>
      </c>
    </row>
    <row r="1306" spans="1:2" x14ac:dyDescent="0.25">
      <c r="A1306" s="4" t="s">
        <v>1643</v>
      </c>
      <c r="B1306" s="31">
        <v>61.52</v>
      </c>
    </row>
    <row r="1307" spans="1:2" x14ac:dyDescent="0.25">
      <c r="A1307" s="4" t="s">
        <v>1644</v>
      </c>
      <c r="B1307" s="31">
        <v>61.52</v>
      </c>
    </row>
    <row r="1308" spans="1:2" x14ac:dyDescent="0.25">
      <c r="A1308" s="4" t="s">
        <v>1645</v>
      </c>
      <c r="B1308" s="31">
        <v>61.25</v>
      </c>
    </row>
    <row r="1309" spans="1:2" x14ac:dyDescent="0.25">
      <c r="A1309" s="4" t="s">
        <v>1646</v>
      </c>
      <c r="B1309" s="31">
        <v>60.96</v>
      </c>
    </row>
    <row r="1310" spans="1:2" x14ac:dyDescent="0.25">
      <c r="A1310" s="4" t="s">
        <v>1647</v>
      </c>
      <c r="B1310" s="31">
        <v>60.4</v>
      </c>
    </row>
    <row r="1311" spans="1:2" x14ac:dyDescent="0.25">
      <c r="A1311" s="4" t="s">
        <v>1648</v>
      </c>
      <c r="B1311" s="31">
        <v>60.52</v>
      </c>
    </row>
    <row r="1312" spans="1:2" x14ac:dyDescent="0.25">
      <c r="A1312" s="4" t="s">
        <v>1649</v>
      </c>
      <c r="B1312" s="31">
        <v>60.87</v>
      </c>
    </row>
    <row r="1313" spans="1:2" x14ac:dyDescent="0.25">
      <c r="A1313" s="4" t="s">
        <v>1650</v>
      </c>
      <c r="B1313" s="31">
        <v>60.43</v>
      </c>
    </row>
    <row r="1314" spans="1:2" x14ac:dyDescent="0.25">
      <c r="A1314" s="4" t="s">
        <v>1651</v>
      </c>
      <c r="B1314" s="31">
        <v>60.55</v>
      </c>
    </row>
    <row r="1315" spans="1:2" x14ac:dyDescent="0.25">
      <c r="A1315" s="4" t="s">
        <v>1652</v>
      </c>
      <c r="B1315" s="31">
        <v>60.11</v>
      </c>
    </row>
    <row r="1316" spans="1:2" x14ac:dyDescent="0.25">
      <c r="A1316" s="4" t="s">
        <v>1653</v>
      </c>
      <c r="B1316" s="31">
        <v>60.23</v>
      </c>
    </row>
    <row r="1317" spans="1:2" x14ac:dyDescent="0.25">
      <c r="A1317" s="4" t="s">
        <v>1654</v>
      </c>
      <c r="B1317" s="31">
        <v>60.26</v>
      </c>
    </row>
    <row r="1318" spans="1:2" x14ac:dyDescent="0.25">
      <c r="A1318" s="4" t="s">
        <v>1655</v>
      </c>
      <c r="B1318" s="31">
        <v>60.08</v>
      </c>
    </row>
    <row r="1319" spans="1:2" x14ac:dyDescent="0.25">
      <c r="A1319" s="4" t="s">
        <v>1656</v>
      </c>
      <c r="B1319" s="31">
        <v>59.67</v>
      </c>
    </row>
    <row r="1320" spans="1:2" x14ac:dyDescent="0.25">
      <c r="A1320" s="4" t="s">
        <v>1657</v>
      </c>
      <c r="B1320" s="31">
        <v>59.2</v>
      </c>
    </row>
    <row r="1321" spans="1:2" x14ac:dyDescent="0.25">
      <c r="A1321" s="4" t="s">
        <v>1658</v>
      </c>
      <c r="B1321" s="31">
        <v>59.03</v>
      </c>
    </row>
    <row r="1322" spans="1:2" x14ac:dyDescent="0.25">
      <c r="A1322" s="4" t="s">
        <v>1659</v>
      </c>
      <c r="B1322" s="31">
        <v>59.09</v>
      </c>
    </row>
    <row r="1323" spans="1:2" x14ac:dyDescent="0.25">
      <c r="A1323" s="4" t="s">
        <v>1660</v>
      </c>
      <c r="B1323" s="31">
        <v>58.47</v>
      </c>
    </row>
    <row r="1324" spans="1:2" x14ac:dyDescent="0.25">
      <c r="A1324" s="4" t="s">
        <v>1661</v>
      </c>
      <c r="B1324" s="31">
        <v>58.27</v>
      </c>
    </row>
    <row r="1325" spans="1:2" x14ac:dyDescent="0.25">
      <c r="A1325" s="4" t="s">
        <v>1662</v>
      </c>
      <c r="B1325" s="31">
        <v>58.06</v>
      </c>
    </row>
    <row r="1326" spans="1:2" x14ac:dyDescent="0.25">
      <c r="A1326" s="4" t="s">
        <v>1663</v>
      </c>
      <c r="B1326" s="31">
        <v>58.21</v>
      </c>
    </row>
    <row r="1327" spans="1:2" x14ac:dyDescent="0.25">
      <c r="A1327" s="4" t="s">
        <v>1664</v>
      </c>
      <c r="B1327" s="31">
        <v>57.89</v>
      </c>
    </row>
    <row r="1328" spans="1:2" x14ac:dyDescent="0.25">
      <c r="A1328" s="4" t="s">
        <v>1665</v>
      </c>
      <c r="B1328" s="31">
        <v>57.86</v>
      </c>
    </row>
    <row r="1329" spans="1:2" x14ac:dyDescent="0.25">
      <c r="A1329" s="4" t="s">
        <v>1666</v>
      </c>
      <c r="B1329" s="31">
        <v>58.04</v>
      </c>
    </row>
    <row r="1330" spans="1:2" x14ac:dyDescent="0.25">
      <c r="A1330" s="4" t="s">
        <v>1667</v>
      </c>
      <c r="B1330" s="31">
        <v>57.28</v>
      </c>
    </row>
    <row r="1331" spans="1:2" x14ac:dyDescent="0.25">
      <c r="A1331" s="4" t="s">
        <v>1668</v>
      </c>
      <c r="B1331" s="31">
        <v>57.75</v>
      </c>
    </row>
    <row r="1332" spans="1:2" x14ac:dyDescent="0.25">
      <c r="A1332" s="4" t="s">
        <v>1669</v>
      </c>
      <c r="B1332" s="31">
        <v>57.72</v>
      </c>
    </row>
    <row r="1333" spans="1:2" x14ac:dyDescent="0.25">
      <c r="A1333" s="4" t="s">
        <v>1670</v>
      </c>
      <c r="B1333" s="31">
        <v>57.63</v>
      </c>
    </row>
    <row r="1334" spans="1:2" x14ac:dyDescent="0.25">
      <c r="A1334" s="4" t="s">
        <v>1671</v>
      </c>
      <c r="B1334" s="31">
        <v>57.63</v>
      </c>
    </row>
    <row r="1335" spans="1:2" x14ac:dyDescent="0.25">
      <c r="A1335" s="4" t="s">
        <v>1672</v>
      </c>
      <c r="B1335" s="31">
        <v>58.6</v>
      </c>
    </row>
    <row r="1336" spans="1:2" x14ac:dyDescent="0.25">
      <c r="A1336" s="4" t="s">
        <v>1673</v>
      </c>
      <c r="B1336" s="31">
        <v>58.68</v>
      </c>
    </row>
    <row r="1337" spans="1:2" x14ac:dyDescent="0.25">
      <c r="A1337" s="4" t="s">
        <v>1674</v>
      </c>
      <c r="B1337" s="31">
        <v>58.45</v>
      </c>
    </row>
    <row r="1338" spans="1:2" x14ac:dyDescent="0.25">
      <c r="A1338" s="4" t="s">
        <v>1675</v>
      </c>
      <c r="B1338" s="31">
        <v>58.36</v>
      </c>
    </row>
    <row r="1339" spans="1:2" x14ac:dyDescent="0.25">
      <c r="A1339" s="4" t="s">
        <v>1676</v>
      </c>
      <c r="B1339" s="31">
        <v>59.33</v>
      </c>
    </row>
    <row r="1340" spans="1:2" x14ac:dyDescent="0.25">
      <c r="A1340" s="4" t="s">
        <v>1677</v>
      </c>
      <c r="B1340" s="31">
        <v>59.62</v>
      </c>
    </row>
    <row r="1341" spans="1:2" x14ac:dyDescent="0.25">
      <c r="A1341" s="4" t="s">
        <v>1678</v>
      </c>
      <c r="B1341" s="31">
        <v>59.86</v>
      </c>
    </row>
    <row r="1342" spans="1:2" x14ac:dyDescent="0.25">
      <c r="A1342" s="4" t="s">
        <v>1679</v>
      </c>
      <c r="B1342" s="31">
        <v>59.77</v>
      </c>
    </row>
    <row r="1343" spans="1:2" x14ac:dyDescent="0.25">
      <c r="A1343" s="4" t="s">
        <v>1680</v>
      </c>
      <c r="B1343" s="31">
        <v>59.36</v>
      </c>
    </row>
    <row r="1344" spans="1:2" x14ac:dyDescent="0.25">
      <c r="A1344" s="4" t="s">
        <v>1681</v>
      </c>
      <c r="B1344" s="31">
        <v>59.8</v>
      </c>
    </row>
    <row r="1345" spans="1:2" x14ac:dyDescent="0.25">
      <c r="A1345" s="4" t="s">
        <v>1682</v>
      </c>
      <c r="B1345" s="31">
        <v>59.48</v>
      </c>
    </row>
    <row r="1346" spans="1:2" x14ac:dyDescent="0.25">
      <c r="A1346" s="4" t="s">
        <v>1683</v>
      </c>
      <c r="B1346" s="31">
        <v>59.39</v>
      </c>
    </row>
    <row r="1347" spans="1:2" x14ac:dyDescent="0.25">
      <c r="A1347" s="4" t="s">
        <v>1684</v>
      </c>
      <c r="B1347" s="31">
        <v>59.04</v>
      </c>
    </row>
    <row r="1348" spans="1:2" x14ac:dyDescent="0.25">
      <c r="A1348" s="4" t="s">
        <v>1685</v>
      </c>
      <c r="B1348" s="31">
        <v>59.39</v>
      </c>
    </row>
    <row r="1349" spans="1:2" x14ac:dyDescent="0.25">
      <c r="A1349" s="4" t="s">
        <v>1686</v>
      </c>
      <c r="B1349" s="31">
        <v>59.42</v>
      </c>
    </row>
    <row r="1350" spans="1:2" x14ac:dyDescent="0.25">
      <c r="A1350" s="4" t="s">
        <v>1687</v>
      </c>
      <c r="B1350" s="31">
        <v>58.99</v>
      </c>
    </row>
    <row r="1351" spans="1:2" x14ac:dyDescent="0.25">
      <c r="A1351" s="4" t="s">
        <v>1688</v>
      </c>
      <c r="B1351" s="31">
        <v>59.07</v>
      </c>
    </row>
    <row r="1352" spans="1:2" x14ac:dyDescent="0.25">
      <c r="A1352" s="4" t="s">
        <v>1689</v>
      </c>
      <c r="B1352" s="31">
        <v>58.78</v>
      </c>
    </row>
    <row r="1353" spans="1:2" x14ac:dyDescent="0.25">
      <c r="A1353" s="4" t="s">
        <v>1690</v>
      </c>
      <c r="B1353" s="31">
        <v>58.81</v>
      </c>
    </row>
    <row r="1354" spans="1:2" x14ac:dyDescent="0.25">
      <c r="A1354" s="4" t="s">
        <v>1691</v>
      </c>
      <c r="B1354" s="31">
        <v>57.94</v>
      </c>
    </row>
    <row r="1355" spans="1:2" x14ac:dyDescent="0.25">
      <c r="A1355" s="4" t="s">
        <v>1692</v>
      </c>
      <c r="B1355" s="31">
        <v>56.92</v>
      </c>
    </row>
    <row r="1356" spans="1:2" x14ac:dyDescent="0.25">
      <c r="A1356" s="4" t="s">
        <v>1693</v>
      </c>
      <c r="B1356" s="31">
        <v>57.36</v>
      </c>
    </row>
    <row r="1357" spans="1:2" x14ac:dyDescent="0.25">
      <c r="A1357" s="4" t="s">
        <v>1694</v>
      </c>
      <c r="B1357" s="31">
        <v>57.3</v>
      </c>
    </row>
    <row r="1358" spans="1:2" x14ac:dyDescent="0.25">
      <c r="A1358" s="4" t="s">
        <v>1695</v>
      </c>
      <c r="B1358" s="31">
        <v>57.15</v>
      </c>
    </row>
    <row r="1359" spans="1:2" x14ac:dyDescent="0.25">
      <c r="A1359" s="4" t="s">
        <v>1696</v>
      </c>
      <c r="B1359" s="31">
        <v>56.8</v>
      </c>
    </row>
    <row r="1360" spans="1:2" x14ac:dyDescent="0.25">
      <c r="A1360" s="4" t="s">
        <v>1697</v>
      </c>
      <c r="B1360" s="31">
        <v>56.51</v>
      </c>
    </row>
    <row r="1361" spans="1:2" x14ac:dyDescent="0.25">
      <c r="A1361" s="4" t="s">
        <v>1698</v>
      </c>
      <c r="B1361" s="31">
        <v>56.13</v>
      </c>
    </row>
    <row r="1362" spans="1:2" x14ac:dyDescent="0.25">
      <c r="A1362" s="4" t="s">
        <v>1699</v>
      </c>
      <c r="B1362" s="31">
        <v>56.19</v>
      </c>
    </row>
    <row r="1363" spans="1:2" x14ac:dyDescent="0.25">
      <c r="A1363" s="4" t="s">
        <v>1700</v>
      </c>
      <c r="B1363" s="31">
        <v>55.52</v>
      </c>
    </row>
    <row r="1364" spans="1:2" x14ac:dyDescent="0.25">
      <c r="A1364" s="4" t="s">
        <v>1701</v>
      </c>
      <c r="B1364" s="31">
        <v>55.78</v>
      </c>
    </row>
    <row r="1365" spans="1:2" x14ac:dyDescent="0.25">
      <c r="A1365" s="4" t="s">
        <v>1702</v>
      </c>
      <c r="B1365" s="31">
        <v>55.93</v>
      </c>
    </row>
    <row r="1366" spans="1:2" x14ac:dyDescent="0.25">
      <c r="A1366" s="4" t="s">
        <v>1703</v>
      </c>
      <c r="B1366" s="31">
        <v>55.87</v>
      </c>
    </row>
    <row r="1367" spans="1:2" x14ac:dyDescent="0.25">
      <c r="A1367" s="4" t="s">
        <v>1704</v>
      </c>
      <c r="B1367" s="31">
        <v>55.64</v>
      </c>
    </row>
    <row r="1368" spans="1:2" x14ac:dyDescent="0.25">
      <c r="A1368" s="4" t="s">
        <v>1705</v>
      </c>
      <c r="B1368" s="31">
        <v>54.93</v>
      </c>
    </row>
    <row r="1369" spans="1:2" x14ac:dyDescent="0.25">
      <c r="A1369" s="4" t="s">
        <v>1706</v>
      </c>
      <c r="B1369" s="31">
        <v>54.61</v>
      </c>
    </row>
    <row r="1370" spans="1:2" x14ac:dyDescent="0.25">
      <c r="A1370" s="4" t="s">
        <v>1707</v>
      </c>
      <c r="B1370" s="31">
        <v>54.56</v>
      </c>
    </row>
    <row r="1371" spans="1:2" x14ac:dyDescent="0.25">
      <c r="A1371" s="4" t="s">
        <v>1708</v>
      </c>
      <c r="B1371" s="31">
        <v>54.04</v>
      </c>
    </row>
    <row r="1372" spans="1:2" x14ac:dyDescent="0.25">
      <c r="A1372" s="4" t="s">
        <v>1709</v>
      </c>
      <c r="B1372" s="31">
        <v>53.63</v>
      </c>
    </row>
    <row r="1373" spans="1:2" x14ac:dyDescent="0.25">
      <c r="A1373" s="4" t="s">
        <v>1710</v>
      </c>
      <c r="B1373" s="31">
        <v>53.61</v>
      </c>
    </row>
    <row r="1374" spans="1:2" x14ac:dyDescent="0.25">
      <c r="A1374" s="4" t="s">
        <v>1711</v>
      </c>
      <c r="B1374" s="31">
        <v>53</v>
      </c>
    </row>
    <row r="1375" spans="1:2" x14ac:dyDescent="0.25">
      <c r="A1375" s="4" t="s">
        <v>1712</v>
      </c>
      <c r="B1375" s="31">
        <v>51.96</v>
      </c>
    </row>
    <row r="1376" spans="1:2" x14ac:dyDescent="0.25">
      <c r="A1376" s="4" t="s">
        <v>1713</v>
      </c>
      <c r="B1376" s="31">
        <v>52.17</v>
      </c>
    </row>
    <row r="1377" spans="1:2" x14ac:dyDescent="0.25">
      <c r="A1377" s="4" t="s">
        <v>1714</v>
      </c>
      <c r="B1377" s="31">
        <v>51.91</v>
      </c>
    </row>
    <row r="1378" spans="1:2" x14ac:dyDescent="0.25">
      <c r="A1378" s="4" t="s">
        <v>1715</v>
      </c>
      <c r="B1378" s="31">
        <v>52.02</v>
      </c>
    </row>
    <row r="1379" spans="1:2" x14ac:dyDescent="0.25">
      <c r="A1379" s="4" t="s">
        <v>1716</v>
      </c>
      <c r="B1379" s="31">
        <v>51.88</v>
      </c>
    </row>
    <row r="1380" spans="1:2" x14ac:dyDescent="0.25">
      <c r="A1380" s="4" t="s">
        <v>1717</v>
      </c>
      <c r="B1380" s="31">
        <v>52.11</v>
      </c>
    </row>
    <row r="1381" spans="1:2" x14ac:dyDescent="0.25">
      <c r="A1381" s="4" t="s">
        <v>1718</v>
      </c>
      <c r="B1381" s="31">
        <v>51.82</v>
      </c>
    </row>
    <row r="1382" spans="1:2" x14ac:dyDescent="0.25">
      <c r="A1382" s="4" t="s">
        <v>1719</v>
      </c>
      <c r="B1382" s="31">
        <v>52.08</v>
      </c>
    </row>
    <row r="1383" spans="1:2" x14ac:dyDescent="0.25">
      <c r="A1383" s="4" t="s">
        <v>1720</v>
      </c>
      <c r="B1383" s="31">
        <v>51.96</v>
      </c>
    </row>
    <row r="1384" spans="1:2" x14ac:dyDescent="0.25">
      <c r="A1384" s="4" t="s">
        <v>1721</v>
      </c>
      <c r="B1384" s="31">
        <v>52.11</v>
      </c>
    </row>
    <row r="1385" spans="1:2" x14ac:dyDescent="0.25">
      <c r="A1385" s="4" t="s">
        <v>1722</v>
      </c>
      <c r="B1385" s="31">
        <v>52.34</v>
      </c>
    </row>
    <row r="1386" spans="1:2" x14ac:dyDescent="0.25">
      <c r="A1386" s="4" t="s">
        <v>1723</v>
      </c>
      <c r="B1386" s="31">
        <v>51.74</v>
      </c>
    </row>
    <row r="1387" spans="1:2" x14ac:dyDescent="0.25">
      <c r="A1387" s="4" t="s">
        <v>1724</v>
      </c>
      <c r="B1387" s="31">
        <v>51.65</v>
      </c>
    </row>
    <row r="1388" spans="1:2" x14ac:dyDescent="0.25">
      <c r="A1388" s="4" t="s">
        <v>1725</v>
      </c>
      <c r="B1388" s="31">
        <v>52.42</v>
      </c>
    </row>
    <row r="1389" spans="1:2" x14ac:dyDescent="0.25">
      <c r="A1389" s="4" t="s">
        <v>1726</v>
      </c>
      <c r="B1389" s="31">
        <v>52.59</v>
      </c>
    </row>
    <row r="1390" spans="1:2" x14ac:dyDescent="0.25">
      <c r="A1390" s="4" t="s">
        <v>1727</v>
      </c>
      <c r="B1390" s="31">
        <v>52.68</v>
      </c>
    </row>
    <row r="1391" spans="1:2" x14ac:dyDescent="0.25">
      <c r="A1391" s="4" t="s">
        <v>1728</v>
      </c>
      <c r="B1391" s="31">
        <v>52.62</v>
      </c>
    </row>
    <row r="1392" spans="1:2" x14ac:dyDescent="0.25">
      <c r="A1392" s="4" t="s">
        <v>1729</v>
      </c>
      <c r="B1392" s="31">
        <v>52.88</v>
      </c>
    </row>
    <row r="1393" spans="1:2" x14ac:dyDescent="0.25">
      <c r="A1393" s="4" t="s">
        <v>1730</v>
      </c>
      <c r="B1393" s="31">
        <v>52.99</v>
      </c>
    </row>
    <row r="1394" spans="1:2" x14ac:dyDescent="0.25">
      <c r="A1394" s="4" t="s">
        <v>1731</v>
      </c>
      <c r="B1394" s="31">
        <v>53.28</v>
      </c>
    </row>
    <row r="1395" spans="1:2" x14ac:dyDescent="0.25">
      <c r="A1395" s="4" t="s">
        <v>1732</v>
      </c>
      <c r="B1395" s="31">
        <v>53.22</v>
      </c>
    </row>
    <row r="1396" spans="1:2" x14ac:dyDescent="0.25">
      <c r="A1396" s="4" t="s">
        <v>1733</v>
      </c>
      <c r="B1396" s="31">
        <v>53.31</v>
      </c>
    </row>
    <row r="1397" spans="1:2" x14ac:dyDescent="0.25">
      <c r="A1397" s="4" t="s">
        <v>1734</v>
      </c>
      <c r="B1397" s="31">
        <v>53.19</v>
      </c>
    </row>
    <row r="1398" spans="1:2" x14ac:dyDescent="0.25">
      <c r="A1398" s="4" t="s">
        <v>1735</v>
      </c>
      <c r="B1398" s="31">
        <v>53.16</v>
      </c>
    </row>
    <row r="1399" spans="1:2" x14ac:dyDescent="0.25">
      <c r="A1399" s="4" t="s">
        <v>1736</v>
      </c>
      <c r="B1399" s="31">
        <v>53.02</v>
      </c>
    </row>
    <row r="1400" spans="1:2" x14ac:dyDescent="0.25">
      <c r="A1400" s="4" t="s">
        <v>1737</v>
      </c>
      <c r="B1400" s="31">
        <v>52.76</v>
      </c>
    </row>
    <row r="1401" spans="1:2" x14ac:dyDescent="0.25">
      <c r="A1401" s="4" t="s">
        <v>1738</v>
      </c>
      <c r="B1401" s="31">
        <v>53.13</v>
      </c>
    </row>
    <row r="1402" spans="1:2" x14ac:dyDescent="0.25">
      <c r="A1402" s="4" t="s">
        <v>1739</v>
      </c>
      <c r="B1402" s="31">
        <v>52.94</v>
      </c>
    </row>
    <row r="1403" spans="1:2" x14ac:dyDescent="0.25">
      <c r="A1403" s="4" t="s">
        <v>1740</v>
      </c>
      <c r="B1403" s="31">
        <v>52.99</v>
      </c>
    </row>
    <row r="1404" spans="1:2" x14ac:dyDescent="0.25">
      <c r="A1404" s="4" t="s">
        <v>1741</v>
      </c>
      <c r="B1404" s="31">
        <v>52.08</v>
      </c>
    </row>
    <row r="1405" spans="1:2" x14ac:dyDescent="0.25">
      <c r="A1405" s="4" t="s">
        <v>1742</v>
      </c>
      <c r="B1405" s="31">
        <v>52.82</v>
      </c>
    </row>
    <row r="1406" spans="1:2" x14ac:dyDescent="0.25">
      <c r="A1406" s="4" t="s">
        <v>1743</v>
      </c>
      <c r="B1406" s="31">
        <v>51.91</v>
      </c>
    </row>
    <row r="1407" spans="1:2" x14ac:dyDescent="0.25">
      <c r="A1407" s="4" t="s">
        <v>1744</v>
      </c>
      <c r="B1407" s="31">
        <v>52.08</v>
      </c>
    </row>
    <row r="1408" spans="1:2" x14ac:dyDescent="0.25">
      <c r="A1408" s="4" t="s">
        <v>1745</v>
      </c>
      <c r="B1408" s="31">
        <v>51.99</v>
      </c>
    </row>
    <row r="1409" spans="1:2" x14ac:dyDescent="0.25">
      <c r="A1409" s="4" t="s">
        <v>1746</v>
      </c>
      <c r="B1409" s="31">
        <v>51.82</v>
      </c>
    </row>
    <row r="1410" spans="1:2" x14ac:dyDescent="0.25">
      <c r="A1410" s="4" t="s">
        <v>1747</v>
      </c>
      <c r="B1410" s="31">
        <v>51.6</v>
      </c>
    </row>
    <row r="1411" spans="1:2" x14ac:dyDescent="0.25">
      <c r="A1411" s="4" t="s">
        <v>1748</v>
      </c>
      <c r="B1411" s="31">
        <v>51.74</v>
      </c>
    </row>
    <row r="1412" spans="1:2" x14ac:dyDescent="0.25">
      <c r="A1412" s="4" t="s">
        <v>1749</v>
      </c>
      <c r="B1412" s="31">
        <v>51.46</v>
      </c>
    </row>
    <row r="1413" spans="1:2" x14ac:dyDescent="0.25">
      <c r="A1413" s="4" t="s">
        <v>1750</v>
      </c>
      <c r="B1413" s="31">
        <v>51.71</v>
      </c>
    </row>
    <row r="1414" spans="1:2" x14ac:dyDescent="0.25">
      <c r="A1414" s="4" t="s">
        <v>1751</v>
      </c>
      <c r="B1414" s="31">
        <v>51.65</v>
      </c>
    </row>
    <row r="1415" spans="1:2" x14ac:dyDescent="0.25">
      <c r="A1415" s="4" t="s">
        <v>1752</v>
      </c>
      <c r="B1415" s="31">
        <v>51.85</v>
      </c>
    </row>
    <row r="1416" spans="1:2" x14ac:dyDescent="0.25">
      <c r="A1416" s="4" t="s">
        <v>1753</v>
      </c>
      <c r="B1416" s="31">
        <v>51.71</v>
      </c>
    </row>
    <row r="1417" spans="1:2" x14ac:dyDescent="0.25">
      <c r="A1417" s="4" t="s">
        <v>1754</v>
      </c>
      <c r="B1417" s="31">
        <v>51.51</v>
      </c>
    </row>
    <row r="1418" spans="1:2" x14ac:dyDescent="0.25">
      <c r="A1418" s="4" t="s">
        <v>1755</v>
      </c>
      <c r="B1418" s="31">
        <v>51.46</v>
      </c>
    </row>
    <row r="1419" spans="1:2" x14ac:dyDescent="0.25">
      <c r="A1419" s="4" t="s">
        <v>1756</v>
      </c>
      <c r="B1419" s="31">
        <v>51.34</v>
      </c>
    </row>
    <row r="1420" spans="1:2" x14ac:dyDescent="0.25">
      <c r="A1420" s="4" t="s">
        <v>1757</v>
      </c>
      <c r="B1420" s="31">
        <v>51.09</v>
      </c>
    </row>
    <row r="1421" spans="1:2" x14ac:dyDescent="0.25">
      <c r="A1421" s="4" t="s">
        <v>1758</v>
      </c>
      <c r="B1421" s="31">
        <v>51.17</v>
      </c>
    </row>
    <row r="1422" spans="1:2" x14ac:dyDescent="0.25">
      <c r="A1422" s="4" t="s">
        <v>1759</v>
      </c>
      <c r="B1422" s="31">
        <v>51.4</v>
      </c>
    </row>
    <row r="1423" spans="1:2" x14ac:dyDescent="0.25">
      <c r="A1423" s="4" t="s">
        <v>1760</v>
      </c>
      <c r="B1423" s="31">
        <v>51.09</v>
      </c>
    </row>
    <row r="1424" spans="1:2" x14ac:dyDescent="0.25">
      <c r="A1424" s="4" t="s">
        <v>1761</v>
      </c>
      <c r="B1424" s="31">
        <v>51.12</v>
      </c>
    </row>
    <row r="1425" spans="1:2" x14ac:dyDescent="0.25">
      <c r="A1425" s="4" t="s">
        <v>1762</v>
      </c>
      <c r="B1425" s="31">
        <v>51.06</v>
      </c>
    </row>
    <row r="1426" spans="1:2" x14ac:dyDescent="0.25">
      <c r="A1426" s="4" t="s">
        <v>1763</v>
      </c>
      <c r="B1426" s="31">
        <v>50.97</v>
      </c>
    </row>
    <row r="1427" spans="1:2" x14ac:dyDescent="0.25">
      <c r="A1427" s="4" t="s">
        <v>1764</v>
      </c>
      <c r="B1427" s="31">
        <v>50.97</v>
      </c>
    </row>
    <row r="1428" spans="1:2" x14ac:dyDescent="0.25">
      <c r="A1428" s="4" t="s">
        <v>1765</v>
      </c>
      <c r="B1428" s="31">
        <v>51.06</v>
      </c>
    </row>
    <row r="1429" spans="1:2" x14ac:dyDescent="0.25">
      <c r="A1429" s="4" t="s">
        <v>1766</v>
      </c>
      <c r="B1429" s="31">
        <v>50.26</v>
      </c>
    </row>
    <row r="1430" spans="1:2" x14ac:dyDescent="0.25">
      <c r="A1430" s="4" t="s">
        <v>1767</v>
      </c>
      <c r="B1430" s="31">
        <v>50.68</v>
      </c>
    </row>
    <row r="1431" spans="1:2" x14ac:dyDescent="0.25">
      <c r="A1431" s="4" t="s">
        <v>1768</v>
      </c>
      <c r="B1431" s="31">
        <v>50.65</v>
      </c>
    </row>
    <row r="1432" spans="1:2" x14ac:dyDescent="0.25">
      <c r="A1432" s="4" t="s">
        <v>1769</v>
      </c>
      <c r="B1432" s="31">
        <v>50.88</v>
      </c>
    </row>
    <row r="1433" spans="1:2" x14ac:dyDescent="0.25">
      <c r="A1433" s="4" t="s">
        <v>1770</v>
      </c>
      <c r="B1433" s="31">
        <v>50.96</v>
      </c>
    </row>
    <row r="1434" spans="1:2" x14ac:dyDescent="0.25">
      <c r="A1434" s="4" t="s">
        <v>1771</v>
      </c>
      <c r="B1434" s="31">
        <v>51.72</v>
      </c>
    </row>
    <row r="1435" spans="1:2" x14ac:dyDescent="0.25">
      <c r="A1435" s="4" t="s">
        <v>1772</v>
      </c>
      <c r="B1435" s="31">
        <v>52.05</v>
      </c>
    </row>
    <row r="1436" spans="1:2" x14ac:dyDescent="0.25">
      <c r="A1436" s="4" t="s">
        <v>1773</v>
      </c>
      <c r="B1436" s="31">
        <v>51.47</v>
      </c>
    </row>
    <row r="1437" spans="1:2" x14ac:dyDescent="0.25">
      <c r="A1437" s="4" t="s">
        <v>1774</v>
      </c>
      <c r="B1437" s="31">
        <v>51.75</v>
      </c>
    </row>
    <row r="1438" spans="1:2" x14ac:dyDescent="0.25">
      <c r="A1438" s="4" t="s">
        <v>1775</v>
      </c>
      <c r="B1438" s="31">
        <v>52.11</v>
      </c>
    </row>
    <row r="1439" spans="1:2" x14ac:dyDescent="0.25">
      <c r="A1439" s="4" t="s">
        <v>1776</v>
      </c>
      <c r="B1439" s="31">
        <v>52.44</v>
      </c>
    </row>
    <row r="1440" spans="1:2" x14ac:dyDescent="0.25">
      <c r="A1440" s="4" t="s">
        <v>1777</v>
      </c>
      <c r="B1440" s="31">
        <v>52.19</v>
      </c>
    </row>
    <row r="1441" spans="1:2" x14ac:dyDescent="0.25">
      <c r="A1441" s="4" t="s">
        <v>1778</v>
      </c>
      <c r="B1441" s="31">
        <v>52.44</v>
      </c>
    </row>
    <row r="1442" spans="1:2" x14ac:dyDescent="0.25">
      <c r="A1442" s="4" t="s">
        <v>1779</v>
      </c>
      <c r="B1442" s="31">
        <v>52.61</v>
      </c>
    </row>
    <row r="1443" spans="1:2" x14ac:dyDescent="0.25">
      <c r="A1443" s="4" t="s">
        <v>1780</v>
      </c>
      <c r="B1443" s="31">
        <v>52.92</v>
      </c>
    </row>
    <row r="1444" spans="1:2" x14ac:dyDescent="0.25">
      <c r="A1444" s="4" t="s">
        <v>1781</v>
      </c>
      <c r="B1444" s="31">
        <v>53.2</v>
      </c>
    </row>
    <row r="1445" spans="1:2" x14ac:dyDescent="0.25">
      <c r="A1445" s="4" t="s">
        <v>1782</v>
      </c>
      <c r="B1445" s="31">
        <v>52.92</v>
      </c>
    </row>
    <row r="1446" spans="1:2" x14ac:dyDescent="0.25">
      <c r="A1446" s="4" t="s">
        <v>1783</v>
      </c>
      <c r="B1446" s="31">
        <v>53.65</v>
      </c>
    </row>
    <row r="1447" spans="1:2" x14ac:dyDescent="0.25">
      <c r="A1447" s="4" t="s">
        <v>1784</v>
      </c>
      <c r="B1447" s="31">
        <v>53.84</v>
      </c>
    </row>
    <row r="1448" spans="1:2" x14ac:dyDescent="0.25">
      <c r="A1448" s="4" t="s">
        <v>1785</v>
      </c>
      <c r="B1448" s="31">
        <v>53.76</v>
      </c>
    </row>
    <row r="1449" spans="1:2" x14ac:dyDescent="0.25">
      <c r="A1449" s="4" t="s">
        <v>1786</v>
      </c>
      <c r="B1449" s="31">
        <v>54.21</v>
      </c>
    </row>
    <row r="1450" spans="1:2" x14ac:dyDescent="0.25">
      <c r="A1450" s="4" t="s">
        <v>1787</v>
      </c>
      <c r="B1450" s="31">
        <v>53.94</v>
      </c>
    </row>
    <row r="1451" spans="1:2" x14ac:dyDescent="0.25">
      <c r="A1451" s="4" t="s">
        <v>1788</v>
      </c>
      <c r="B1451" s="31">
        <v>54.64</v>
      </c>
    </row>
    <row r="1452" spans="1:2" x14ac:dyDescent="0.25">
      <c r="A1452" s="4" t="s">
        <v>1789</v>
      </c>
      <c r="B1452" s="31">
        <v>54.8</v>
      </c>
    </row>
    <row r="1453" spans="1:2" x14ac:dyDescent="0.25">
      <c r="A1453" s="4" t="s">
        <v>1790</v>
      </c>
      <c r="B1453" s="31">
        <v>55.36</v>
      </c>
    </row>
    <row r="1454" spans="1:2" x14ac:dyDescent="0.25">
      <c r="A1454" s="4" t="s">
        <v>1791</v>
      </c>
      <c r="B1454" s="31">
        <v>55.41</v>
      </c>
    </row>
    <row r="1455" spans="1:2" x14ac:dyDescent="0.25">
      <c r="A1455" s="4" t="s">
        <v>1792</v>
      </c>
      <c r="B1455" s="31">
        <v>55.3</v>
      </c>
    </row>
    <row r="1456" spans="1:2" x14ac:dyDescent="0.25">
      <c r="A1456" s="4" t="s">
        <v>1793</v>
      </c>
      <c r="B1456" s="31">
        <v>54.97</v>
      </c>
    </row>
    <row r="1457" spans="1:2" x14ac:dyDescent="0.25">
      <c r="A1457" s="4" t="s">
        <v>1794</v>
      </c>
      <c r="B1457" s="31">
        <v>54.89</v>
      </c>
    </row>
    <row r="1458" spans="1:2" x14ac:dyDescent="0.25">
      <c r="A1458" s="4" t="s">
        <v>1795</v>
      </c>
      <c r="B1458" s="31">
        <v>55.16</v>
      </c>
    </row>
    <row r="1459" spans="1:2" x14ac:dyDescent="0.25">
      <c r="A1459" s="4" t="s">
        <v>1796</v>
      </c>
      <c r="B1459" s="31">
        <v>54.72</v>
      </c>
    </row>
    <row r="1460" spans="1:2" x14ac:dyDescent="0.25">
      <c r="A1460" s="4" t="s">
        <v>1797</v>
      </c>
      <c r="B1460" s="31">
        <v>54.22</v>
      </c>
    </row>
    <row r="1461" spans="1:2" x14ac:dyDescent="0.25">
      <c r="A1461" s="4" t="s">
        <v>1798</v>
      </c>
      <c r="B1461" s="31">
        <v>53.83</v>
      </c>
    </row>
    <row r="1462" spans="1:2" x14ac:dyDescent="0.25">
      <c r="A1462" s="4" t="s">
        <v>1799</v>
      </c>
      <c r="B1462" s="31">
        <v>53.94</v>
      </c>
    </row>
    <row r="1463" spans="1:2" x14ac:dyDescent="0.25">
      <c r="A1463" s="4" t="s">
        <v>1800</v>
      </c>
      <c r="B1463" s="31">
        <v>53.69</v>
      </c>
    </row>
    <row r="1464" spans="1:2" x14ac:dyDescent="0.25">
      <c r="A1464" s="4" t="s">
        <v>1801</v>
      </c>
      <c r="B1464" s="31">
        <v>53.28</v>
      </c>
    </row>
    <row r="1465" spans="1:2" x14ac:dyDescent="0.25">
      <c r="A1465" s="4" t="s">
        <v>1802</v>
      </c>
      <c r="B1465" s="31">
        <v>52.53</v>
      </c>
    </row>
    <row r="1466" spans="1:2" x14ac:dyDescent="0.25">
      <c r="A1466" s="4" t="s">
        <v>1803</v>
      </c>
      <c r="B1466" s="31">
        <v>52.11</v>
      </c>
    </row>
    <row r="1467" spans="1:2" x14ac:dyDescent="0.25">
      <c r="A1467" s="4" t="s">
        <v>1804</v>
      </c>
      <c r="B1467" s="31">
        <v>52.14</v>
      </c>
    </row>
    <row r="1468" spans="1:2" x14ac:dyDescent="0.25">
      <c r="A1468" s="4" t="s">
        <v>1805</v>
      </c>
      <c r="B1468" s="31">
        <v>52.42</v>
      </c>
    </row>
    <row r="1469" spans="1:2" x14ac:dyDescent="0.25">
      <c r="A1469" s="4" t="s">
        <v>1806</v>
      </c>
      <c r="B1469" s="31">
        <v>52.06</v>
      </c>
    </row>
    <row r="1470" spans="1:2" x14ac:dyDescent="0.25">
      <c r="A1470" s="4" t="s">
        <v>1807</v>
      </c>
      <c r="B1470" s="31">
        <v>51.97</v>
      </c>
    </row>
    <row r="1471" spans="1:2" x14ac:dyDescent="0.25">
      <c r="A1471" s="4" t="s">
        <v>1808</v>
      </c>
      <c r="B1471" s="31">
        <v>51.54</v>
      </c>
    </row>
    <row r="1472" spans="1:2" x14ac:dyDescent="0.25">
      <c r="A1472" s="4" t="s">
        <v>1809</v>
      </c>
      <c r="B1472" s="31">
        <v>51.43</v>
      </c>
    </row>
    <row r="1473" spans="1:2" x14ac:dyDescent="0.25">
      <c r="A1473" s="4" t="s">
        <v>1810</v>
      </c>
      <c r="B1473" s="31">
        <v>51.37</v>
      </c>
    </row>
    <row r="1474" spans="1:2" x14ac:dyDescent="0.25">
      <c r="A1474" s="4" t="s">
        <v>1811</v>
      </c>
      <c r="B1474" s="31">
        <v>51.51</v>
      </c>
    </row>
    <row r="1475" spans="1:2" x14ac:dyDescent="0.25">
      <c r="A1475" s="4" t="s">
        <v>1812</v>
      </c>
      <c r="B1475" s="31">
        <v>51.09</v>
      </c>
    </row>
    <row r="1476" spans="1:2" x14ac:dyDescent="0.25">
      <c r="A1476" s="4" t="s">
        <v>1813</v>
      </c>
      <c r="B1476" s="31">
        <v>50.48</v>
      </c>
    </row>
    <row r="1477" spans="1:2" x14ac:dyDescent="0.25">
      <c r="A1477" s="4" t="s">
        <v>1814</v>
      </c>
      <c r="B1477" s="31">
        <v>50.37</v>
      </c>
    </row>
    <row r="1478" spans="1:2" x14ac:dyDescent="0.25">
      <c r="A1478" s="4" t="s">
        <v>1815</v>
      </c>
      <c r="B1478" s="31">
        <v>50.35</v>
      </c>
    </row>
    <row r="1479" spans="1:2" x14ac:dyDescent="0.25">
      <c r="A1479" s="4" t="s">
        <v>1816</v>
      </c>
      <c r="B1479" s="31">
        <v>50.98</v>
      </c>
    </row>
    <row r="1480" spans="1:2" x14ac:dyDescent="0.25">
      <c r="A1480" s="4" t="s">
        <v>1817</v>
      </c>
      <c r="B1480" s="31">
        <v>50.79</v>
      </c>
    </row>
    <row r="1481" spans="1:2" x14ac:dyDescent="0.25">
      <c r="A1481" s="4" t="s">
        <v>1818</v>
      </c>
      <c r="B1481" s="31">
        <v>51.98</v>
      </c>
    </row>
    <row r="1482" spans="1:2" x14ac:dyDescent="0.25">
      <c r="A1482" s="4" t="s">
        <v>1819</v>
      </c>
      <c r="B1482" s="31">
        <v>52.56</v>
      </c>
    </row>
    <row r="1483" spans="1:2" x14ac:dyDescent="0.25">
      <c r="A1483" s="4" t="s">
        <v>1820</v>
      </c>
      <c r="B1483" s="31">
        <v>52.92</v>
      </c>
    </row>
    <row r="1484" spans="1:2" x14ac:dyDescent="0.25">
      <c r="A1484" s="4" t="s">
        <v>1821</v>
      </c>
      <c r="B1484" s="31">
        <v>52.92</v>
      </c>
    </row>
    <row r="1485" spans="1:2" x14ac:dyDescent="0.25">
      <c r="A1485" s="4" t="s">
        <v>1822</v>
      </c>
      <c r="B1485" s="31">
        <v>53</v>
      </c>
    </row>
    <row r="1486" spans="1:2" x14ac:dyDescent="0.25">
      <c r="A1486" s="4" t="s">
        <v>1823</v>
      </c>
      <c r="B1486" s="31">
        <v>53.36</v>
      </c>
    </row>
    <row r="1487" spans="1:2" x14ac:dyDescent="0.25">
      <c r="A1487" s="4" t="s">
        <v>1824</v>
      </c>
      <c r="B1487" s="31">
        <v>53.61</v>
      </c>
    </row>
    <row r="1488" spans="1:2" x14ac:dyDescent="0.25">
      <c r="A1488" s="4" t="s">
        <v>1825</v>
      </c>
      <c r="B1488" s="31">
        <v>53.81</v>
      </c>
    </row>
    <row r="1489" spans="1:2" x14ac:dyDescent="0.25">
      <c r="A1489" s="4" t="s">
        <v>1826</v>
      </c>
      <c r="B1489" s="31">
        <v>53.56</v>
      </c>
    </row>
    <row r="1490" spans="1:2" x14ac:dyDescent="0.25">
      <c r="A1490" s="4" t="s">
        <v>5861</v>
      </c>
      <c r="B1490" s="31">
        <v>53.64</v>
      </c>
    </row>
    <row r="1491" spans="1:2" x14ac:dyDescent="0.25">
      <c r="A1491" s="4" t="s">
        <v>1827</v>
      </c>
      <c r="B1491" s="31">
        <v>54.2</v>
      </c>
    </row>
    <row r="1492" spans="1:2" x14ac:dyDescent="0.25">
      <c r="A1492" s="4" t="s">
        <v>1828</v>
      </c>
      <c r="B1492" s="31">
        <v>53.4</v>
      </c>
    </row>
    <row r="1493" spans="1:2" x14ac:dyDescent="0.25">
      <c r="A1493" s="4" t="s">
        <v>1829</v>
      </c>
      <c r="B1493" s="31">
        <v>53.86</v>
      </c>
    </row>
    <row r="1494" spans="1:2" x14ac:dyDescent="0.25">
      <c r="A1494" s="4" t="s">
        <v>1830</v>
      </c>
      <c r="B1494" s="31">
        <v>54.17</v>
      </c>
    </row>
    <row r="1495" spans="1:2" x14ac:dyDescent="0.25">
      <c r="A1495" s="4" t="s">
        <v>1831</v>
      </c>
      <c r="B1495" s="31">
        <v>54.22</v>
      </c>
    </row>
    <row r="1496" spans="1:2" x14ac:dyDescent="0.25">
      <c r="A1496" s="4" t="s">
        <v>1832</v>
      </c>
      <c r="B1496" s="31">
        <v>54.58</v>
      </c>
    </row>
    <row r="1497" spans="1:2" x14ac:dyDescent="0.25">
      <c r="A1497" s="4" t="s">
        <v>1833</v>
      </c>
      <c r="B1497" s="31">
        <v>55.32</v>
      </c>
    </row>
    <row r="1498" spans="1:2" x14ac:dyDescent="0.25">
      <c r="A1498" s="4" t="s">
        <v>1834</v>
      </c>
      <c r="B1498" s="31">
        <v>55.07</v>
      </c>
    </row>
    <row r="1499" spans="1:2" x14ac:dyDescent="0.25">
      <c r="A1499" s="4" t="s">
        <v>1835</v>
      </c>
      <c r="B1499" s="31">
        <v>55.62</v>
      </c>
    </row>
    <row r="1500" spans="1:2" x14ac:dyDescent="0.25">
      <c r="A1500" s="4" t="s">
        <v>1836</v>
      </c>
      <c r="B1500" s="31">
        <v>55.4</v>
      </c>
    </row>
    <row r="1501" spans="1:2" x14ac:dyDescent="0.25">
      <c r="A1501" s="4" t="s">
        <v>1837</v>
      </c>
      <c r="B1501" s="31">
        <v>55.32</v>
      </c>
    </row>
    <row r="1502" spans="1:2" x14ac:dyDescent="0.25">
      <c r="A1502" s="4" t="s">
        <v>1838</v>
      </c>
      <c r="B1502" s="31">
        <v>55.71</v>
      </c>
    </row>
    <row r="1503" spans="1:2" x14ac:dyDescent="0.25">
      <c r="A1503" s="4" t="s">
        <v>1839</v>
      </c>
      <c r="B1503" s="31">
        <v>56.39</v>
      </c>
    </row>
    <row r="1504" spans="1:2" x14ac:dyDescent="0.25">
      <c r="A1504" s="4" t="s">
        <v>1840</v>
      </c>
      <c r="B1504" s="31">
        <v>56.39</v>
      </c>
    </row>
    <row r="1505" spans="1:2" x14ac:dyDescent="0.25">
      <c r="A1505" s="4" t="s">
        <v>1841</v>
      </c>
      <c r="B1505" s="31">
        <v>57.27</v>
      </c>
    </row>
    <row r="1506" spans="1:2" x14ac:dyDescent="0.25">
      <c r="A1506" s="4" t="s">
        <v>1842</v>
      </c>
      <c r="B1506" s="31">
        <v>56.61</v>
      </c>
    </row>
    <row r="1507" spans="1:2" x14ac:dyDescent="0.25">
      <c r="A1507" s="4" t="s">
        <v>5862</v>
      </c>
      <c r="B1507" s="31">
        <v>57.3</v>
      </c>
    </row>
    <row r="1508" spans="1:2" x14ac:dyDescent="0.25">
      <c r="A1508" s="4" t="s">
        <v>1843</v>
      </c>
      <c r="B1508" s="31">
        <v>57.44</v>
      </c>
    </row>
    <row r="1509" spans="1:2" x14ac:dyDescent="0.25">
      <c r="A1509" s="4" t="s">
        <v>5863</v>
      </c>
      <c r="B1509" s="31">
        <v>58.84</v>
      </c>
    </row>
    <row r="1510" spans="1:2" x14ac:dyDescent="0.25">
      <c r="A1510" s="4" t="s">
        <v>1844</v>
      </c>
      <c r="B1510" s="31">
        <v>59.39</v>
      </c>
    </row>
    <row r="1511" spans="1:2" x14ac:dyDescent="0.25">
      <c r="A1511" s="4" t="s">
        <v>1845</v>
      </c>
      <c r="B1511" s="31">
        <v>59.91</v>
      </c>
    </row>
    <row r="1512" spans="1:2" x14ac:dyDescent="0.25">
      <c r="A1512" s="4" t="s">
        <v>1846</v>
      </c>
      <c r="B1512" s="31">
        <v>59.96</v>
      </c>
    </row>
    <row r="1513" spans="1:2" x14ac:dyDescent="0.25">
      <c r="A1513" s="4" t="s">
        <v>1847</v>
      </c>
      <c r="B1513" s="31">
        <v>60.82</v>
      </c>
    </row>
    <row r="1514" spans="1:2" x14ac:dyDescent="0.25">
      <c r="A1514" s="4" t="s">
        <v>1848</v>
      </c>
      <c r="B1514" s="31">
        <v>60.67</v>
      </c>
    </row>
    <row r="1515" spans="1:2" x14ac:dyDescent="0.25">
      <c r="A1515" s="4" t="s">
        <v>1849</v>
      </c>
      <c r="B1515" s="31">
        <v>60.89</v>
      </c>
    </row>
    <row r="1516" spans="1:2" x14ac:dyDescent="0.25">
      <c r="A1516" s="4" t="s">
        <v>1850</v>
      </c>
      <c r="B1516" s="31">
        <v>61.92</v>
      </c>
    </row>
    <row r="1517" spans="1:2" x14ac:dyDescent="0.25">
      <c r="A1517" s="4" t="s">
        <v>1851</v>
      </c>
      <c r="B1517" s="31">
        <v>62.54</v>
      </c>
    </row>
    <row r="1518" spans="1:2" x14ac:dyDescent="0.25">
      <c r="A1518" s="4" t="s">
        <v>1852</v>
      </c>
      <c r="B1518" s="31">
        <v>62.54</v>
      </c>
    </row>
    <row r="1519" spans="1:2" x14ac:dyDescent="0.25">
      <c r="A1519" s="4" t="s">
        <v>1853</v>
      </c>
      <c r="B1519" s="31">
        <v>64.09</v>
      </c>
    </row>
    <row r="1520" spans="1:2" x14ac:dyDescent="0.25">
      <c r="A1520" s="4" t="s">
        <v>1854</v>
      </c>
      <c r="B1520" s="31">
        <v>64.45</v>
      </c>
    </row>
    <row r="1521" spans="1:2" x14ac:dyDescent="0.25">
      <c r="A1521" s="4" t="s">
        <v>1855</v>
      </c>
      <c r="B1521" s="31">
        <v>64.66</v>
      </c>
    </row>
    <row r="1522" spans="1:2" x14ac:dyDescent="0.25">
      <c r="A1522" s="4" t="s">
        <v>1856</v>
      </c>
      <c r="B1522" s="31">
        <v>65.23</v>
      </c>
    </row>
    <row r="1523" spans="1:2" x14ac:dyDescent="0.25">
      <c r="A1523" s="4" t="s">
        <v>1857</v>
      </c>
      <c r="B1523" s="31">
        <v>65.89</v>
      </c>
    </row>
    <row r="1524" spans="1:2" x14ac:dyDescent="0.25">
      <c r="A1524" s="4" t="s">
        <v>1858</v>
      </c>
      <c r="B1524" s="31">
        <v>65.89</v>
      </c>
    </row>
    <row r="1525" spans="1:2" x14ac:dyDescent="0.25">
      <c r="A1525" s="4" t="s">
        <v>1859</v>
      </c>
      <c r="B1525" s="31">
        <v>68.25</v>
      </c>
    </row>
    <row r="1526" spans="1:2" x14ac:dyDescent="0.25">
      <c r="A1526" s="4" t="s">
        <v>1860</v>
      </c>
      <c r="B1526" s="31">
        <v>68.28</v>
      </c>
    </row>
    <row r="1527" spans="1:2" x14ac:dyDescent="0.25">
      <c r="A1527" s="4" t="s">
        <v>1861</v>
      </c>
      <c r="B1527" s="31">
        <v>70.94</v>
      </c>
    </row>
    <row r="1528" spans="1:2" x14ac:dyDescent="0.25">
      <c r="A1528" s="4" t="s">
        <v>1862</v>
      </c>
      <c r="B1528" s="31">
        <v>70.34</v>
      </c>
    </row>
    <row r="1529" spans="1:2" x14ac:dyDescent="0.25">
      <c r="A1529" s="4" t="s">
        <v>1863</v>
      </c>
      <c r="B1529" s="31">
        <v>68.599999999999994</v>
      </c>
    </row>
    <row r="1530" spans="1:2" x14ac:dyDescent="0.25">
      <c r="A1530" s="4" t="s">
        <v>1864</v>
      </c>
      <c r="B1530" s="31">
        <v>70.75</v>
      </c>
    </row>
    <row r="1531" spans="1:2" x14ac:dyDescent="0.25">
      <c r="A1531" s="4" t="s">
        <v>1865</v>
      </c>
      <c r="B1531" s="31">
        <v>70.150000000000006</v>
      </c>
    </row>
    <row r="1532" spans="1:2" x14ac:dyDescent="0.25">
      <c r="A1532" s="4" t="s">
        <v>1866</v>
      </c>
      <c r="B1532" s="31">
        <v>69.72</v>
      </c>
    </row>
    <row r="1533" spans="1:2" x14ac:dyDescent="0.25">
      <c r="A1533" s="4" t="s">
        <v>1867</v>
      </c>
      <c r="B1533" s="31">
        <v>67.540000000000006</v>
      </c>
    </row>
    <row r="1534" spans="1:2" x14ac:dyDescent="0.25">
      <c r="A1534" s="4" t="s">
        <v>1868</v>
      </c>
      <c r="B1534" s="31">
        <v>66.510000000000005</v>
      </c>
    </row>
    <row r="1535" spans="1:2" x14ac:dyDescent="0.25">
      <c r="A1535" s="4" t="s">
        <v>1869</v>
      </c>
      <c r="B1535" s="31">
        <v>65.33</v>
      </c>
    </row>
    <row r="1536" spans="1:2" x14ac:dyDescent="0.25">
      <c r="A1536" s="4" t="s">
        <v>1870</v>
      </c>
      <c r="B1536" s="31">
        <v>64.45</v>
      </c>
    </row>
    <row r="1537" spans="1:2" x14ac:dyDescent="0.25">
      <c r="A1537" s="4" t="s">
        <v>1871</v>
      </c>
      <c r="B1537" s="31">
        <v>64.53</v>
      </c>
    </row>
    <row r="1538" spans="1:2" x14ac:dyDescent="0.25">
      <c r="A1538" s="4" t="s">
        <v>1872</v>
      </c>
      <c r="B1538" s="31">
        <v>64.45</v>
      </c>
    </row>
    <row r="1539" spans="1:2" x14ac:dyDescent="0.25">
      <c r="A1539" s="4" t="s">
        <v>1873</v>
      </c>
      <c r="B1539" s="31">
        <v>64.28</v>
      </c>
    </row>
    <row r="1540" spans="1:2" x14ac:dyDescent="0.25">
      <c r="A1540" s="4" t="s">
        <v>1874</v>
      </c>
      <c r="B1540" s="31">
        <v>64.98</v>
      </c>
    </row>
    <row r="1541" spans="1:2" x14ac:dyDescent="0.25">
      <c r="A1541" s="4" t="s">
        <v>1875</v>
      </c>
      <c r="B1541" s="31">
        <v>64.959999999999994</v>
      </c>
    </row>
    <row r="1542" spans="1:2" x14ac:dyDescent="0.25">
      <c r="A1542" s="4" t="s">
        <v>1876</v>
      </c>
      <c r="B1542" s="31">
        <v>67.62</v>
      </c>
    </row>
    <row r="1543" spans="1:2" x14ac:dyDescent="0.25">
      <c r="A1543" s="4" t="s">
        <v>1877</v>
      </c>
      <c r="B1543" s="31">
        <v>68.430000000000007</v>
      </c>
    </row>
    <row r="1544" spans="1:2" x14ac:dyDescent="0.25">
      <c r="A1544" s="4" t="s">
        <v>1878</v>
      </c>
      <c r="B1544" s="31">
        <v>68.13</v>
      </c>
    </row>
    <row r="1545" spans="1:2" x14ac:dyDescent="0.25">
      <c r="A1545" s="4" t="s">
        <v>1879</v>
      </c>
      <c r="B1545" s="31">
        <v>68.05</v>
      </c>
    </row>
    <row r="1546" spans="1:2" x14ac:dyDescent="0.25">
      <c r="A1546" s="4" t="s">
        <v>1880</v>
      </c>
      <c r="B1546" s="31">
        <v>68.67</v>
      </c>
    </row>
    <row r="1547" spans="1:2" x14ac:dyDescent="0.25">
      <c r="A1547" s="4" t="s">
        <v>1881</v>
      </c>
      <c r="B1547" s="31">
        <v>68.319999999999993</v>
      </c>
    </row>
    <row r="1548" spans="1:2" x14ac:dyDescent="0.25">
      <c r="A1548" s="4" t="s">
        <v>1882</v>
      </c>
      <c r="B1548" s="31">
        <v>68.94</v>
      </c>
    </row>
    <row r="1549" spans="1:2" x14ac:dyDescent="0.25">
      <c r="A1549" s="4" t="s">
        <v>1883</v>
      </c>
      <c r="B1549" s="31">
        <v>69.209999999999994</v>
      </c>
    </row>
    <row r="1550" spans="1:2" x14ac:dyDescent="0.25">
      <c r="A1550" s="4" t="s">
        <v>1884</v>
      </c>
      <c r="B1550" s="31">
        <v>69.260000000000005</v>
      </c>
    </row>
    <row r="1551" spans="1:2" x14ac:dyDescent="0.25">
      <c r="A1551" s="4" t="s">
        <v>1885</v>
      </c>
      <c r="B1551" s="31">
        <v>69.989999999999995</v>
      </c>
    </row>
    <row r="1552" spans="1:2" x14ac:dyDescent="0.25">
      <c r="A1552" s="4" t="s">
        <v>1886</v>
      </c>
      <c r="B1552" s="31">
        <v>70.180000000000007</v>
      </c>
    </row>
    <row r="1553" spans="1:2" x14ac:dyDescent="0.25">
      <c r="A1553" s="4" t="s">
        <v>1887</v>
      </c>
      <c r="B1553" s="31">
        <v>71.33</v>
      </c>
    </row>
    <row r="1554" spans="1:2" x14ac:dyDescent="0.25">
      <c r="A1554" s="4" t="s">
        <v>1888</v>
      </c>
      <c r="B1554" s="31">
        <v>71.98</v>
      </c>
    </row>
    <row r="1555" spans="1:2" x14ac:dyDescent="0.25">
      <c r="A1555" s="4" t="s">
        <v>1889</v>
      </c>
      <c r="B1555" s="31">
        <v>70.63</v>
      </c>
    </row>
    <row r="1556" spans="1:2" x14ac:dyDescent="0.25">
      <c r="A1556" s="4" t="s">
        <v>1890</v>
      </c>
      <c r="B1556" s="31">
        <v>71.290000000000006</v>
      </c>
    </row>
    <row r="1557" spans="1:2" x14ac:dyDescent="0.25">
      <c r="A1557" s="4" t="s">
        <v>1891</v>
      </c>
      <c r="B1557" s="31">
        <v>71.930000000000007</v>
      </c>
    </row>
    <row r="1558" spans="1:2" x14ac:dyDescent="0.25">
      <c r="A1558" s="4" t="s">
        <v>1892</v>
      </c>
      <c r="B1558" s="31">
        <v>71.510000000000005</v>
      </c>
    </row>
    <row r="1559" spans="1:2" x14ac:dyDescent="0.25">
      <c r="A1559" s="4" t="s">
        <v>1893</v>
      </c>
      <c r="B1559" s="31">
        <v>72.38</v>
      </c>
    </row>
    <row r="1560" spans="1:2" x14ac:dyDescent="0.25">
      <c r="A1560" s="4" t="s">
        <v>1894</v>
      </c>
      <c r="B1560" s="31">
        <v>73.33</v>
      </c>
    </row>
    <row r="1561" spans="1:2" x14ac:dyDescent="0.25">
      <c r="A1561" s="4" t="s">
        <v>1895</v>
      </c>
      <c r="B1561" s="31">
        <v>74.930000000000007</v>
      </c>
    </row>
    <row r="1562" spans="1:2" x14ac:dyDescent="0.25">
      <c r="A1562" s="4" t="s">
        <v>1896</v>
      </c>
      <c r="B1562" s="31">
        <v>76.010000000000005</v>
      </c>
    </row>
    <row r="1563" spans="1:2" x14ac:dyDescent="0.25">
      <c r="A1563" s="4" t="s">
        <v>1897</v>
      </c>
      <c r="B1563" s="31">
        <v>76.52</v>
      </c>
    </row>
    <row r="1564" spans="1:2" x14ac:dyDescent="0.25">
      <c r="A1564" s="4" t="s">
        <v>1898</v>
      </c>
      <c r="B1564" s="31">
        <v>76.150000000000006</v>
      </c>
    </row>
    <row r="1565" spans="1:2" x14ac:dyDescent="0.25">
      <c r="A1565" s="4" t="s">
        <v>1899</v>
      </c>
      <c r="B1565" s="31">
        <v>76.38</v>
      </c>
    </row>
    <row r="1566" spans="1:2" x14ac:dyDescent="0.25">
      <c r="A1566" s="4" t="s">
        <v>1900</v>
      </c>
      <c r="B1566" s="31">
        <v>76.650000000000006</v>
      </c>
    </row>
    <row r="1567" spans="1:2" x14ac:dyDescent="0.25">
      <c r="A1567" s="4" t="s">
        <v>1901</v>
      </c>
      <c r="B1567" s="31">
        <v>76.489999999999995</v>
      </c>
    </row>
    <row r="1568" spans="1:2" x14ac:dyDescent="0.25">
      <c r="A1568" s="4" t="s">
        <v>1902</v>
      </c>
      <c r="B1568" s="31">
        <v>75.8</v>
      </c>
    </row>
    <row r="1569" spans="1:2" x14ac:dyDescent="0.25">
      <c r="A1569" s="4" t="s">
        <v>1903</v>
      </c>
      <c r="B1569" s="31">
        <v>77.13</v>
      </c>
    </row>
    <row r="1570" spans="1:2" x14ac:dyDescent="0.25">
      <c r="A1570" s="4" t="s">
        <v>1904</v>
      </c>
      <c r="B1570" s="31">
        <v>77.05</v>
      </c>
    </row>
    <row r="1571" spans="1:2" x14ac:dyDescent="0.25">
      <c r="A1571" s="4" t="s">
        <v>1905</v>
      </c>
      <c r="B1571" s="31">
        <v>76.73</v>
      </c>
    </row>
    <row r="1572" spans="1:2" x14ac:dyDescent="0.25">
      <c r="A1572" s="4" t="s">
        <v>1906</v>
      </c>
      <c r="B1572" s="31">
        <v>76.569999999999993</v>
      </c>
    </row>
    <row r="1573" spans="1:2" x14ac:dyDescent="0.25">
      <c r="A1573" s="4" t="s">
        <v>1907</v>
      </c>
      <c r="B1573" s="31">
        <v>76.52</v>
      </c>
    </row>
    <row r="1574" spans="1:2" x14ac:dyDescent="0.25">
      <c r="A1574" s="4" t="s">
        <v>1908</v>
      </c>
      <c r="B1574" s="31">
        <v>75.88</v>
      </c>
    </row>
    <row r="1575" spans="1:2" x14ac:dyDescent="0.25">
      <c r="A1575" s="4" t="s">
        <v>1909</v>
      </c>
      <c r="B1575" s="31">
        <v>75.78</v>
      </c>
    </row>
    <row r="1576" spans="1:2" x14ac:dyDescent="0.25">
      <c r="A1576" s="4" t="s">
        <v>1910</v>
      </c>
      <c r="B1576" s="31">
        <v>75.62</v>
      </c>
    </row>
    <row r="1577" spans="1:2" x14ac:dyDescent="0.25">
      <c r="A1577" s="4" t="s">
        <v>1911</v>
      </c>
      <c r="B1577" s="31">
        <v>75.2</v>
      </c>
    </row>
    <row r="1578" spans="1:2" x14ac:dyDescent="0.25">
      <c r="A1578" s="4" t="s">
        <v>1912</v>
      </c>
      <c r="B1578" s="31">
        <v>75.02</v>
      </c>
    </row>
    <row r="1579" spans="1:2" x14ac:dyDescent="0.25">
      <c r="A1579" s="4" t="s">
        <v>1913</v>
      </c>
      <c r="B1579" s="31">
        <v>74.62</v>
      </c>
    </row>
    <row r="1580" spans="1:2" x14ac:dyDescent="0.25">
      <c r="A1580" s="4" t="s">
        <v>1914</v>
      </c>
      <c r="B1580" s="31">
        <v>74.62</v>
      </c>
    </row>
    <row r="1581" spans="1:2" x14ac:dyDescent="0.25">
      <c r="A1581" s="4" t="s">
        <v>5864</v>
      </c>
      <c r="B1581" s="31">
        <v>74.599999999999994</v>
      </c>
    </row>
    <row r="1582" spans="1:2" x14ac:dyDescent="0.25">
      <c r="A1582" s="4" t="s">
        <v>1915</v>
      </c>
      <c r="B1582" s="31">
        <v>74.680000000000007</v>
      </c>
    </row>
    <row r="1583" spans="1:2" x14ac:dyDescent="0.25">
      <c r="A1583" s="4" t="s">
        <v>1916</v>
      </c>
      <c r="B1583" s="31">
        <v>74.650000000000006</v>
      </c>
    </row>
    <row r="1584" spans="1:2" x14ac:dyDescent="0.25">
      <c r="A1584" s="4" t="s">
        <v>1917</v>
      </c>
      <c r="B1584" s="31">
        <v>74.25</v>
      </c>
    </row>
    <row r="1585" spans="1:2" x14ac:dyDescent="0.25">
      <c r="A1585" s="4" t="s">
        <v>1918</v>
      </c>
      <c r="B1585" s="31">
        <v>74.52</v>
      </c>
    </row>
    <row r="1586" spans="1:2" x14ac:dyDescent="0.25">
      <c r="A1586" s="4" t="s">
        <v>1919</v>
      </c>
      <c r="B1586" s="31">
        <v>74.180000000000007</v>
      </c>
    </row>
    <row r="1587" spans="1:2" x14ac:dyDescent="0.25">
      <c r="A1587" s="4" t="s">
        <v>1920</v>
      </c>
      <c r="B1587" s="31">
        <v>74.75</v>
      </c>
    </row>
    <row r="1588" spans="1:2" x14ac:dyDescent="0.25">
      <c r="A1588" s="4" t="s">
        <v>1921</v>
      </c>
      <c r="B1588" s="31">
        <v>75.069999999999993</v>
      </c>
    </row>
    <row r="1589" spans="1:2" x14ac:dyDescent="0.25">
      <c r="A1589" s="4" t="s">
        <v>1922</v>
      </c>
      <c r="B1589" s="31">
        <v>74.2</v>
      </c>
    </row>
    <row r="1590" spans="1:2" x14ac:dyDescent="0.25">
      <c r="A1590" s="4" t="s">
        <v>1923</v>
      </c>
      <c r="B1590" s="31">
        <v>74.040000000000006</v>
      </c>
    </row>
    <row r="1591" spans="1:2" x14ac:dyDescent="0.25">
      <c r="A1591" s="4" t="s">
        <v>1924</v>
      </c>
      <c r="B1591" s="31">
        <v>74.2</v>
      </c>
    </row>
    <row r="1592" spans="1:2" x14ac:dyDescent="0.25">
      <c r="A1592" s="4" t="s">
        <v>1925</v>
      </c>
      <c r="B1592" s="31">
        <v>74.599999999999994</v>
      </c>
    </row>
    <row r="1593" spans="1:2" x14ac:dyDescent="0.25">
      <c r="A1593" s="4" t="s">
        <v>1926</v>
      </c>
      <c r="B1593" s="31">
        <v>74.540000000000006</v>
      </c>
    </row>
    <row r="1594" spans="1:2" x14ac:dyDescent="0.25">
      <c r="A1594" s="4" t="s">
        <v>1927</v>
      </c>
      <c r="B1594" s="31">
        <v>74.75</v>
      </c>
    </row>
    <row r="1595" spans="1:2" x14ac:dyDescent="0.25">
      <c r="A1595" s="4" t="s">
        <v>1928</v>
      </c>
      <c r="B1595" s="31">
        <v>74.459999999999994</v>
      </c>
    </row>
    <row r="1596" spans="1:2" x14ac:dyDescent="0.25">
      <c r="A1596" s="4" t="s">
        <v>1929</v>
      </c>
      <c r="B1596" s="31">
        <v>73.75</v>
      </c>
    </row>
    <row r="1597" spans="1:2" x14ac:dyDescent="0.25">
      <c r="A1597" s="4" t="s">
        <v>1930</v>
      </c>
      <c r="B1597" s="31">
        <v>74.010000000000005</v>
      </c>
    </row>
    <row r="1598" spans="1:2" x14ac:dyDescent="0.25">
      <c r="A1598" s="4" t="s">
        <v>1931</v>
      </c>
      <c r="B1598" s="31">
        <v>74.48</v>
      </c>
    </row>
    <row r="1599" spans="1:2" x14ac:dyDescent="0.25">
      <c r="A1599" s="4" t="s">
        <v>1932</v>
      </c>
      <c r="B1599" s="31">
        <v>75</v>
      </c>
    </row>
    <row r="1600" spans="1:2" x14ac:dyDescent="0.25">
      <c r="A1600" s="4" t="s">
        <v>5798</v>
      </c>
      <c r="B1600" s="31">
        <v>75.680000000000007</v>
      </c>
    </row>
    <row r="1601" spans="1:2" x14ac:dyDescent="0.25">
      <c r="A1601" s="4" t="s">
        <v>1933</v>
      </c>
      <c r="B1601" s="31">
        <v>76.44</v>
      </c>
    </row>
    <row r="1602" spans="1:2" x14ac:dyDescent="0.25">
      <c r="A1602" s="4" t="s">
        <v>1934</v>
      </c>
      <c r="B1602" s="31">
        <v>76.78</v>
      </c>
    </row>
    <row r="1603" spans="1:2" x14ac:dyDescent="0.25">
      <c r="A1603" s="4" t="s">
        <v>1935</v>
      </c>
      <c r="B1603" s="31">
        <v>76.78</v>
      </c>
    </row>
    <row r="1604" spans="1:2" x14ac:dyDescent="0.25">
      <c r="A1604" s="4" t="s">
        <v>1936</v>
      </c>
      <c r="B1604" s="31">
        <v>78.14</v>
      </c>
    </row>
    <row r="1605" spans="1:2" x14ac:dyDescent="0.25">
      <c r="A1605" s="4" t="s">
        <v>5799</v>
      </c>
      <c r="B1605" s="31">
        <v>78.69</v>
      </c>
    </row>
    <row r="1606" spans="1:2" x14ac:dyDescent="0.25">
      <c r="A1606" s="4" t="s">
        <v>1937</v>
      </c>
      <c r="B1606" s="31">
        <v>79.03</v>
      </c>
    </row>
    <row r="1607" spans="1:2" x14ac:dyDescent="0.25">
      <c r="A1607" s="4" t="s">
        <v>1938</v>
      </c>
      <c r="B1607" s="31">
        <v>80.150000000000006</v>
      </c>
    </row>
    <row r="1608" spans="1:2" x14ac:dyDescent="0.25">
      <c r="A1608" s="4" t="s">
        <v>1939</v>
      </c>
      <c r="B1608" s="31">
        <v>81.59</v>
      </c>
    </row>
    <row r="1609" spans="1:2" x14ac:dyDescent="0.25">
      <c r="A1609" s="4" t="s">
        <v>1940</v>
      </c>
      <c r="B1609" s="31">
        <v>81.93</v>
      </c>
    </row>
    <row r="1610" spans="1:2" x14ac:dyDescent="0.25">
      <c r="A1610" s="4" t="s">
        <v>5800</v>
      </c>
      <c r="B1610" s="31">
        <v>82.4</v>
      </c>
    </row>
    <row r="1611" spans="1:2" x14ac:dyDescent="0.25">
      <c r="A1611" s="4" t="s">
        <v>1941</v>
      </c>
      <c r="B1611" s="31">
        <v>81.98</v>
      </c>
    </row>
    <row r="1612" spans="1:2" x14ac:dyDescent="0.25">
      <c r="A1612" s="4" t="s">
        <v>1942</v>
      </c>
      <c r="B1612" s="31">
        <v>82.74</v>
      </c>
    </row>
    <row r="1613" spans="1:2" x14ac:dyDescent="0.25">
      <c r="A1613" s="4" t="s">
        <v>1943</v>
      </c>
      <c r="B1613" s="31">
        <v>83.73</v>
      </c>
    </row>
    <row r="1614" spans="1:2" x14ac:dyDescent="0.25">
      <c r="A1614" s="4" t="s">
        <v>1944</v>
      </c>
      <c r="B1614" s="31">
        <v>83.99</v>
      </c>
    </row>
    <row r="1615" spans="1:2" x14ac:dyDescent="0.25">
      <c r="A1615" s="4" t="s">
        <v>1945</v>
      </c>
      <c r="B1615" s="31">
        <v>83.86</v>
      </c>
    </row>
    <row r="1616" spans="1:2" x14ac:dyDescent="0.25">
      <c r="A1616" s="4" t="s">
        <v>1946</v>
      </c>
      <c r="B1616" s="31">
        <v>83.89</v>
      </c>
    </row>
    <row r="1617" spans="1:2" x14ac:dyDescent="0.25">
      <c r="A1617" s="4" t="s">
        <v>1947</v>
      </c>
      <c r="B1617" s="31">
        <v>83.39</v>
      </c>
    </row>
    <row r="1618" spans="1:2" x14ac:dyDescent="0.25">
      <c r="A1618" s="4" t="s">
        <v>1948</v>
      </c>
      <c r="B1618" s="31">
        <v>83.42</v>
      </c>
    </row>
    <row r="1619" spans="1:2" x14ac:dyDescent="0.25">
      <c r="A1619" s="4" t="s">
        <v>1949</v>
      </c>
      <c r="B1619" s="31">
        <v>83.19</v>
      </c>
    </row>
    <row r="1620" spans="1:2" x14ac:dyDescent="0.25">
      <c r="A1620" s="4" t="s">
        <v>1950</v>
      </c>
      <c r="B1620" s="31">
        <v>83.08</v>
      </c>
    </row>
    <row r="1621" spans="1:2" x14ac:dyDescent="0.25">
      <c r="A1621" s="4" t="s">
        <v>1951</v>
      </c>
      <c r="B1621" s="31">
        <v>82.59</v>
      </c>
    </row>
    <row r="1622" spans="1:2" x14ac:dyDescent="0.25">
      <c r="A1622" s="4" t="s">
        <v>1952</v>
      </c>
      <c r="B1622" s="31">
        <v>82.49</v>
      </c>
    </row>
    <row r="1623" spans="1:2" x14ac:dyDescent="0.25">
      <c r="A1623" s="4" t="s">
        <v>1953</v>
      </c>
      <c r="B1623" s="31">
        <v>82.67</v>
      </c>
    </row>
    <row r="1624" spans="1:2" x14ac:dyDescent="0.25">
      <c r="A1624" s="4" t="s">
        <v>1954</v>
      </c>
      <c r="B1624" s="31">
        <v>82.51</v>
      </c>
    </row>
    <row r="1625" spans="1:2" x14ac:dyDescent="0.25">
      <c r="A1625" s="4" t="s">
        <v>1955</v>
      </c>
      <c r="B1625" s="31">
        <v>82.54</v>
      </c>
    </row>
    <row r="1626" spans="1:2" x14ac:dyDescent="0.25">
      <c r="A1626" s="4" t="s">
        <v>1956</v>
      </c>
      <c r="B1626" s="31">
        <v>82.8</v>
      </c>
    </row>
    <row r="1627" spans="1:2" x14ac:dyDescent="0.25">
      <c r="A1627" s="4" t="s">
        <v>1957</v>
      </c>
      <c r="B1627" s="31">
        <v>82.07</v>
      </c>
    </row>
    <row r="1628" spans="1:2" x14ac:dyDescent="0.25">
      <c r="A1628" s="4" t="s">
        <v>1958</v>
      </c>
      <c r="B1628" s="31">
        <v>82.13</v>
      </c>
    </row>
    <row r="1629" spans="1:2" x14ac:dyDescent="0.25">
      <c r="A1629" s="4" t="s">
        <v>1959</v>
      </c>
      <c r="B1629" s="31">
        <v>81.349999999999994</v>
      </c>
    </row>
    <row r="1630" spans="1:2" x14ac:dyDescent="0.25">
      <c r="A1630" s="4" t="s">
        <v>1960</v>
      </c>
      <c r="B1630" s="31">
        <v>80.55</v>
      </c>
    </row>
    <row r="1631" spans="1:2" x14ac:dyDescent="0.25">
      <c r="A1631" s="4" t="s">
        <v>1961</v>
      </c>
      <c r="B1631" s="31">
        <v>80.989999999999995</v>
      </c>
    </row>
    <row r="1632" spans="1:2" x14ac:dyDescent="0.25">
      <c r="A1632" s="4" t="s">
        <v>1962</v>
      </c>
      <c r="B1632" s="31">
        <v>80.88</v>
      </c>
    </row>
    <row r="1633" spans="1:2" x14ac:dyDescent="0.25">
      <c r="A1633" s="4" t="s">
        <v>1963</v>
      </c>
      <c r="B1633" s="31">
        <v>81.010000000000005</v>
      </c>
    </row>
    <row r="1634" spans="1:2" x14ac:dyDescent="0.25">
      <c r="A1634" s="4" t="s">
        <v>1964</v>
      </c>
      <c r="B1634" s="31">
        <v>80.680000000000007</v>
      </c>
    </row>
    <row r="1635" spans="1:2" x14ac:dyDescent="0.25">
      <c r="A1635" s="4" t="s">
        <v>5801</v>
      </c>
      <c r="B1635" s="31">
        <v>80.260000000000005</v>
      </c>
    </row>
    <row r="1636" spans="1:2" x14ac:dyDescent="0.25">
      <c r="A1636" s="4" t="s">
        <v>1965</v>
      </c>
      <c r="B1636" s="31">
        <v>80.239999999999995</v>
      </c>
    </row>
    <row r="1637" spans="1:2" x14ac:dyDescent="0.25">
      <c r="A1637" s="4" t="s">
        <v>1966</v>
      </c>
      <c r="B1637" s="31">
        <v>80.260000000000005</v>
      </c>
    </row>
    <row r="1638" spans="1:2" x14ac:dyDescent="0.25">
      <c r="A1638" s="4" t="s">
        <v>1967</v>
      </c>
      <c r="B1638" s="31">
        <v>79.59</v>
      </c>
    </row>
    <row r="1639" spans="1:2" x14ac:dyDescent="0.25">
      <c r="A1639" s="4" t="s">
        <v>1968</v>
      </c>
      <c r="B1639" s="31">
        <v>80.39</v>
      </c>
    </row>
    <row r="1640" spans="1:2" x14ac:dyDescent="0.25">
      <c r="A1640" s="4" t="s">
        <v>1969</v>
      </c>
      <c r="B1640" s="31">
        <v>80.459999999999994</v>
      </c>
    </row>
    <row r="1641" spans="1:2" x14ac:dyDescent="0.25">
      <c r="A1641" s="4" t="s">
        <v>1970</v>
      </c>
      <c r="B1641" s="31">
        <v>80.69</v>
      </c>
    </row>
    <row r="1642" spans="1:2" x14ac:dyDescent="0.25">
      <c r="A1642" s="4" t="s">
        <v>1971</v>
      </c>
      <c r="B1642" s="31">
        <v>80.260000000000005</v>
      </c>
    </row>
    <row r="1643" spans="1:2" x14ac:dyDescent="0.25">
      <c r="A1643" s="4" t="s">
        <v>1972</v>
      </c>
      <c r="B1643" s="31">
        <v>80.64</v>
      </c>
    </row>
    <row r="1644" spans="1:2" x14ac:dyDescent="0.25">
      <c r="A1644" s="4" t="s">
        <v>1973</v>
      </c>
      <c r="B1644" s="31">
        <v>80.69</v>
      </c>
    </row>
    <row r="1645" spans="1:2" x14ac:dyDescent="0.25">
      <c r="A1645" s="4" t="s">
        <v>1974</v>
      </c>
      <c r="B1645" s="31">
        <v>81.62</v>
      </c>
    </row>
    <row r="1646" spans="1:2" x14ac:dyDescent="0.25">
      <c r="A1646" s="4" t="s">
        <v>1975</v>
      </c>
      <c r="B1646" s="31">
        <v>81.95</v>
      </c>
    </row>
    <row r="1647" spans="1:2" x14ac:dyDescent="0.25">
      <c r="A1647" s="4" t="s">
        <v>1976</v>
      </c>
      <c r="B1647" s="31">
        <v>81.540000000000006</v>
      </c>
    </row>
    <row r="1648" spans="1:2" x14ac:dyDescent="0.25">
      <c r="A1648" s="4" t="s">
        <v>1977</v>
      </c>
      <c r="B1648" s="31">
        <v>81.88</v>
      </c>
    </row>
    <row r="1649" spans="1:2" x14ac:dyDescent="0.25">
      <c r="A1649" s="4" t="s">
        <v>1978</v>
      </c>
      <c r="B1649" s="31">
        <v>81.900000000000006</v>
      </c>
    </row>
    <row r="1650" spans="1:2" x14ac:dyDescent="0.25">
      <c r="A1650" s="4" t="s">
        <v>1979</v>
      </c>
      <c r="B1650" s="31">
        <v>81.64</v>
      </c>
    </row>
    <row r="1651" spans="1:2" x14ac:dyDescent="0.25">
      <c r="A1651" s="4" t="s">
        <v>1980</v>
      </c>
      <c r="B1651" s="31">
        <v>81.62</v>
      </c>
    </row>
    <row r="1652" spans="1:2" x14ac:dyDescent="0.25">
      <c r="A1652" s="4" t="s">
        <v>1981</v>
      </c>
      <c r="B1652" s="31">
        <v>81.39</v>
      </c>
    </row>
    <row r="1653" spans="1:2" x14ac:dyDescent="0.25">
      <c r="A1653" s="4" t="s">
        <v>1982</v>
      </c>
      <c r="B1653" s="31">
        <v>81</v>
      </c>
    </row>
    <row r="1654" spans="1:2" x14ac:dyDescent="0.25">
      <c r="A1654" s="4" t="s">
        <v>1983</v>
      </c>
      <c r="B1654" s="31">
        <v>81.03</v>
      </c>
    </row>
    <row r="1655" spans="1:2" x14ac:dyDescent="0.25">
      <c r="A1655" s="4" t="s">
        <v>1984</v>
      </c>
      <c r="B1655" s="31">
        <v>79.64</v>
      </c>
    </row>
    <row r="1656" spans="1:2" x14ac:dyDescent="0.25">
      <c r="A1656" s="4" t="s">
        <v>1985</v>
      </c>
      <c r="B1656" s="31">
        <v>79.459999999999994</v>
      </c>
    </row>
    <row r="1657" spans="1:2" x14ac:dyDescent="0.25">
      <c r="A1657" s="4" t="s">
        <v>1986</v>
      </c>
      <c r="B1657" s="31">
        <v>79.38</v>
      </c>
    </row>
    <row r="1658" spans="1:2" x14ac:dyDescent="0.25">
      <c r="A1658" s="4" t="s">
        <v>1987</v>
      </c>
      <c r="B1658" s="31">
        <v>78.77</v>
      </c>
    </row>
    <row r="1659" spans="1:2" x14ac:dyDescent="0.25">
      <c r="A1659" s="4" t="s">
        <v>1988</v>
      </c>
      <c r="B1659" s="31">
        <v>78.819999999999993</v>
      </c>
    </row>
    <row r="1660" spans="1:2" x14ac:dyDescent="0.25">
      <c r="A1660" s="4" t="s">
        <v>1989</v>
      </c>
      <c r="B1660" s="31">
        <v>78.13</v>
      </c>
    </row>
    <row r="1661" spans="1:2" x14ac:dyDescent="0.25">
      <c r="A1661" s="4" t="s">
        <v>1990</v>
      </c>
      <c r="B1661" s="31">
        <v>77.16</v>
      </c>
    </row>
    <row r="1662" spans="1:2" x14ac:dyDescent="0.25">
      <c r="A1662" s="4" t="s">
        <v>1991</v>
      </c>
      <c r="B1662" s="31">
        <v>77.39</v>
      </c>
    </row>
    <row r="1663" spans="1:2" x14ac:dyDescent="0.25">
      <c r="A1663" s="4" t="s">
        <v>1992</v>
      </c>
      <c r="B1663" s="31">
        <v>77.75</v>
      </c>
    </row>
    <row r="1664" spans="1:2" x14ac:dyDescent="0.25">
      <c r="A1664" s="4" t="s">
        <v>1993</v>
      </c>
      <c r="B1664" s="31">
        <v>77.900000000000006</v>
      </c>
    </row>
    <row r="1665" spans="1:2" x14ac:dyDescent="0.25">
      <c r="A1665" s="4" t="s">
        <v>1994</v>
      </c>
      <c r="B1665" s="31">
        <v>77.7</v>
      </c>
    </row>
    <row r="1666" spans="1:2" x14ac:dyDescent="0.25">
      <c r="A1666" s="4" t="s">
        <v>1995</v>
      </c>
      <c r="B1666" s="31">
        <v>77.16</v>
      </c>
    </row>
    <row r="1667" spans="1:2" x14ac:dyDescent="0.25">
      <c r="A1667" s="4" t="s">
        <v>1996</v>
      </c>
      <c r="B1667" s="31">
        <v>77.16</v>
      </c>
    </row>
    <row r="1668" spans="1:2" x14ac:dyDescent="0.25">
      <c r="A1668" s="4" t="s">
        <v>1997</v>
      </c>
      <c r="B1668" s="31">
        <v>77.03</v>
      </c>
    </row>
    <row r="1669" spans="1:2" x14ac:dyDescent="0.25">
      <c r="A1669" s="4" t="s">
        <v>1998</v>
      </c>
      <c r="B1669" s="31">
        <v>76.650000000000006</v>
      </c>
    </row>
    <row r="1670" spans="1:2" x14ac:dyDescent="0.25">
      <c r="A1670" s="4" t="s">
        <v>1999</v>
      </c>
      <c r="B1670" s="31">
        <v>75.47</v>
      </c>
    </row>
    <row r="1671" spans="1:2" x14ac:dyDescent="0.25">
      <c r="A1671" s="4" t="s">
        <v>2000</v>
      </c>
      <c r="B1671" s="31">
        <v>74.86</v>
      </c>
    </row>
    <row r="1672" spans="1:2" x14ac:dyDescent="0.25">
      <c r="A1672" s="4" t="s">
        <v>2001</v>
      </c>
      <c r="B1672" s="31">
        <v>75.52</v>
      </c>
    </row>
    <row r="1673" spans="1:2" x14ac:dyDescent="0.25">
      <c r="A1673" s="4" t="s">
        <v>2002</v>
      </c>
      <c r="B1673" s="31">
        <v>75.34</v>
      </c>
    </row>
    <row r="1674" spans="1:2" x14ac:dyDescent="0.25">
      <c r="A1674" s="4" t="s">
        <v>2003</v>
      </c>
      <c r="B1674" s="31">
        <v>73.81</v>
      </c>
    </row>
    <row r="1675" spans="1:2" x14ac:dyDescent="0.25">
      <c r="A1675" s="4" t="s">
        <v>2004</v>
      </c>
      <c r="B1675" s="31">
        <v>74.22</v>
      </c>
    </row>
    <row r="1676" spans="1:2" x14ac:dyDescent="0.25">
      <c r="A1676" s="4" t="s">
        <v>2005</v>
      </c>
      <c r="B1676" s="31">
        <v>74.91</v>
      </c>
    </row>
    <row r="1677" spans="1:2" x14ac:dyDescent="0.25">
      <c r="A1677" s="4" t="s">
        <v>2006</v>
      </c>
      <c r="B1677" s="31">
        <v>72.900000000000006</v>
      </c>
    </row>
    <row r="1678" spans="1:2" x14ac:dyDescent="0.25">
      <c r="A1678" s="4" t="s">
        <v>2007</v>
      </c>
      <c r="B1678" s="31">
        <v>72.930000000000007</v>
      </c>
    </row>
    <row r="1679" spans="1:2" x14ac:dyDescent="0.25">
      <c r="A1679" s="4" t="s">
        <v>2008</v>
      </c>
      <c r="B1679" s="31">
        <v>72.319999999999993</v>
      </c>
    </row>
    <row r="1680" spans="1:2" x14ac:dyDescent="0.25">
      <c r="A1680" s="4" t="s">
        <v>2009</v>
      </c>
      <c r="B1680" s="31">
        <v>72.47</v>
      </c>
    </row>
    <row r="1681" spans="1:2" x14ac:dyDescent="0.25">
      <c r="A1681" s="4" t="s">
        <v>2010</v>
      </c>
      <c r="B1681" s="31">
        <v>71.86</v>
      </c>
    </row>
    <row r="1682" spans="1:2" x14ac:dyDescent="0.25">
      <c r="A1682" s="4" t="s">
        <v>2011</v>
      </c>
      <c r="B1682" s="31">
        <v>71.83</v>
      </c>
    </row>
    <row r="1683" spans="1:2" x14ac:dyDescent="0.25">
      <c r="A1683" s="4" t="s">
        <v>2012</v>
      </c>
      <c r="B1683" s="31">
        <v>72.06</v>
      </c>
    </row>
    <row r="1684" spans="1:2" x14ac:dyDescent="0.25">
      <c r="A1684" s="4" t="s">
        <v>2013</v>
      </c>
      <c r="B1684" s="31">
        <v>71.760000000000005</v>
      </c>
    </row>
    <row r="1685" spans="1:2" x14ac:dyDescent="0.25">
      <c r="A1685" s="4" t="s">
        <v>2014</v>
      </c>
      <c r="B1685" s="31">
        <v>71.5</v>
      </c>
    </row>
    <row r="1686" spans="1:2" x14ac:dyDescent="0.25">
      <c r="A1686" s="4" t="s">
        <v>2015</v>
      </c>
      <c r="B1686" s="31">
        <v>71.709999999999994</v>
      </c>
    </row>
    <row r="1687" spans="1:2" x14ac:dyDescent="0.25">
      <c r="A1687" s="4" t="s">
        <v>2016</v>
      </c>
      <c r="B1687" s="31">
        <v>72.42</v>
      </c>
    </row>
    <row r="1688" spans="1:2" x14ac:dyDescent="0.25">
      <c r="A1688" s="4" t="s">
        <v>2017</v>
      </c>
      <c r="B1688" s="31">
        <v>73.03</v>
      </c>
    </row>
    <row r="1689" spans="1:2" x14ac:dyDescent="0.25">
      <c r="A1689" s="4" t="s">
        <v>2018</v>
      </c>
      <c r="B1689" s="31">
        <v>72.5</v>
      </c>
    </row>
    <row r="1690" spans="1:2" x14ac:dyDescent="0.25">
      <c r="A1690" s="4" t="s">
        <v>2019</v>
      </c>
      <c r="B1690" s="31">
        <v>72.900000000000006</v>
      </c>
    </row>
    <row r="1691" spans="1:2" x14ac:dyDescent="0.25">
      <c r="A1691" s="4" t="s">
        <v>2020</v>
      </c>
      <c r="B1691" s="31">
        <v>72.650000000000006</v>
      </c>
    </row>
    <row r="1692" spans="1:2" x14ac:dyDescent="0.25">
      <c r="A1692" s="4" t="s">
        <v>2021</v>
      </c>
      <c r="B1692" s="31">
        <v>73.59</v>
      </c>
    </row>
    <row r="1693" spans="1:2" x14ac:dyDescent="0.25">
      <c r="A1693" s="4" t="s">
        <v>2022</v>
      </c>
      <c r="B1693" s="31">
        <v>74.38</v>
      </c>
    </row>
    <row r="1694" spans="1:2" x14ac:dyDescent="0.25">
      <c r="A1694" s="4" t="s">
        <v>2023</v>
      </c>
      <c r="B1694" s="31">
        <v>74.59</v>
      </c>
    </row>
    <row r="1695" spans="1:2" x14ac:dyDescent="0.25">
      <c r="A1695" s="4" t="s">
        <v>2024</v>
      </c>
      <c r="B1695" s="31">
        <v>74.459999999999994</v>
      </c>
    </row>
    <row r="1696" spans="1:2" x14ac:dyDescent="0.25">
      <c r="A1696" s="4" t="s">
        <v>2025</v>
      </c>
      <c r="B1696" s="31">
        <v>75.349999999999994</v>
      </c>
    </row>
    <row r="1697" spans="1:2" x14ac:dyDescent="0.25">
      <c r="A1697" s="4" t="s">
        <v>2026</v>
      </c>
      <c r="B1697" s="31">
        <v>75.2</v>
      </c>
    </row>
    <row r="1698" spans="1:2" x14ac:dyDescent="0.25">
      <c r="A1698" s="4" t="s">
        <v>2027</v>
      </c>
      <c r="B1698" s="31">
        <v>75.94</v>
      </c>
    </row>
    <row r="1699" spans="1:2" x14ac:dyDescent="0.25">
      <c r="A1699" s="4" t="s">
        <v>2028</v>
      </c>
      <c r="B1699" s="31">
        <v>76.3</v>
      </c>
    </row>
    <row r="1700" spans="1:2" x14ac:dyDescent="0.25">
      <c r="A1700" s="4" t="s">
        <v>2029</v>
      </c>
      <c r="B1700" s="31">
        <v>77.22</v>
      </c>
    </row>
    <row r="1701" spans="1:2" x14ac:dyDescent="0.25">
      <c r="A1701" s="4" t="s">
        <v>2030</v>
      </c>
      <c r="B1701" s="31">
        <v>77.349999999999994</v>
      </c>
    </row>
    <row r="1702" spans="1:2" x14ac:dyDescent="0.25">
      <c r="A1702" s="4" t="s">
        <v>2031</v>
      </c>
      <c r="B1702" s="31">
        <v>78.239999999999995</v>
      </c>
    </row>
    <row r="1703" spans="1:2" x14ac:dyDescent="0.25">
      <c r="A1703" s="4" t="s">
        <v>2032</v>
      </c>
      <c r="B1703" s="31">
        <v>78.81</v>
      </c>
    </row>
    <row r="1704" spans="1:2" x14ac:dyDescent="0.25">
      <c r="A1704" s="4" t="s">
        <v>2033</v>
      </c>
      <c r="B1704" s="31">
        <v>79.19</v>
      </c>
    </row>
    <row r="1705" spans="1:2" x14ac:dyDescent="0.25">
      <c r="A1705" s="4" t="s">
        <v>2034</v>
      </c>
      <c r="B1705" s="31">
        <v>79.75</v>
      </c>
    </row>
    <row r="1706" spans="1:2" x14ac:dyDescent="0.25">
      <c r="A1706" s="4" t="s">
        <v>2035</v>
      </c>
      <c r="B1706" s="31">
        <v>79.98</v>
      </c>
    </row>
    <row r="1707" spans="1:2" x14ac:dyDescent="0.25">
      <c r="A1707" s="4" t="s">
        <v>2036</v>
      </c>
      <c r="B1707" s="31">
        <v>79.62</v>
      </c>
    </row>
    <row r="1708" spans="1:2" x14ac:dyDescent="0.25">
      <c r="A1708" s="4" t="s">
        <v>2037</v>
      </c>
      <c r="B1708" s="31">
        <v>79.7</v>
      </c>
    </row>
    <row r="1709" spans="1:2" x14ac:dyDescent="0.25">
      <c r="A1709" s="4" t="s">
        <v>2038</v>
      </c>
      <c r="B1709" s="31">
        <v>80.08</v>
      </c>
    </row>
    <row r="1710" spans="1:2" x14ac:dyDescent="0.25">
      <c r="A1710" s="4" t="s">
        <v>2039</v>
      </c>
      <c r="B1710" s="31">
        <v>79.650000000000006</v>
      </c>
    </row>
    <row r="1711" spans="1:2" x14ac:dyDescent="0.25">
      <c r="A1711" s="4" t="s">
        <v>2040</v>
      </c>
      <c r="B1711" s="31">
        <v>79.67</v>
      </c>
    </row>
    <row r="1712" spans="1:2" x14ac:dyDescent="0.25">
      <c r="A1712" s="4" t="s">
        <v>2041</v>
      </c>
      <c r="B1712" s="31">
        <v>79.16</v>
      </c>
    </row>
    <row r="1713" spans="1:2" x14ac:dyDescent="0.25">
      <c r="A1713" s="4" t="s">
        <v>2042</v>
      </c>
      <c r="B1713" s="31">
        <v>78.42</v>
      </c>
    </row>
    <row r="1714" spans="1:2" x14ac:dyDescent="0.25">
      <c r="A1714" s="4" t="s">
        <v>2043</v>
      </c>
      <c r="B1714" s="31">
        <v>77.680000000000007</v>
      </c>
    </row>
    <row r="1715" spans="1:2" x14ac:dyDescent="0.25">
      <c r="A1715" s="4" t="s">
        <v>2044</v>
      </c>
      <c r="B1715" s="31">
        <v>77.989999999999995</v>
      </c>
    </row>
    <row r="1716" spans="1:2" x14ac:dyDescent="0.25">
      <c r="A1716" s="4" t="s">
        <v>2045</v>
      </c>
      <c r="B1716" s="31">
        <v>77.17</v>
      </c>
    </row>
    <row r="1717" spans="1:2" x14ac:dyDescent="0.25">
      <c r="A1717" s="4" t="s">
        <v>2046</v>
      </c>
      <c r="B1717" s="31">
        <v>76.64</v>
      </c>
    </row>
    <row r="1718" spans="1:2" x14ac:dyDescent="0.25">
      <c r="A1718" s="4" t="s">
        <v>2047</v>
      </c>
      <c r="B1718" s="31">
        <v>77.430000000000007</v>
      </c>
    </row>
    <row r="1719" spans="1:2" x14ac:dyDescent="0.25">
      <c r="A1719" s="4" t="s">
        <v>2048</v>
      </c>
      <c r="B1719" s="31">
        <v>78.22</v>
      </c>
    </row>
    <row r="1720" spans="1:2" x14ac:dyDescent="0.25">
      <c r="A1720" s="4" t="s">
        <v>2049</v>
      </c>
      <c r="B1720" s="31">
        <v>79.44</v>
      </c>
    </row>
    <row r="1721" spans="1:2" x14ac:dyDescent="0.25">
      <c r="A1721" s="4" t="s">
        <v>2050</v>
      </c>
      <c r="B1721" s="31">
        <v>78.540000000000006</v>
      </c>
    </row>
    <row r="1722" spans="1:2" x14ac:dyDescent="0.25">
      <c r="A1722" s="4" t="s">
        <v>2051</v>
      </c>
      <c r="B1722" s="31">
        <v>79.03</v>
      </c>
    </row>
    <row r="1723" spans="1:2" x14ac:dyDescent="0.25">
      <c r="A1723" s="4" t="s">
        <v>2052</v>
      </c>
      <c r="B1723" s="31">
        <v>79.180000000000007</v>
      </c>
    </row>
    <row r="1724" spans="1:2" x14ac:dyDescent="0.25">
      <c r="A1724" s="4" t="s">
        <v>2053</v>
      </c>
      <c r="B1724" s="31">
        <v>78.87</v>
      </c>
    </row>
    <row r="1725" spans="1:2" x14ac:dyDescent="0.25">
      <c r="A1725" s="4" t="s">
        <v>2054</v>
      </c>
      <c r="B1725" s="31">
        <v>78.39</v>
      </c>
    </row>
    <row r="1726" spans="1:2" x14ac:dyDescent="0.25">
      <c r="A1726" s="4" t="s">
        <v>2055</v>
      </c>
      <c r="B1726" s="31">
        <v>77.44</v>
      </c>
    </row>
    <row r="1727" spans="1:2" x14ac:dyDescent="0.25">
      <c r="A1727" s="4" t="s">
        <v>2056</v>
      </c>
      <c r="B1727" s="31">
        <v>77.47</v>
      </c>
    </row>
    <row r="1728" spans="1:2" x14ac:dyDescent="0.25">
      <c r="A1728" s="4" t="s">
        <v>2057</v>
      </c>
      <c r="B1728" s="31">
        <v>77.260000000000005</v>
      </c>
    </row>
    <row r="1729" spans="1:2" x14ac:dyDescent="0.25">
      <c r="A1729" s="4" t="s">
        <v>2058</v>
      </c>
      <c r="B1729" s="31">
        <v>76.290000000000006</v>
      </c>
    </row>
    <row r="1730" spans="1:2" x14ac:dyDescent="0.25">
      <c r="A1730" s="4" t="s">
        <v>2059</v>
      </c>
      <c r="B1730" s="31">
        <v>76.599999999999994</v>
      </c>
    </row>
    <row r="1731" spans="1:2" x14ac:dyDescent="0.25">
      <c r="A1731" s="4" t="s">
        <v>2060</v>
      </c>
      <c r="B1731" s="31">
        <v>76.319999999999993</v>
      </c>
    </row>
    <row r="1732" spans="1:2" x14ac:dyDescent="0.25">
      <c r="A1732" s="4" t="s">
        <v>2061</v>
      </c>
      <c r="B1732" s="31">
        <v>75.94</v>
      </c>
    </row>
    <row r="1733" spans="1:2" x14ac:dyDescent="0.25">
      <c r="A1733" s="4" t="s">
        <v>2062</v>
      </c>
      <c r="B1733" s="31">
        <v>76.88</v>
      </c>
    </row>
    <row r="1734" spans="1:2" x14ac:dyDescent="0.25">
      <c r="A1734" s="4" t="s">
        <v>2063</v>
      </c>
      <c r="B1734" s="31">
        <v>77.010000000000005</v>
      </c>
    </row>
    <row r="1735" spans="1:2" x14ac:dyDescent="0.25">
      <c r="A1735" s="4" t="s">
        <v>2064</v>
      </c>
      <c r="B1735" s="31">
        <v>77.44</v>
      </c>
    </row>
    <row r="1736" spans="1:2" x14ac:dyDescent="0.25">
      <c r="A1736" s="4" t="s">
        <v>2065</v>
      </c>
      <c r="B1736" s="31">
        <v>77.03</v>
      </c>
    </row>
    <row r="1737" spans="1:2" x14ac:dyDescent="0.25">
      <c r="A1737" s="4" t="s">
        <v>2066</v>
      </c>
      <c r="B1737" s="31">
        <v>76.83</v>
      </c>
    </row>
    <row r="1738" spans="1:2" x14ac:dyDescent="0.25">
      <c r="A1738" s="4" t="s">
        <v>2067</v>
      </c>
      <c r="B1738" s="31">
        <v>77.010000000000005</v>
      </c>
    </row>
    <row r="1739" spans="1:2" x14ac:dyDescent="0.25">
      <c r="A1739" s="4" t="s">
        <v>2068</v>
      </c>
      <c r="B1739" s="31">
        <v>76.680000000000007</v>
      </c>
    </row>
    <row r="1740" spans="1:2" x14ac:dyDescent="0.25">
      <c r="A1740" s="4" t="s">
        <v>2069</v>
      </c>
      <c r="B1740" s="31">
        <v>77.11</v>
      </c>
    </row>
    <row r="1741" spans="1:2" x14ac:dyDescent="0.25">
      <c r="A1741" s="4" t="s">
        <v>2070</v>
      </c>
      <c r="B1741" s="31">
        <v>76.14</v>
      </c>
    </row>
    <row r="1742" spans="1:2" x14ac:dyDescent="0.25">
      <c r="A1742" s="4" t="s">
        <v>2071</v>
      </c>
      <c r="B1742" s="31">
        <v>76.34</v>
      </c>
    </row>
    <row r="1743" spans="1:2" x14ac:dyDescent="0.25">
      <c r="A1743" s="4" t="s">
        <v>2072</v>
      </c>
      <c r="B1743" s="31">
        <v>76.930000000000007</v>
      </c>
    </row>
    <row r="1744" spans="1:2" x14ac:dyDescent="0.25">
      <c r="A1744" s="4" t="s">
        <v>2073</v>
      </c>
      <c r="B1744" s="31">
        <v>76.7</v>
      </c>
    </row>
    <row r="1745" spans="1:2" x14ac:dyDescent="0.25">
      <c r="A1745" s="4" t="s">
        <v>2074</v>
      </c>
      <c r="B1745" s="31">
        <v>76.62</v>
      </c>
    </row>
    <row r="1746" spans="1:2" x14ac:dyDescent="0.25">
      <c r="A1746" s="4" t="s">
        <v>2075</v>
      </c>
      <c r="B1746" s="31">
        <v>76.8</v>
      </c>
    </row>
    <row r="1747" spans="1:2" x14ac:dyDescent="0.25">
      <c r="A1747" s="4" t="s">
        <v>2076</v>
      </c>
      <c r="B1747" s="31">
        <v>76.849999999999994</v>
      </c>
    </row>
    <row r="1748" spans="1:2" x14ac:dyDescent="0.25">
      <c r="A1748" s="4" t="s">
        <v>2077</v>
      </c>
      <c r="B1748" s="31">
        <v>76.67</v>
      </c>
    </row>
    <row r="1749" spans="1:2" x14ac:dyDescent="0.25">
      <c r="A1749" s="4" t="s">
        <v>2078</v>
      </c>
      <c r="B1749" s="31">
        <v>76.34</v>
      </c>
    </row>
    <row r="1750" spans="1:2" x14ac:dyDescent="0.25">
      <c r="A1750" s="4" t="s">
        <v>2079</v>
      </c>
      <c r="B1750" s="31">
        <v>76.03</v>
      </c>
    </row>
    <row r="1751" spans="1:2" x14ac:dyDescent="0.25">
      <c r="A1751" s="4" t="s">
        <v>2080</v>
      </c>
      <c r="B1751" s="31">
        <v>76.47</v>
      </c>
    </row>
    <row r="1752" spans="1:2" x14ac:dyDescent="0.25">
      <c r="A1752" s="4" t="s">
        <v>2081</v>
      </c>
      <c r="B1752" s="31">
        <v>76.62</v>
      </c>
    </row>
    <row r="1753" spans="1:2" x14ac:dyDescent="0.25">
      <c r="A1753" s="4" t="s">
        <v>2082</v>
      </c>
      <c r="B1753" s="31">
        <v>77.099999999999994</v>
      </c>
    </row>
    <row r="1754" spans="1:2" x14ac:dyDescent="0.25">
      <c r="A1754" s="4" t="s">
        <v>2083</v>
      </c>
      <c r="B1754" s="31">
        <v>76.489999999999995</v>
      </c>
    </row>
    <row r="1755" spans="1:2" x14ac:dyDescent="0.25">
      <c r="A1755" s="4" t="s">
        <v>2084</v>
      </c>
      <c r="B1755" s="31">
        <v>76.37</v>
      </c>
    </row>
    <row r="1756" spans="1:2" x14ac:dyDescent="0.25">
      <c r="A1756" s="4" t="s">
        <v>2085</v>
      </c>
      <c r="B1756" s="31">
        <v>76.39</v>
      </c>
    </row>
    <row r="1757" spans="1:2" x14ac:dyDescent="0.25">
      <c r="A1757" s="4" t="s">
        <v>2086</v>
      </c>
      <c r="B1757" s="31">
        <v>76.44</v>
      </c>
    </row>
    <row r="1758" spans="1:2" x14ac:dyDescent="0.25">
      <c r="A1758" s="4" t="s">
        <v>2087</v>
      </c>
      <c r="B1758" s="31">
        <v>76.59</v>
      </c>
    </row>
    <row r="1759" spans="1:2" x14ac:dyDescent="0.25">
      <c r="A1759" s="4" t="s">
        <v>2088</v>
      </c>
      <c r="B1759" s="31">
        <v>77.209999999999994</v>
      </c>
    </row>
    <row r="1760" spans="1:2" x14ac:dyDescent="0.25">
      <c r="A1760" s="4" t="s">
        <v>2089</v>
      </c>
      <c r="B1760" s="31">
        <v>77.739999999999995</v>
      </c>
    </row>
    <row r="1761" spans="1:2" x14ac:dyDescent="0.25">
      <c r="A1761" s="4" t="s">
        <v>2090</v>
      </c>
      <c r="B1761" s="31">
        <v>77.56</v>
      </c>
    </row>
    <row r="1762" spans="1:2" x14ac:dyDescent="0.25">
      <c r="A1762" s="4" t="s">
        <v>2091</v>
      </c>
      <c r="B1762" s="31">
        <v>78.25</v>
      </c>
    </row>
    <row r="1763" spans="1:2" x14ac:dyDescent="0.25">
      <c r="A1763" s="4" t="s">
        <v>2092</v>
      </c>
      <c r="B1763" s="31">
        <v>78.91</v>
      </c>
    </row>
    <row r="1764" spans="1:2" x14ac:dyDescent="0.25">
      <c r="A1764" s="4" t="s">
        <v>2093</v>
      </c>
      <c r="B1764" s="31">
        <v>78.81</v>
      </c>
    </row>
    <row r="1765" spans="1:2" x14ac:dyDescent="0.25">
      <c r="A1765" s="4" t="s">
        <v>2094</v>
      </c>
      <c r="B1765" s="31">
        <v>79.010000000000005</v>
      </c>
    </row>
    <row r="1766" spans="1:2" x14ac:dyDescent="0.25">
      <c r="A1766" s="4" t="s">
        <v>2095</v>
      </c>
      <c r="B1766" s="31">
        <v>79.209999999999994</v>
      </c>
    </row>
    <row r="1767" spans="1:2" x14ac:dyDescent="0.25">
      <c r="A1767" s="4" t="s">
        <v>2096</v>
      </c>
      <c r="B1767" s="31">
        <v>79.739999999999995</v>
      </c>
    </row>
    <row r="1768" spans="1:2" x14ac:dyDescent="0.25">
      <c r="A1768" s="4" t="s">
        <v>2097</v>
      </c>
      <c r="B1768" s="31">
        <v>79.92</v>
      </c>
    </row>
    <row r="1769" spans="1:2" x14ac:dyDescent="0.25">
      <c r="A1769" s="4" t="s">
        <v>2098</v>
      </c>
      <c r="B1769" s="31">
        <v>80.069999999999993</v>
      </c>
    </row>
    <row r="1770" spans="1:2" x14ac:dyDescent="0.25">
      <c r="A1770" s="4" t="s">
        <v>2099</v>
      </c>
      <c r="B1770" s="31">
        <v>80.2</v>
      </c>
    </row>
    <row r="1771" spans="1:2" x14ac:dyDescent="0.25">
      <c r="A1771" s="4" t="s">
        <v>2100</v>
      </c>
      <c r="B1771" s="31">
        <v>79.739999999999995</v>
      </c>
    </row>
    <row r="1772" spans="1:2" x14ac:dyDescent="0.25">
      <c r="A1772" s="4" t="s">
        <v>2101</v>
      </c>
      <c r="B1772" s="31">
        <v>80.47</v>
      </c>
    </row>
    <row r="1773" spans="1:2" x14ac:dyDescent="0.25">
      <c r="A1773" s="4" t="s">
        <v>2102</v>
      </c>
      <c r="B1773" s="31">
        <v>80.78</v>
      </c>
    </row>
    <row r="1774" spans="1:2" x14ac:dyDescent="0.25">
      <c r="A1774" s="4" t="s">
        <v>2103</v>
      </c>
      <c r="B1774" s="31">
        <v>81.790000000000006</v>
      </c>
    </row>
    <row r="1775" spans="1:2" x14ac:dyDescent="0.25">
      <c r="A1775" s="4" t="s">
        <v>2104</v>
      </c>
      <c r="B1775" s="31">
        <v>81.23</v>
      </c>
    </row>
    <row r="1776" spans="1:2" x14ac:dyDescent="0.25">
      <c r="A1776" s="4" t="s">
        <v>2105</v>
      </c>
      <c r="B1776" s="31">
        <v>81.92</v>
      </c>
    </row>
    <row r="1777" spans="1:2" x14ac:dyDescent="0.25">
      <c r="A1777" s="4" t="s">
        <v>2106</v>
      </c>
      <c r="B1777" s="31">
        <v>81.510000000000005</v>
      </c>
    </row>
    <row r="1778" spans="1:2" x14ac:dyDescent="0.25">
      <c r="A1778" s="4" t="s">
        <v>2107</v>
      </c>
      <c r="B1778" s="31">
        <v>82.09</v>
      </c>
    </row>
    <row r="1779" spans="1:2" x14ac:dyDescent="0.25">
      <c r="A1779" s="4" t="s">
        <v>2108</v>
      </c>
      <c r="B1779" s="31">
        <v>81.59</v>
      </c>
    </row>
    <row r="1780" spans="1:2" x14ac:dyDescent="0.25">
      <c r="A1780" s="4" t="s">
        <v>2109</v>
      </c>
      <c r="B1780" s="31">
        <v>81.81</v>
      </c>
    </row>
    <row r="1781" spans="1:2" x14ac:dyDescent="0.25">
      <c r="A1781" s="4" t="s">
        <v>2110</v>
      </c>
      <c r="B1781" s="31">
        <v>81.92</v>
      </c>
    </row>
    <row r="1782" spans="1:2" x14ac:dyDescent="0.25">
      <c r="A1782" s="4" t="s">
        <v>2111</v>
      </c>
      <c r="B1782" s="31">
        <v>81.739999999999995</v>
      </c>
    </row>
    <row r="1783" spans="1:2" x14ac:dyDescent="0.25">
      <c r="A1783" s="4" t="s">
        <v>2112</v>
      </c>
      <c r="B1783" s="31">
        <v>80.88</v>
      </c>
    </row>
    <row r="1784" spans="1:2" x14ac:dyDescent="0.25">
      <c r="A1784" s="4" t="s">
        <v>2113</v>
      </c>
      <c r="B1784" s="31">
        <v>80.27</v>
      </c>
    </row>
    <row r="1785" spans="1:2" x14ac:dyDescent="0.25">
      <c r="A1785" s="4" t="s">
        <v>2114</v>
      </c>
      <c r="B1785" s="31">
        <v>79.819999999999993</v>
      </c>
    </row>
    <row r="1786" spans="1:2" x14ac:dyDescent="0.25">
      <c r="A1786" s="4" t="s">
        <v>2115</v>
      </c>
      <c r="B1786" s="31">
        <v>79.52</v>
      </c>
    </row>
    <row r="1787" spans="1:2" x14ac:dyDescent="0.25">
      <c r="A1787" s="4" t="s">
        <v>2116</v>
      </c>
      <c r="B1787" s="31">
        <v>79.239999999999995</v>
      </c>
    </row>
    <row r="1788" spans="1:2" x14ac:dyDescent="0.25">
      <c r="A1788" s="4" t="s">
        <v>2117</v>
      </c>
      <c r="B1788" s="31">
        <v>78.06</v>
      </c>
    </row>
    <row r="1789" spans="1:2" x14ac:dyDescent="0.25">
      <c r="A1789" s="4" t="s">
        <v>2118</v>
      </c>
      <c r="B1789" s="31">
        <v>78.89</v>
      </c>
    </row>
    <row r="1790" spans="1:2" x14ac:dyDescent="0.25">
      <c r="A1790" s="4" t="s">
        <v>2119</v>
      </c>
      <c r="B1790" s="31">
        <v>78.989999999999995</v>
      </c>
    </row>
    <row r="1791" spans="1:2" x14ac:dyDescent="0.25">
      <c r="A1791" s="4" t="s">
        <v>2120</v>
      </c>
      <c r="B1791" s="31">
        <v>78.59</v>
      </c>
    </row>
    <row r="1792" spans="1:2" x14ac:dyDescent="0.25">
      <c r="A1792" s="4" t="s">
        <v>2121</v>
      </c>
      <c r="B1792" s="31">
        <v>77.89</v>
      </c>
    </row>
    <row r="1793" spans="1:2" x14ac:dyDescent="0.25">
      <c r="A1793" s="4" t="s">
        <v>2122</v>
      </c>
      <c r="B1793" s="31">
        <v>77.41</v>
      </c>
    </row>
    <row r="1794" spans="1:2" x14ac:dyDescent="0.25">
      <c r="A1794" s="4" t="s">
        <v>2123</v>
      </c>
      <c r="B1794" s="31">
        <v>75.37</v>
      </c>
    </row>
    <row r="1795" spans="1:2" x14ac:dyDescent="0.25">
      <c r="A1795" s="4" t="s">
        <v>2124</v>
      </c>
      <c r="B1795" s="31">
        <v>75.25</v>
      </c>
    </row>
    <row r="1796" spans="1:2" x14ac:dyDescent="0.25">
      <c r="A1796" s="4" t="s">
        <v>2125</v>
      </c>
      <c r="B1796" s="31">
        <v>75.17</v>
      </c>
    </row>
    <row r="1797" spans="1:2" x14ac:dyDescent="0.25">
      <c r="A1797" s="4" t="s">
        <v>2126</v>
      </c>
      <c r="B1797" s="31">
        <v>74.540000000000006</v>
      </c>
    </row>
    <row r="1798" spans="1:2" x14ac:dyDescent="0.25">
      <c r="A1798" s="4" t="s">
        <v>2127</v>
      </c>
      <c r="B1798" s="31">
        <v>75.17</v>
      </c>
    </row>
    <row r="1799" spans="1:2" x14ac:dyDescent="0.25">
      <c r="A1799" s="4" t="s">
        <v>2128</v>
      </c>
      <c r="B1799" s="31">
        <v>75.75</v>
      </c>
    </row>
    <row r="1800" spans="1:2" x14ac:dyDescent="0.25">
      <c r="A1800" s="4" t="s">
        <v>2129</v>
      </c>
      <c r="B1800" s="31">
        <v>76.760000000000005</v>
      </c>
    </row>
    <row r="1801" spans="1:2" x14ac:dyDescent="0.25">
      <c r="A1801" s="4" t="s">
        <v>2130</v>
      </c>
      <c r="B1801" s="31">
        <v>77.36</v>
      </c>
    </row>
    <row r="1802" spans="1:2" x14ac:dyDescent="0.25">
      <c r="A1802" s="4" t="s">
        <v>2131</v>
      </c>
      <c r="B1802" s="31">
        <v>77.36</v>
      </c>
    </row>
    <row r="1803" spans="1:2" x14ac:dyDescent="0.25">
      <c r="A1803" s="4" t="s">
        <v>2132</v>
      </c>
      <c r="B1803" s="31">
        <v>77.31</v>
      </c>
    </row>
    <row r="1804" spans="1:2" x14ac:dyDescent="0.25">
      <c r="A1804" s="4" t="s">
        <v>2133</v>
      </c>
      <c r="B1804" s="31">
        <v>78.16</v>
      </c>
    </row>
    <row r="1805" spans="1:2" x14ac:dyDescent="0.25">
      <c r="A1805" s="4" t="s">
        <v>2134</v>
      </c>
      <c r="B1805" s="31">
        <v>77.05</v>
      </c>
    </row>
    <row r="1806" spans="1:2" x14ac:dyDescent="0.25">
      <c r="A1806" s="4" t="s">
        <v>2135</v>
      </c>
      <c r="B1806" s="31">
        <v>76.95</v>
      </c>
    </row>
    <row r="1807" spans="1:2" x14ac:dyDescent="0.25">
      <c r="A1807" s="4" t="s">
        <v>2136</v>
      </c>
      <c r="B1807" s="31">
        <v>77.72</v>
      </c>
    </row>
    <row r="1808" spans="1:2" x14ac:dyDescent="0.25">
      <c r="A1808" s="4" t="s">
        <v>2137</v>
      </c>
      <c r="B1808" s="31">
        <v>77.8</v>
      </c>
    </row>
    <row r="1809" spans="1:2" x14ac:dyDescent="0.25">
      <c r="A1809" s="4" t="s">
        <v>2138</v>
      </c>
      <c r="B1809" s="31">
        <v>78.25</v>
      </c>
    </row>
    <row r="1810" spans="1:2" x14ac:dyDescent="0.25">
      <c r="A1810" s="4" t="s">
        <v>2139</v>
      </c>
      <c r="B1810" s="31">
        <v>78.02</v>
      </c>
    </row>
    <row r="1811" spans="1:2" x14ac:dyDescent="0.25">
      <c r="A1811" s="4" t="s">
        <v>2140</v>
      </c>
      <c r="B1811" s="31">
        <v>77.87</v>
      </c>
    </row>
    <row r="1812" spans="1:2" x14ac:dyDescent="0.25">
      <c r="A1812" s="4" t="s">
        <v>2141</v>
      </c>
      <c r="B1812" s="31">
        <v>77.2</v>
      </c>
    </row>
    <row r="1813" spans="1:2" x14ac:dyDescent="0.25">
      <c r="A1813" s="4" t="s">
        <v>2142</v>
      </c>
      <c r="B1813" s="31">
        <v>77.25</v>
      </c>
    </row>
    <row r="1814" spans="1:2" x14ac:dyDescent="0.25">
      <c r="A1814" s="4" t="s">
        <v>2143</v>
      </c>
      <c r="B1814" s="31">
        <v>76.77</v>
      </c>
    </row>
    <row r="1815" spans="1:2" x14ac:dyDescent="0.25">
      <c r="A1815" s="4" t="s">
        <v>2144</v>
      </c>
      <c r="B1815" s="31">
        <v>75.5</v>
      </c>
    </row>
    <row r="1816" spans="1:2" x14ac:dyDescent="0.25">
      <c r="A1816" s="4" t="s">
        <v>2145</v>
      </c>
      <c r="B1816" s="31">
        <v>75.05</v>
      </c>
    </row>
    <row r="1817" spans="1:2" x14ac:dyDescent="0.25">
      <c r="A1817" s="4" t="s">
        <v>2146</v>
      </c>
      <c r="B1817" s="31">
        <v>74.52</v>
      </c>
    </row>
    <row r="1818" spans="1:2" x14ac:dyDescent="0.25">
      <c r="A1818" s="4" t="s">
        <v>2147</v>
      </c>
      <c r="B1818" s="31">
        <v>72.569999999999993</v>
      </c>
    </row>
    <row r="1819" spans="1:2" x14ac:dyDescent="0.25">
      <c r="A1819" s="4" t="s">
        <v>2148</v>
      </c>
      <c r="B1819" s="31">
        <v>71.989999999999995</v>
      </c>
    </row>
    <row r="1820" spans="1:2" x14ac:dyDescent="0.25">
      <c r="A1820" s="4" t="s">
        <v>2149</v>
      </c>
      <c r="B1820" s="31">
        <v>70.17</v>
      </c>
    </row>
    <row r="1821" spans="1:2" x14ac:dyDescent="0.25">
      <c r="A1821" s="4" t="s">
        <v>2150</v>
      </c>
      <c r="B1821" s="31">
        <v>68.569999999999993</v>
      </c>
    </row>
    <row r="1822" spans="1:2" x14ac:dyDescent="0.25">
      <c r="A1822" s="4" t="s">
        <v>2151</v>
      </c>
      <c r="B1822" s="31">
        <v>68.239999999999995</v>
      </c>
    </row>
    <row r="1823" spans="1:2" x14ac:dyDescent="0.25">
      <c r="A1823" s="4" t="s">
        <v>2152</v>
      </c>
      <c r="B1823" s="31">
        <v>70.64</v>
      </c>
    </row>
    <row r="1824" spans="1:2" x14ac:dyDescent="0.25">
      <c r="A1824" s="4" t="s">
        <v>2153</v>
      </c>
      <c r="B1824" s="31">
        <v>69.84</v>
      </c>
    </row>
    <row r="1825" spans="1:2" x14ac:dyDescent="0.25">
      <c r="A1825" s="4" t="s">
        <v>2154</v>
      </c>
      <c r="B1825" s="31">
        <v>69.73</v>
      </c>
    </row>
    <row r="1826" spans="1:2" x14ac:dyDescent="0.25">
      <c r="A1826" s="4" t="s">
        <v>2155</v>
      </c>
      <c r="B1826" s="31">
        <v>68.77</v>
      </c>
    </row>
    <row r="1827" spans="1:2" x14ac:dyDescent="0.25">
      <c r="A1827" s="4" t="s">
        <v>2156</v>
      </c>
      <c r="B1827" s="31">
        <v>68.319999999999993</v>
      </c>
    </row>
    <row r="1828" spans="1:2" x14ac:dyDescent="0.25">
      <c r="A1828" s="4" t="s">
        <v>2157</v>
      </c>
      <c r="B1828" s="31">
        <v>69.17</v>
      </c>
    </row>
    <row r="1829" spans="1:2" x14ac:dyDescent="0.25">
      <c r="A1829" s="4" t="s">
        <v>2158</v>
      </c>
      <c r="B1829" s="31">
        <v>69.2</v>
      </c>
    </row>
    <row r="1830" spans="1:2" x14ac:dyDescent="0.25">
      <c r="A1830" s="4" t="s">
        <v>2159</v>
      </c>
      <c r="B1830" s="31">
        <v>68.3</v>
      </c>
    </row>
    <row r="1831" spans="1:2" x14ac:dyDescent="0.25">
      <c r="A1831" s="4" t="s">
        <v>2160</v>
      </c>
      <c r="B1831" s="31">
        <v>67.819999999999993</v>
      </c>
    </row>
    <row r="1832" spans="1:2" x14ac:dyDescent="0.25">
      <c r="A1832" s="4" t="s">
        <v>2161</v>
      </c>
      <c r="B1832" s="31">
        <v>67.75</v>
      </c>
    </row>
    <row r="1833" spans="1:2" x14ac:dyDescent="0.25">
      <c r="A1833" s="4" t="s">
        <v>2162</v>
      </c>
      <c r="B1833" s="31">
        <v>68</v>
      </c>
    </row>
    <row r="1834" spans="1:2" x14ac:dyDescent="0.25">
      <c r="A1834" s="4" t="s">
        <v>2163</v>
      </c>
      <c r="B1834" s="31">
        <v>69.3</v>
      </c>
    </row>
    <row r="1835" spans="1:2" x14ac:dyDescent="0.25">
      <c r="A1835" s="4" t="s">
        <v>2164</v>
      </c>
      <c r="B1835" s="31">
        <v>69.599999999999994</v>
      </c>
    </row>
    <row r="1836" spans="1:2" x14ac:dyDescent="0.25">
      <c r="A1836" s="4" t="s">
        <v>2165</v>
      </c>
      <c r="B1836" s="31">
        <v>70.25</v>
      </c>
    </row>
    <row r="1837" spans="1:2" x14ac:dyDescent="0.25">
      <c r="A1837" s="4" t="s">
        <v>2166</v>
      </c>
      <c r="B1837" s="31">
        <v>71.23</v>
      </c>
    </row>
    <row r="1838" spans="1:2" x14ac:dyDescent="0.25">
      <c r="A1838" s="4" t="s">
        <v>2167</v>
      </c>
      <c r="B1838" s="31">
        <v>71.45</v>
      </c>
    </row>
    <row r="1839" spans="1:2" x14ac:dyDescent="0.25">
      <c r="A1839" s="4" t="s">
        <v>2168</v>
      </c>
      <c r="B1839" s="31">
        <v>72.16</v>
      </c>
    </row>
    <row r="1840" spans="1:2" x14ac:dyDescent="0.25">
      <c r="A1840" s="4" t="s">
        <v>2169</v>
      </c>
      <c r="B1840" s="31">
        <v>72.959999999999994</v>
      </c>
    </row>
    <row r="1841" spans="1:2" x14ac:dyDescent="0.25">
      <c r="A1841" s="4" t="s">
        <v>2170</v>
      </c>
      <c r="B1841" s="31">
        <v>72.959999999999994</v>
      </c>
    </row>
    <row r="1842" spans="1:2" x14ac:dyDescent="0.25">
      <c r="A1842" s="4" t="s">
        <v>2171</v>
      </c>
      <c r="B1842" s="31">
        <v>72.33</v>
      </c>
    </row>
    <row r="1843" spans="1:2" x14ac:dyDescent="0.25">
      <c r="A1843" s="4" t="s">
        <v>2172</v>
      </c>
      <c r="B1843" s="31">
        <v>74.39</v>
      </c>
    </row>
    <row r="1844" spans="1:2" x14ac:dyDescent="0.25">
      <c r="A1844" s="4" t="s">
        <v>2173</v>
      </c>
      <c r="B1844" s="31">
        <v>74.39</v>
      </c>
    </row>
    <row r="1845" spans="1:2" x14ac:dyDescent="0.25">
      <c r="A1845" s="4" t="s">
        <v>2174</v>
      </c>
      <c r="B1845" s="31">
        <v>74.84</v>
      </c>
    </row>
    <row r="1846" spans="1:2" x14ac:dyDescent="0.25">
      <c r="A1846" s="4" t="s">
        <v>2175</v>
      </c>
      <c r="B1846" s="31">
        <v>74.650000000000006</v>
      </c>
    </row>
    <row r="1847" spans="1:2" x14ac:dyDescent="0.25">
      <c r="A1847" s="4" t="s">
        <v>2176</v>
      </c>
      <c r="B1847" s="31">
        <v>75.77</v>
      </c>
    </row>
    <row r="1848" spans="1:2" x14ac:dyDescent="0.25">
      <c r="A1848" s="4" t="s">
        <v>2177</v>
      </c>
      <c r="B1848" s="31">
        <v>76.569999999999993</v>
      </c>
    </row>
    <row r="1849" spans="1:2" x14ac:dyDescent="0.25">
      <c r="A1849" s="4" t="s">
        <v>2178</v>
      </c>
      <c r="B1849" s="31">
        <v>77.349999999999994</v>
      </c>
    </row>
    <row r="1850" spans="1:2" x14ac:dyDescent="0.25">
      <c r="A1850" s="4" t="s">
        <v>2179</v>
      </c>
      <c r="B1850" s="31">
        <v>77.3</v>
      </c>
    </row>
    <row r="1851" spans="1:2" x14ac:dyDescent="0.25">
      <c r="A1851" s="4" t="s">
        <v>2180</v>
      </c>
      <c r="B1851" s="31">
        <v>77.3</v>
      </c>
    </row>
    <row r="1852" spans="1:2" x14ac:dyDescent="0.25">
      <c r="A1852" s="4" t="s">
        <v>2181</v>
      </c>
      <c r="B1852" s="31">
        <v>77.849999999999994</v>
      </c>
    </row>
    <row r="1853" spans="1:2" x14ac:dyDescent="0.25">
      <c r="A1853" s="4" t="s">
        <v>2182</v>
      </c>
      <c r="B1853" s="31">
        <v>78.37</v>
      </c>
    </row>
    <row r="1854" spans="1:2" x14ac:dyDescent="0.25">
      <c r="A1854" s="4" t="s">
        <v>2183</v>
      </c>
      <c r="B1854" s="31">
        <v>78.7</v>
      </c>
    </row>
    <row r="1855" spans="1:2" x14ac:dyDescent="0.25">
      <c r="A1855" s="4" t="s">
        <v>2184</v>
      </c>
      <c r="B1855" s="31">
        <v>78.8</v>
      </c>
    </row>
    <row r="1856" spans="1:2" x14ac:dyDescent="0.25">
      <c r="A1856" s="4" t="s">
        <v>2185</v>
      </c>
      <c r="B1856" s="31">
        <v>78.55</v>
      </c>
    </row>
    <row r="1857" spans="1:2" x14ac:dyDescent="0.25">
      <c r="A1857" s="4" t="s">
        <v>2186</v>
      </c>
      <c r="B1857" s="31">
        <v>78.25</v>
      </c>
    </row>
    <row r="1858" spans="1:2" x14ac:dyDescent="0.25">
      <c r="A1858" s="4" t="s">
        <v>2187</v>
      </c>
      <c r="B1858" s="31">
        <v>77.95</v>
      </c>
    </row>
    <row r="1859" spans="1:2" x14ac:dyDescent="0.25">
      <c r="A1859" s="4" t="s">
        <v>2188</v>
      </c>
      <c r="B1859" s="31">
        <v>78</v>
      </c>
    </row>
    <row r="1860" spans="1:2" x14ac:dyDescent="0.25">
      <c r="A1860" s="4" t="s">
        <v>2189</v>
      </c>
      <c r="B1860" s="31">
        <v>78.45</v>
      </c>
    </row>
    <row r="1861" spans="1:2" x14ac:dyDescent="0.25">
      <c r="A1861" s="4" t="s">
        <v>2190</v>
      </c>
      <c r="B1861" s="31">
        <v>78</v>
      </c>
    </row>
    <row r="1862" spans="1:2" x14ac:dyDescent="0.25">
      <c r="A1862" s="4" t="s">
        <v>2191</v>
      </c>
      <c r="B1862" s="31">
        <v>78.400000000000006</v>
      </c>
    </row>
    <row r="1863" spans="1:2" x14ac:dyDescent="0.25">
      <c r="A1863" s="4" t="s">
        <v>2192</v>
      </c>
      <c r="B1863" s="31">
        <v>78.55</v>
      </c>
    </row>
    <row r="1864" spans="1:2" x14ac:dyDescent="0.25">
      <c r="A1864" s="4" t="s">
        <v>2193</v>
      </c>
      <c r="B1864" s="31">
        <v>78</v>
      </c>
    </row>
    <row r="1865" spans="1:2" x14ac:dyDescent="0.25">
      <c r="A1865" s="4" t="s">
        <v>2194</v>
      </c>
      <c r="B1865" s="31">
        <v>77.7</v>
      </c>
    </row>
    <row r="1866" spans="1:2" x14ac:dyDescent="0.25">
      <c r="A1866" s="4" t="s">
        <v>2195</v>
      </c>
      <c r="B1866" s="31">
        <v>77.87</v>
      </c>
    </row>
    <row r="1867" spans="1:2" x14ac:dyDescent="0.25">
      <c r="A1867" s="4" t="s">
        <v>2196</v>
      </c>
      <c r="B1867" s="31">
        <v>76.3</v>
      </c>
    </row>
    <row r="1868" spans="1:2" x14ac:dyDescent="0.25">
      <c r="A1868" s="4" t="s">
        <v>2197</v>
      </c>
      <c r="B1868" s="31">
        <v>74.19</v>
      </c>
    </row>
    <row r="1869" spans="1:2" x14ac:dyDescent="0.25">
      <c r="A1869" s="4" t="s">
        <v>2198</v>
      </c>
      <c r="B1869" s="31">
        <v>72.94</v>
      </c>
    </row>
    <row r="1870" spans="1:2" x14ac:dyDescent="0.25">
      <c r="A1870" s="4" t="s">
        <v>2199</v>
      </c>
      <c r="B1870" s="31">
        <v>71.87</v>
      </c>
    </row>
    <row r="1871" spans="1:2" x14ac:dyDescent="0.25">
      <c r="A1871" s="4" t="s">
        <v>2200</v>
      </c>
      <c r="B1871" s="31">
        <v>71.739999999999995</v>
      </c>
    </row>
    <row r="1872" spans="1:2" x14ac:dyDescent="0.25">
      <c r="A1872" s="4" t="s">
        <v>2201</v>
      </c>
      <c r="B1872" s="31">
        <v>70.989999999999995</v>
      </c>
    </row>
    <row r="1873" spans="1:2" x14ac:dyDescent="0.25">
      <c r="A1873" s="4" t="s">
        <v>2202</v>
      </c>
      <c r="B1873" s="31">
        <v>70.94</v>
      </c>
    </row>
    <row r="1874" spans="1:2" x14ac:dyDescent="0.25">
      <c r="A1874" s="4" t="s">
        <v>2203</v>
      </c>
      <c r="B1874" s="31">
        <v>70.040000000000006</v>
      </c>
    </row>
    <row r="1875" spans="1:2" x14ac:dyDescent="0.25">
      <c r="A1875" s="4" t="s">
        <v>2204</v>
      </c>
      <c r="B1875" s="31">
        <v>70.319999999999993</v>
      </c>
    </row>
    <row r="1876" spans="1:2" x14ac:dyDescent="0.25">
      <c r="A1876" s="4" t="s">
        <v>2205</v>
      </c>
      <c r="B1876" s="31">
        <v>70.489999999999995</v>
      </c>
    </row>
    <row r="1877" spans="1:2" x14ac:dyDescent="0.25">
      <c r="A1877" s="4" t="s">
        <v>2206</v>
      </c>
      <c r="B1877" s="31">
        <v>70.34</v>
      </c>
    </row>
    <row r="1878" spans="1:2" x14ac:dyDescent="0.25">
      <c r="A1878" s="4" t="s">
        <v>2207</v>
      </c>
      <c r="B1878" s="31">
        <v>69.84</v>
      </c>
    </row>
    <row r="1879" spans="1:2" x14ac:dyDescent="0.25">
      <c r="A1879" s="4" t="s">
        <v>2208</v>
      </c>
      <c r="B1879" s="31">
        <v>69.27</v>
      </c>
    </row>
    <row r="1880" spans="1:2" x14ac:dyDescent="0.25">
      <c r="A1880" s="4" t="s">
        <v>2209</v>
      </c>
      <c r="B1880" s="31">
        <v>70.14</v>
      </c>
    </row>
    <row r="1881" spans="1:2" x14ac:dyDescent="0.25">
      <c r="A1881" s="4" t="s">
        <v>2210</v>
      </c>
      <c r="B1881" s="31">
        <v>70.040000000000006</v>
      </c>
    </row>
    <row r="1882" spans="1:2" x14ac:dyDescent="0.25">
      <c r="A1882" s="4" t="s">
        <v>2211</v>
      </c>
      <c r="B1882" s="31">
        <v>70.239999999999995</v>
      </c>
    </row>
    <row r="1883" spans="1:2" x14ac:dyDescent="0.25">
      <c r="A1883" s="4" t="s">
        <v>2212</v>
      </c>
      <c r="B1883" s="31">
        <v>70.87</v>
      </c>
    </row>
    <row r="1884" spans="1:2" x14ac:dyDescent="0.25">
      <c r="A1884" s="4" t="s">
        <v>2213</v>
      </c>
      <c r="B1884" s="31">
        <v>71.27</v>
      </c>
    </row>
    <row r="1885" spans="1:2" x14ac:dyDescent="0.25">
      <c r="A1885" s="4" t="s">
        <v>2214</v>
      </c>
      <c r="B1885" s="31">
        <v>71.77</v>
      </c>
    </row>
    <row r="1886" spans="1:2" x14ac:dyDescent="0.25">
      <c r="A1886" s="4" t="s">
        <v>2215</v>
      </c>
      <c r="B1886" s="31">
        <v>71.92</v>
      </c>
    </row>
    <row r="1887" spans="1:2" x14ac:dyDescent="0.25">
      <c r="A1887" s="4" t="s">
        <v>2216</v>
      </c>
      <c r="B1887" s="31">
        <v>72.010000000000005</v>
      </c>
    </row>
    <row r="1888" spans="1:2" x14ac:dyDescent="0.25">
      <c r="A1888" s="4" t="s">
        <v>2217</v>
      </c>
      <c r="B1888" s="31">
        <v>72.31</v>
      </c>
    </row>
    <row r="1889" spans="1:2" x14ac:dyDescent="0.25">
      <c r="A1889" s="4" t="s">
        <v>2218</v>
      </c>
      <c r="B1889" s="31">
        <v>72.680000000000007</v>
      </c>
    </row>
    <row r="1890" spans="1:2" x14ac:dyDescent="0.25">
      <c r="A1890" s="4" t="s">
        <v>2219</v>
      </c>
      <c r="B1890" s="31">
        <v>73.11</v>
      </c>
    </row>
    <row r="1891" spans="1:2" x14ac:dyDescent="0.25">
      <c r="A1891" s="4" t="s">
        <v>2220</v>
      </c>
      <c r="B1891" s="31">
        <v>73.38</v>
      </c>
    </row>
    <row r="1892" spans="1:2" x14ac:dyDescent="0.25">
      <c r="A1892" s="4" t="s">
        <v>2221</v>
      </c>
      <c r="B1892" s="31">
        <v>73.58</v>
      </c>
    </row>
    <row r="1893" spans="1:2" x14ac:dyDescent="0.25">
      <c r="A1893" s="4" t="s">
        <v>2222</v>
      </c>
      <c r="B1893" s="31">
        <v>73.63</v>
      </c>
    </row>
    <row r="1894" spans="1:2" x14ac:dyDescent="0.25">
      <c r="A1894" s="4" t="s">
        <v>2223</v>
      </c>
      <c r="B1894" s="31">
        <v>73.599999999999994</v>
      </c>
    </row>
    <row r="1895" spans="1:2" x14ac:dyDescent="0.25">
      <c r="A1895" s="4" t="s">
        <v>2224</v>
      </c>
      <c r="B1895" s="31">
        <v>73.3</v>
      </c>
    </row>
    <row r="1896" spans="1:2" x14ac:dyDescent="0.25">
      <c r="A1896" s="4" t="s">
        <v>2225</v>
      </c>
      <c r="B1896" s="31">
        <v>73.430000000000007</v>
      </c>
    </row>
    <row r="1897" spans="1:2" x14ac:dyDescent="0.25">
      <c r="A1897" s="4" t="s">
        <v>2226</v>
      </c>
      <c r="B1897" s="31">
        <v>73.23</v>
      </c>
    </row>
    <row r="1898" spans="1:2" x14ac:dyDescent="0.25">
      <c r="A1898" s="4" t="s">
        <v>2227</v>
      </c>
      <c r="B1898" s="31">
        <v>73.58</v>
      </c>
    </row>
    <row r="1899" spans="1:2" x14ac:dyDescent="0.25">
      <c r="A1899" s="4" t="s">
        <v>2228</v>
      </c>
      <c r="B1899" s="31">
        <v>72.98</v>
      </c>
    </row>
    <row r="1900" spans="1:2" x14ac:dyDescent="0.25">
      <c r="A1900" s="4" t="s">
        <v>2229</v>
      </c>
      <c r="B1900" s="31">
        <v>72.680000000000007</v>
      </c>
    </row>
    <row r="1901" spans="1:2" x14ac:dyDescent="0.25">
      <c r="A1901" s="4" t="s">
        <v>2230</v>
      </c>
      <c r="B1901" s="31">
        <v>71.69</v>
      </c>
    </row>
    <row r="1902" spans="1:2" x14ac:dyDescent="0.25">
      <c r="A1902" s="4" t="s">
        <v>2231</v>
      </c>
      <c r="B1902" s="31">
        <v>71.44</v>
      </c>
    </row>
    <row r="1903" spans="1:2" x14ac:dyDescent="0.25">
      <c r="A1903" s="4" t="s">
        <v>2232</v>
      </c>
      <c r="B1903" s="31">
        <v>71.09</v>
      </c>
    </row>
    <row r="1904" spans="1:2" x14ac:dyDescent="0.25">
      <c r="A1904" s="4" t="s">
        <v>2233</v>
      </c>
      <c r="B1904" s="31">
        <v>70.94</v>
      </c>
    </row>
    <row r="1905" spans="1:2" x14ac:dyDescent="0.25">
      <c r="A1905" s="4" t="s">
        <v>2234</v>
      </c>
      <c r="B1905" s="31">
        <v>70.12</v>
      </c>
    </row>
    <row r="1906" spans="1:2" x14ac:dyDescent="0.25">
      <c r="A1906" s="4" t="s">
        <v>2235</v>
      </c>
      <c r="B1906" s="31">
        <v>67.650000000000006</v>
      </c>
    </row>
    <row r="1907" spans="1:2" x14ac:dyDescent="0.25">
      <c r="A1907" s="4" t="s">
        <v>2236</v>
      </c>
      <c r="B1907" s="31">
        <v>68.3</v>
      </c>
    </row>
    <row r="1908" spans="1:2" x14ac:dyDescent="0.25">
      <c r="A1908" s="4" t="s">
        <v>2237</v>
      </c>
      <c r="B1908" s="31">
        <v>67.63</v>
      </c>
    </row>
    <row r="1909" spans="1:2" x14ac:dyDescent="0.25">
      <c r="A1909" s="4" t="s">
        <v>2238</v>
      </c>
      <c r="B1909" s="31">
        <v>66.91</v>
      </c>
    </row>
    <row r="1910" spans="1:2" x14ac:dyDescent="0.25">
      <c r="A1910" s="4" t="s">
        <v>2239</v>
      </c>
      <c r="B1910" s="31">
        <v>66.56</v>
      </c>
    </row>
    <row r="1911" spans="1:2" x14ac:dyDescent="0.25">
      <c r="A1911" s="4" t="s">
        <v>2240</v>
      </c>
      <c r="B1911" s="31">
        <v>66.19</v>
      </c>
    </row>
    <row r="1912" spans="1:2" x14ac:dyDescent="0.25">
      <c r="A1912" s="4" t="s">
        <v>2241</v>
      </c>
      <c r="B1912" s="31">
        <v>66.739999999999995</v>
      </c>
    </row>
    <row r="1913" spans="1:2" x14ac:dyDescent="0.25">
      <c r="A1913" s="4" t="s">
        <v>2242</v>
      </c>
      <c r="B1913" s="31">
        <v>66.66</v>
      </c>
    </row>
    <row r="1914" spans="1:2" x14ac:dyDescent="0.25">
      <c r="A1914" s="4" t="s">
        <v>2243</v>
      </c>
      <c r="B1914" s="31">
        <v>66.02</v>
      </c>
    </row>
    <row r="1915" spans="1:2" x14ac:dyDescent="0.25">
      <c r="A1915" s="4" t="s">
        <v>2244</v>
      </c>
      <c r="B1915" s="31">
        <v>66.14</v>
      </c>
    </row>
    <row r="1916" spans="1:2" x14ac:dyDescent="0.25">
      <c r="A1916" s="4" t="s">
        <v>2245</v>
      </c>
      <c r="B1916" s="31">
        <v>65.08</v>
      </c>
    </row>
    <row r="1917" spans="1:2" x14ac:dyDescent="0.25">
      <c r="A1917" s="4" t="s">
        <v>2246</v>
      </c>
      <c r="B1917" s="31">
        <v>64.84</v>
      </c>
    </row>
    <row r="1918" spans="1:2" x14ac:dyDescent="0.25">
      <c r="A1918" s="4" t="s">
        <v>2247</v>
      </c>
      <c r="B1918" s="31">
        <v>63.6</v>
      </c>
    </row>
    <row r="1919" spans="1:2" x14ac:dyDescent="0.25">
      <c r="A1919" s="4" t="s">
        <v>2248</v>
      </c>
      <c r="B1919" s="31">
        <v>63.4</v>
      </c>
    </row>
    <row r="1920" spans="1:2" x14ac:dyDescent="0.25">
      <c r="A1920" s="4" t="s">
        <v>2249</v>
      </c>
      <c r="B1920" s="31">
        <v>62.56</v>
      </c>
    </row>
    <row r="1921" spans="1:2" x14ac:dyDescent="0.25">
      <c r="A1921" s="4" t="s">
        <v>2250</v>
      </c>
      <c r="B1921" s="31">
        <v>62.09</v>
      </c>
    </row>
    <row r="1922" spans="1:2" x14ac:dyDescent="0.25">
      <c r="A1922" s="4" t="s">
        <v>2251</v>
      </c>
      <c r="B1922" s="31">
        <v>61.9</v>
      </c>
    </row>
    <row r="1923" spans="1:2" x14ac:dyDescent="0.25">
      <c r="A1923" s="4" t="s">
        <v>2252</v>
      </c>
      <c r="B1923" s="31">
        <v>62.39</v>
      </c>
    </row>
    <row r="1924" spans="1:2" x14ac:dyDescent="0.25">
      <c r="A1924" s="4" t="s">
        <v>2253</v>
      </c>
      <c r="B1924" s="31">
        <v>61.5</v>
      </c>
    </row>
    <row r="1925" spans="1:2" x14ac:dyDescent="0.25">
      <c r="A1925" s="4" t="s">
        <v>2254</v>
      </c>
      <c r="B1925" s="31">
        <v>61.08</v>
      </c>
    </row>
    <row r="1926" spans="1:2" x14ac:dyDescent="0.25">
      <c r="A1926" s="4" t="s">
        <v>2255</v>
      </c>
      <c r="B1926" s="31">
        <v>60.42</v>
      </c>
    </row>
    <row r="1927" spans="1:2" x14ac:dyDescent="0.25">
      <c r="A1927" s="4" t="s">
        <v>2256</v>
      </c>
      <c r="B1927" s="31">
        <v>61.01</v>
      </c>
    </row>
    <row r="1928" spans="1:2" x14ac:dyDescent="0.25">
      <c r="A1928" s="4" t="s">
        <v>2257</v>
      </c>
      <c r="B1928" s="31">
        <v>60.22</v>
      </c>
    </row>
    <row r="1929" spans="1:2" x14ac:dyDescent="0.25">
      <c r="A1929" s="4" t="s">
        <v>2258</v>
      </c>
      <c r="B1929" s="31">
        <v>60.05</v>
      </c>
    </row>
    <row r="1930" spans="1:2" x14ac:dyDescent="0.25">
      <c r="A1930" s="4" t="s">
        <v>2259</v>
      </c>
      <c r="B1930" s="31">
        <v>59.93</v>
      </c>
    </row>
    <row r="1931" spans="1:2" x14ac:dyDescent="0.25">
      <c r="A1931" s="4" t="s">
        <v>2260</v>
      </c>
      <c r="B1931" s="31">
        <v>59.88</v>
      </c>
    </row>
    <row r="1932" spans="1:2" x14ac:dyDescent="0.25">
      <c r="A1932" s="4" t="s">
        <v>2261</v>
      </c>
      <c r="B1932" s="31">
        <v>60.32</v>
      </c>
    </row>
    <row r="1933" spans="1:2" x14ac:dyDescent="0.25">
      <c r="A1933" s="4" t="s">
        <v>2262</v>
      </c>
      <c r="B1933" s="31">
        <v>60.47</v>
      </c>
    </row>
    <row r="1934" spans="1:2" x14ac:dyDescent="0.25">
      <c r="A1934" s="4" t="s">
        <v>2263</v>
      </c>
      <c r="B1934" s="31">
        <v>60.44</v>
      </c>
    </row>
    <row r="1935" spans="1:2" x14ac:dyDescent="0.25">
      <c r="A1935" s="4" t="s">
        <v>2264</v>
      </c>
      <c r="B1935" s="31">
        <v>60.32</v>
      </c>
    </row>
    <row r="1936" spans="1:2" x14ac:dyDescent="0.25">
      <c r="A1936" s="4" t="s">
        <v>2265</v>
      </c>
      <c r="B1936" s="31">
        <v>60.83</v>
      </c>
    </row>
    <row r="1937" spans="1:2" x14ac:dyDescent="0.25">
      <c r="A1937" s="4" t="s">
        <v>2266</v>
      </c>
      <c r="B1937" s="31">
        <v>61.03</v>
      </c>
    </row>
    <row r="1938" spans="1:2" x14ac:dyDescent="0.25">
      <c r="A1938" s="4" t="s">
        <v>2267</v>
      </c>
      <c r="B1938" s="31">
        <v>61.39</v>
      </c>
    </row>
    <row r="1939" spans="1:2" x14ac:dyDescent="0.25">
      <c r="A1939" s="4" t="s">
        <v>2268</v>
      </c>
      <c r="B1939" s="31">
        <v>61.47</v>
      </c>
    </row>
    <row r="1940" spans="1:2" x14ac:dyDescent="0.25">
      <c r="A1940" s="4" t="s">
        <v>2269</v>
      </c>
      <c r="B1940" s="31">
        <v>61.39</v>
      </c>
    </row>
    <row r="1941" spans="1:2" x14ac:dyDescent="0.25">
      <c r="A1941" s="4" t="s">
        <v>2270</v>
      </c>
      <c r="B1941" s="31">
        <v>61.17</v>
      </c>
    </row>
    <row r="1942" spans="1:2" x14ac:dyDescent="0.25">
      <c r="A1942" s="4" t="s">
        <v>2271</v>
      </c>
      <c r="B1942" s="31">
        <v>61.3</v>
      </c>
    </row>
    <row r="1943" spans="1:2" x14ac:dyDescent="0.25">
      <c r="A1943" s="4" t="s">
        <v>2272</v>
      </c>
      <c r="B1943" s="31">
        <v>61.54</v>
      </c>
    </row>
    <row r="1944" spans="1:2" x14ac:dyDescent="0.25">
      <c r="A1944" s="4" t="s">
        <v>2273</v>
      </c>
      <c r="B1944" s="31">
        <v>61.74</v>
      </c>
    </row>
    <row r="1945" spans="1:2" x14ac:dyDescent="0.25">
      <c r="A1945" s="4" t="s">
        <v>2274</v>
      </c>
      <c r="B1945" s="31">
        <v>61.54</v>
      </c>
    </row>
    <row r="1946" spans="1:2" x14ac:dyDescent="0.25">
      <c r="A1946" s="4" t="s">
        <v>2275</v>
      </c>
      <c r="B1946" s="31">
        <v>61.37</v>
      </c>
    </row>
    <row r="1947" spans="1:2" x14ac:dyDescent="0.25">
      <c r="A1947" s="4" t="s">
        <v>2276</v>
      </c>
      <c r="B1947" s="31">
        <v>61.13</v>
      </c>
    </row>
    <row r="1948" spans="1:2" x14ac:dyDescent="0.25">
      <c r="A1948" s="4" t="s">
        <v>2277</v>
      </c>
      <c r="B1948" s="31">
        <v>61.13</v>
      </c>
    </row>
    <row r="1949" spans="1:2" x14ac:dyDescent="0.25">
      <c r="A1949" s="4" t="s">
        <v>2278</v>
      </c>
      <c r="B1949" s="31">
        <v>60.98</v>
      </c>
    </row>
    <row r="1950" spans="1:2" x14ac:dyDescent="0.25">
      <c r="A1950" s="4" t="s">
        <v>2279</v>
      </c>
      <c r="B1950" s="31">
        <v>60.17</v>
      </c>
    </row>
    <row r="1951" spans="1:2" x14ac:dyDescent="0.25">
      <c r="A1951" s="4" t="s">
        <v>2280</v>
      </c>
      <c r="B1951" s="31">
        <v>59.66</v>
      </c>
    </row>
    <row r="1952" spans="1:2" x14ac:dyDescent="0.25">
      <c r="A1952" s="4" t="s">
        <v>2281</v>
      </c>
      <c r="B1952" s="31">
        <v>59.39</v>
      </c>
    </row>
    <row r="1953" spans="1:2" x14ac:dyDescent="0.25">
      <c r="A1953" s="4" t="s">
        <v>2282</v>
      </c>
      <c r="B1953" s="31">
        <v>59.66</v>
      </c>
    </row>
    <row r="1954" spans="1:2" x14ac:dyDescent="0.25">
      <c r="A1954" s="4" t="s">
        <v>2283</v>
      </c>
      <c r="B1954" s="31">
        <v>59.95</v>
      </c>
    </row>
    <row r="1955" spans="1:2" x14ac:dyDescent="0.25">
      <c r="A1955" s="4" t="s">
        <v>2284</v>
      </c>
      <c r="B1955" s="31">
        <v>60.09</v>
      </c>
    </row>
    <row r="1956" spans="1:2" x14ac:dyDescent="0.25">
      <c r="A1956" s="4" t="s">
        <v>2285</v>
      </c>
      <c r="B1956" s="31">
        <v>59.24</v>
      </c>
    </row>
    <row r="1957" spans="1:2" x14ac:dyDescent="0.25">
      <c r="A1957" s="4" t="s">
        <v>2286</v>
      </c>
      <c r="B1957" s="31">
        <v>58.69</v>
      </c>
    </row>
    <row r="1958" spans="1:2" x14ac:dyDescent="0.25">
      <c r="A1958" s="4" t="s">
        <v>2287</v>
      </c>
      <c r="B1958" s="31">
        <v>58.69</v>
      </c>
    </row>
    <row r="1959" spans="1:2" x14ac:dyDescent="0.25">
      <c r="A1959" s="4" t="s">
        <v>2288</v>
      </c>
      <c r="B1959" s="31">
        <v>58.73</v>
      </c>
    </row>
    <row r="1960" spans="1:2" x14ac:dyDescent="0.25">
      <c r="A1960" s="4" t="s">
        <v>2289</v>
      </c>
      <c r="B1960" s="31">
        <v>57.88</v>
      </c>
    </row>
    <row r="1961" spans="1:2" x14ac:dyDescent="0.25">
      <c r="A1961" s="4" t="s">
        <v>2290</v>
      </c>
      <c r="B1961" s="31">
        <v>57.79</v>
      </c>
    </row>
    <row r="1962" spans="1:2" x14ac:dyDescent="0.25">
      <c r="A1962" s="4" t="s">
        <v>2291</v>
      </c>
      <c r="B1962" s="31">
        <v>57.57</v>
      </c>
    </row>
    <row r="1963" spans="1:2" x14ac:dyDescent="0.25">
      <c r="A1963" s="4" t="s">
        <v>2292</v>
      </c>
      <c r="B1963" s="31">
        <v>58.08</v>
      </c>
    </row>
    <row r="1964" spans="1:2" x14ac:dyDescent="0.25">
      <c r="A1964" s="4" t="s">
        <v>2293</v>
      </c>
      <c r="B1964" s="31">
        <v>58.08</v>
      </c>
    </row>
    <row r="1965" spans="1:2" x14ac:dyDescent="0.25">
      <c r="A1965" s="4" t="s">
        <v>2294</v>
      </c>
      <c r="B1965" s="31">
        <v>57.93</v>
      </c>
    </row>
    <row r="1966" spans="1:2" x14ac:dyDescent="0.25">
      <c r="A1966" s="4" t="s">
        <v>2295</v>
      </c>
      <c r="B1966" s="31">
        <v>57.96</v>
      </c>
    </row>
    <row r="1967" spans="1:2" x14ac:dyDescent="0.25">
      <c r="A1967" s="4" t="s">
        <v>2296</v>
      </c>
      <c r="B1967" s="31">
        <v>57.98</v>
      </c>
    </row>
    <row r="1968" spans="1:2" x14ac:dyDescent="0.25">
      <c r="A1968" s="4" t="s">
        <v>2297</v>
      </c>
      <c r="B1968" s="31">
        <v>57.79</v>
      </c>
    </row>
    <row r="1969" spans="1:2" x14ac:dyDescent="0.25">
      <c r="A1969" s="4" t="s">
        <v>2298</v>
      </c>
      <c r="B1969" s="31">
        <v>58.1</v>
      </c>
    </row>
    <row r="1970" spans="1:2" x14ac:dyDescent="0.25">
      <c r="A1970" s="4" t="s">
        <v>2299</v>
      </c>
      <c r="B1970" s="31">
        <v>58.44</v>
      </c>
    </row>
    <row r="1971" spans="1:2" x14ac:dyDescent="0.25">
      <c r="A1971" s="4" t="s">
        <v>2300</v>
      </c>
      <c r="B1971" s="31">
        <v>57.86</v>
      </c>
    </row>
    <row r="1972" spans="1:2" x14ac:dyDescent="0.25">
      <c r="A1972" s="4" t="s">
        <v>2301</v>
      </c>
      <c r="B1972" s="31">
        <v>58.32</v>
      </c>
    </row>
    <row r="1973" spans="1:2" x14ac:dyDescent="0.25">
      <c r="A1973" s="4" t="s">
        <v>2302</v>
      </c>
      <c r="B1973" s="31">
        <v>59.04</v>
      </c>
    </row>
    <row r="1974" spans="1:2" x14ac:dyDescent="0.25">
      <c r="A1974" s="4" t="s">
        <v>2303</v>
      </c>
      <c r="B1974" s="31">
        <v>58.75</v>
      </c>
    </row>
    <row r="1975" spans="1:2" x14ac:dyDescent="0.25">
      <c r="A1975" s="4" t="s">
        <v>2304</v>
      </c>
      <c r="B1975" s="31">
        <v>58.72</v>
      </c>
    </row>
    <row r="1976" spans="1:2" x14ac:dyDescent="0.25">
      <c r="A1976" s="4" t="s">
        <v>2305</v>
      </c>
      <c r="B1976" s="31">
        <v>61.31</v>
      </c>
    </row>
    <row r="1977" spans="1:2" x14ac:dyDescent="0.25">
      <c r="A1977" s="4" t="s">
        <v>2306</v>
      </c>
      <c r="B1977" s="31">
        <v>60.86</v>
      </c>
    </row>
    <row r="1978" spans="1:2" x14ac:dyDescent="0.25">
      <c r="A1978" s="4" t="s">
        <v>2307</v>
      </c>
      <c r="B1978" s="31">
        <v>65.48</v>
      </c>
    </row>
    <row r="1979" spans="1:2" x14ac:dyDescent="0.25">
      <c r="A1979" s="4" t="s">
        <v>2308</v>
      </c>
      <c r="B1979" s="31">
        <v>69.72</v>
      </c>
    </row>
    <row r="1980" spans="1:2" x14ac:dyDescent="0.25">
      <c r="A1980" s="4" t="s">
        <v>2309</v>
      </c>
      <c r="B1980" s="31">
        <v>68.88</v>
      </c>
    </row>
    <row r="1981" spans="1:2" x14ac:dyDescent="0.25">
      <c r="A1981" s="4" t="s">
        <v>2310</v>
      </c>
      <c r="B1981" s="31">
        <v>72.31</v>
      </c>
    </row>
    <row r="1982" spans="1:2" x14ac:dyDescent="0.25">
      <c r="A1982" s="4" t="s">
        <v>2311</v>
      </c>
      <c r="B1982" s="31">
        <v>71.400000000000006</v>
      </c>
    </row>
    <row r="1983" spans="1:2" x14ac:dyDescent="0.25">
      <c r="A1983" s="4" t="s">
        <v>2312</v>
      </c>
      <c r="B1983" s="31">
        <v>72.64</v>
      </c>
    </row>
    <row r="1984" spans="1:2" x14ac:dyDescent="0.25">
      <c r="A1984" s="4" t="s">
        <v>2313</v>
      </c>
      <c r="B1984" s="31">
        <v>74.7</v>
      </c>
    </row>
    <row r="1985" spans="1:2" x14ac:dyDescent="0.25">
      <c r="A1985" s="4" t="s">
        <v>2314</v>
      </c>
      <c r="B1985" s="31">
        <v>76.569999999999993</v>
      </c>
    </row>
    <row r="1986" spans="1:2" x14ac:dyDescent="0.25">
      <c r="A1986" s="4" t="s">
        <v>2315</v>
      </c>
      <c r="B1986" s="31">
        <v>78.349999999999994</v>
      </c>
    </row>
    <row r="1987" spans="1:2" x14ac:dyDescent="0.25">
      <c r="A1987" s="4" t="s">
        <v>2316</v>
      </c>
      <c r="B1987" s="31">
        <v>78.97</v>
      </c>
    </row>
    <row r="1988" spans="1:2" x14ac:dyDescent="0.25">
      <c r="A1988" s="4" t="s">
        <v>2317</v>
      </c>
      <c r="B1988" s="31">
        <v>78.680000000000007</v>
      </c>
    </row>
    <row r="1989" spans="1:2" x14ac:dyDescent="0.25">
      <c r="A1989" s="4" t="s">
        <v>2318</v>
      </c>
      <c r="B1989" s="31">
        <v>78.61</v>
      </c>
    </row>
    <row r="1990" spans="1:2" x14ac:dyDescent="0.25">
      <c r="A1990" s="4" t="s">
        <v>2319</v>
      </c>
      <c r="B1990" s="31">
        <v>78.75</v>
      </c>
    </row>
    <row r="1991" spans="1:2" x14ac:dyDescent="0.25">
      <c r="A1991" s="4" t="s">
        <v>2320</v>
      </c>
      <c r="B1991" s="31">
        <v>79.5</v>
      </c>
    </row>
    <row r="1992" spans="1:2" x14ac:dyDescent="0.25">
      <c r="A1992" s="4" t="s">
        <v>2321</v>
      </c>
      <c r="B1992" s="31">
        <v>78.989999999999995</v>
      </c>
    </row>
    <row r="1993" spans="1:2" x14ac:dyDescent="0.25">
      <c r="A1993" s="4" t="s">
        <v>2322</v>
      </c>
      <c r="B1993" s="31">
        <v>79.13</v>
      </c>
    </row>
    <row r="1994" spans="1:2" x14ac:dyDescent="0.25">
      <c r="A1994" s="4" t="s">
        <v>2323</v>
      </c>
      <c r="B1994" s="31">
        <v>79.319999999999993</v>
      </c>
    </row>
    <row r="1995" spans="1:2" x14ac:dyDescent="0.25">
      <c r="A1995" s="4" t="s">
        <v>2324</v>
      </c>
      <c r="B1995" s="31">
        <v>78.94</v>
      </c>
    </row>
    <row r="1996" spans="1:2" x14ac:dyDescent="0.25">
      <c r="A1996" s="4" t="s">
        <v>2325</v>
      </c>
      <c r="B1996" s="31">
        <v>79.11</v>
      </c>
    </row>
    <row r="1997" spans="1:2" x14ac:dyDescent="0.25">
      <c r="A1997" s="4" t="s">
        <v>2326</v>
      </c>
      <c r="B1997" s="31">
        <v>79.41</v>
      </c>
    </row>
    <row r="1998" spans="1:2" x14ac:dyDescent="0.25">
      <c r="A1998" s="4" t="s">
        <v>2327</v>
      </c>
      <c r="B1998" s="31">
        <v>78.989999999999995</v>
      </c>
    </row>
    <row r="1999" spans="1:2" x14ac:dyDescent="0.25">
      <c r="A1999" s="4" t="s">
        <v>2328</v>
      </c>
      <c r="B1999" s="31">
        <v>78.78</v>
      </c>
    </row>
    <row r="2000" spans="1:2" x14ac:dyDescent="0.25">
      <c r="A2000" s="4" t="s">
        <v>2329</v>
      </c>
      <c r="B2000" s="31">
        <v>79.39</v>
      </c>
    </row>
    <row r="2001" spans="1:2" x14ac:dyDescent="0.25">
      <c r="A2001" s="4" t="s">
        <v>2330</v>
      </c>
      <c r="B2001" s="31">
        <v>79.37</v>
      </c>
    </row>
    <row r="2002" spans="1:2" x14ac:dyDescent="0.25">
      <c r="A2002" s="4" t="s">
        <v>2331</v>
      </c>
      <c r="B2002" s="31">
        <v>78.400000000000006</v>
      </c>
    </row>
    <row r="2003" spans="1:2" x14ac:dyDescent="0.25">
      <c r="A2003" s="4" t="s">
        <v>2332</v>
      </c>
      <c r="B2003" s="31">
        <v>78.16</v>
      </c>
    </row>
    <row r="2004" spans="1:2" x14ac:dyDescent="0.25">
      <c r="A2004" s="4" t="s">
        <v>2333</v>
      </c>
      <c r="B2004" s="31">
        <v>78.19</v>
      </c>
    </row>
    <row r="2005" spans="1:2" x14ac:dyDescent="0.25">
      <c r="A2005" s="4" t="s">
        <v>2334</v>
      </c>
      <c r="B2005" s="31">
        <v>77.760000000000005</v>
      </c>
    </row>
    <row r="2006" spans="1:2" x14ac:dyDescent="0.25">
      <c r="A2006" s="4" t="s">
        <v>2335</v>
      </c>
      <c r="B2006" s="31">
        <v>77.88</v>
      </c>
    </row>
    <row r="2007" spans="1:2" x14ac:dyDescent="0.25">
      <c r="A2007" s="4" t="s">
        <v>2336</v>
      </c>
      <c r="B2007" s="31">
        <v>77.36</v>
      </c>
    </row>
    <row r="2008" spans="1:2" x14ac:dyDescent="0.25">
      <c r="A2008" s="4" t="s">
        <v>2337</v>
      </c>
      <c r="B2008" s="31">
        <v>78.02</v>
      </c>
    </row>
    <row r="2009" spans="1:2" x14ac:dyDescent="0.25">
      <c r="A2009" s="4" t="s">
        <v>2338</v>
      </c>
      <c r="B2009" s="31">
        <v>78.19</v>
      </c>
    </row>
    <row r="2010" spans="1:2" x14ac:dyDescent="0.25">
      <c r="A2010" s="4" t="s">
        <v>2339</v>
      </c>
      <c r="B2010" s="31">
        <v>78.38</v>
      </c>
    </row>
    <row r="2011" spans="1:2" x14ac:dyDescent="0.25">
      <c r="A2011" s="4" t="s">
        <v>2340</v>
      </c>
      <c r="B2011" s="31">
        <v>77.86</v>
      </c>
    </row>
    <row r="2012" spans="1:2" x14ac:dyDescent="0.25">
      <c r="A2012" s="4" t="s">
        <v>2341</v>
      </c>
      <c r="B2012" s="31">
        <v>78.260000000000005</v>
      </c>
    </row>
    <row r="2013" spans="1:2" x14ac:dyDescent="0.25">
      <c r="A2013" s="4" t="s">
        <v>2342</v>
      </c>
      <c r="B2013" s="31">
        <v>78.28</v>
      </c>
    </row>
    <row r="2014" spans="1:2" x14ac:dyDescent="0.25">
      <c r="A2014" s="4" t="s">
        <v>2343</v>
      </c>
      <c r="B2014" s="31">
        <v>78.02</v>
      </c>
    </row>
    <row r="2015" spans="1:2" x14ac:dyDescent="0.25">
      <c r="A2015" s="4" t="s">
        <v>2344</v>
      </c>
      <c r="B2015" s="31">
        <v>77.3</v>
      </c>
    </row>
    <row r="2016" spans="1:2" x14ac:dyDescent="0.25">
      <c r="A2016" s="4" t="s">
        <v>2345</v>
      </c>
      <c r="B2016" s="31">
        <v>77.010000000000005</v>
      </c>
    </row>
    <row r="2017" spans="1:2" x14ac:dyDescent="0.25">
      <c r="A2017" s="4" t="s">
        <v>2346</v>
      </c>
      <c r="B2017" s="31">
        <v>76.989999999999995</v>
      </c>
    </row>
    <row r="2018" spans="1:2" x14ac:dyDescent="0.25">
      <c r="A2018" s="4" t="s">
        <v>2347</v>
      </c>
      <c r="B2018" s="31">
        <v>77.11</v>
      </c>
    </row>
    <row r="2019" spans="1:2" x14ac:dyDescent="0.25">
      <c r="A2019" s="4" t="s">
        <v>2348</v>
      </c>
      <c r="B2019" s="31">
        <v>77.040000000000006</v>
      </c>
    </row>
    <row r="2020" spans="1:2" x14ac:dyDescent="0.25">
      <c r="A2020" s="4" t="s">
        <v>2349</v>
      </c>
      <c r="B2020" s="31">
        <v>78.040000000000006</v>
      </c>
    </row>
    <row r="2021" spans="1:2" x14ac:dyDescent="0.25">
      <c r="A2021" s="4" t="s">
        <v>2350</v>
      </c>
      <c r="B2021" s="31">
        <v>77.08</v>
      </c>
    </row>
    <row r="2022" spans="1:2" x14ac:dyDescent="0.25">
      <c r="A2022" s="4" t="s">
        <v>2351</v>
      </c>
      <c r="B2022" s="31">
        <v>76.2</v>
      </c>
    </row>
    <row r="2023" spans="1:2" x14ac:dyDescent="0.25">
      <c r="A2023" s="4" t="s">
        <v>2352</v>
      </c>
      <c r="B2023" s="31">
        <v>75.540000000000006</v>
      </c>
    </row>
    <row r="2024" spans="1:2" x14ac:dyDescent="0.25">
      <c r="A2024" s="4" t="s">
        <v>2353</v>
      </c>
      <c r="B2024" s="31">
        <v>75.66</v>
      </c>
    </row>
    <row r="2025" spans="1:2" x14ac:dyDescent="0.25">
      <c r="A2025" s="4" t="s">
        <v>2354</v>
      </c>
      <c r="B2025" s="31">
        <v>75.38</v>
      </c>
    </row>
    <row r="2026" spans="1:2" x14ac:dyDescent="0.25">
      <c r="A2026" s="4" t="s">
        <v>2355</v>
      </c>
      <c r="B2026" s="31">
        <v>75.099999999999994</v>
      </c>
    </row>
    <row r="2027" spans="1:2" x14ac:dyDescent="0.25">
      <c r="A2027" s="4" t="s">
        <v>2356</v>
      </c>
      <c r="B2027" s="31">
        <v>75</v>
      </c>
    </row>
    <row r="2028" spans="1:2" x14ac:dyDescent="0.25">
      <c r="A2028" s="4" t="s">
        <v>2357</v>
      </c>
      <c r="B2028" s="31">
        <v>74.42</v>
      </c>
    </row>
    <row r="2029" spans="1:2" x14ac:dyDescent="0.25">
      <c r="A2029" s="4" t="s">
        <v>2358</v>
      </c>
      <c r="B2029" s="31">
        <v>74</v>
      </c>
    </row>
    <row r="2030" spans="1:2" x14ac:dyDescent="0.25">
      <c r="A2030" s="4" t="s">
        <v>2359</v>
      </c>
      <c r="B2030" s="31">
        <v>73.25</v>
      </c>
    </row>
    <row r="2031" spans="1:2" x14ac:dyDescent="0.25">
      <c r="A2031" s="4" t="s">
        <v>2360</v>
      </c>
      <c r="B2031" s="31">
        <v>72.760000000000005</v>
      </c>
    </row>
    <row r="2032" spans="1:2" x14ac:dyDescent="0.25">
      <c r="A2032" s="4" t="s">
        <v>2361</v>
      </c>
      <c r="B2032" s="31">
        <v>72.41</v>
      </c>
    </row>
    <row r="2033" spans="1:2" x14ac:dyDescent="0.25">
      <c r="A2033" s="4" t="s">
        <v>2362</v>
      </c>
      <c r="B2033" s="31">
        <v>72.290000000000006</v>
      </c>
    </row>
    <row r="2034" spans="1:2" x14ac:dyDescent="0.25">
      <c r="A2034" s="4" t="s">
        <v>2363</v>
      </c>
      <c r="B2034" s="31">
        <v>72.58</v>
      </c>
    </row>
    <row r="2035" spans="1:2" x14ac:dyDescent="0.25">
      <c r="A2035" s="4" t="s">
        <v>2364</v>
      </c>
      <c r="B2035" s="31">
        <v>72.040000000000006</v>
      </c>
    </row>
    <row r="2036" spans="1:2" x14ac:dyDescent="0.25">
      <c r="A2036" s="4" t="s">
        <v>2365</v>
      </c>
      <c r="B2036" s="31">
        <v>71.430000000000007</v>
      </c>
    </row>
    <row r="2037" spans="1:2" x14ac:dyDescent="0.25">
      <c r="A2037" s="4" t="s">
        <v>2366</v>
      </c>
      <c r="B2037" s="31">
        <v>72.09</v>
      </c>
    </row>
    <row r="2038" spans="1:2" x14ac:dyDescent="0.25">
      <c r="A2038" s="4" t="s">
        <v>2367</v>
      </c>
      <c r="B2038" s="31">
        <v>71.989999999999995</v>
      </c>
    </row>
    <row r="2039" spans="1:2" x14ac:dyDescent="0.25">
      <c r="A2039" s="4" t="s">
        <v>2368</v>
      </c>
      <c r="B2039" s="31">
        <v>71.83</v>
      </c>
    </row>
    <row r="2040" spans="1:2" x14ac:dyDescent="0.25">
      <c r="A2040" s="4" t="s">
        <v>2369</v>
      </c>
      <c r="B2040" s="31">
        <v>71.81</v>
      </c>
    </row>
    <row r="2041" spans="1:2" x14ac:dyDescent="0.25">
      <c r="A2041" s="4" t="s">
        <v>2370</v>
      </c>
      <c r="B2041" s="31">
        <v>72.53</v>
      </c>
    </row>
    <row r="2042" spans="1:2" x14ac:dyDescent="0.25">
      <c r="A2042" s="4" t="s">
        <v>2371</v>
      </c>
      <c r="B2042" s="31">
        <v>72.650000000000006</v>
      </c>
    </row>
    <row r="2043" spans="1:2" x14ac:dyDescent="0.25">
      <c r="A2043" s="4" t="s">
        <v>2372</v>
      </c>
      <c r="B2043" s="31">
        <v>73.02</v>
      </c>
    </row>
    <row r="2044" spans="1:2" x14ac:dyDescent="0.25">
      <c r="A2044" s="4" t="s">
        <v>2373</v>
      </c>
      <c r="B2044" s="31">
        <v>72.11</v>
      </c>
    </row>
    <row r="2045" spans="1:2" x14ac:dyDescent="0.25">
      <c r="A2045" s="4" t="s">
        <v>2374</v>
      </c>
      <c r="B2045" s="31">
        <v>72.739999999999995</v>
      </c>
    </row>
    <row r="2046" spans="1:2" x14ac:dyDescent="0.25">
      <c r="A2046" s="4" t="s">
        <v>2375</v>
      </c>
      <c r="B2046" s="31">
        <v>73.12</v>
      </c>
    </row>
    <row r="2047" spans="1:2" x14ac:dyDescent="0.25">
      <c r="A2047" s="4" t="s">
        <v>2376</v>
      </c>
      <c r="B2047" s="31">
        <v>73.02</v>
      </c>
    </row>
    <row r="2048" spans="1:2" x14ac:dyDescent="0.25">
      <c r="A2048" s="4" t="s">
        <v>2377</v>
      </c>
      <c r="B2048" s="31">
        <v>73.260000000000005</v>
      </c>
    </row>
    <row r="2049" spans="1:2" x14ac:dyDescent="0.25">
      <c r="A2049" s="4" t="s">
        <v>2378</v>
      </c>
      <c r="B2049" s="31">
        <v>73.790000000000006</v>
      </c>
    </row>
    <row r="2050" spans="1:2" x14ac:dyDescent="0.25">
      <c r="A2050" s="4" t="s">
        <v>2379</v>
      </c>
      <c r="B2050" s="31">
        <v>74.66</v>
      </c>
    </row>
    <row r="2051" spans="1:2" x14ac:dyDescent="0.25">
      <c r="A2051" s="4" t="s">
        <v>2380</v>
      </c>
      <c r="B2051" s="31">
        <v>75.13</v>
      </c>
    </row>
    <row r="2052" spans="1:2" x14ac:dyDescent="0.25">
      <c r="A2052" s="4" t="s">
        <v>2381</v>
      </c>
      <c r="B2052" s="31">
        <v>75.569999999999993</v>
      </c>
    </row>
    <row r="2053" spans="1:2" x14ac:dyDescent="0.25">
      <c r="A2053" s="4" t="s">
        <v>2382</v>
      </c>
      <c r="B2053" s="31">
        <v>75.599999999999994</v>
      </c>
    </row>
    <row r="2054" spans="1:2" x14ac:dyDescent="0.25">
      <c r="A2054" s="4" t="s">
        <v>2383</v>
      </c>
      <c r="B2054" s="31">
        <v>76.13</v>
      </c>
    </row>
    <row r="2055" spans="1:2" x14ac:dyDescent="0.25">
      <c r="A2055" s="4" t="s">
        <v>2384</v>
      </c>
      <c r="B2055" s="31">
        <v>76.23</v>
      </c>
    </row>
    <row r="2056" spans="1:2" x14ac:dyDescent="0.25">
      <c r="A2056" s="4" t="s">
        <v>2385</v>
      </c>
      <c r="B2056" s="31">
        <v>77.33</v>
      </c>
    </row>
    <row r="2057" spans="1:2" x14ac:dyDescent="0.25">
      <c r="A2057" s="4" t="s">
        <v>2386</v>
      </c>
      <c r="B2057" s="31">
        <v>77.400000000000006</v>
      </c>
    </row>
    <row r="2058" spans="1:2" x14ac:dyDescent="0.25">
      <c r="A2058" s="4" t="s">
        <v>2387</v>
      </c>
      <c r="B2058" s="31">
        <v>77.959999999999994</v>
      </c>
    </row>
    <row r="2059" spans="1:2" x14ac:dyDescent="0.25">
      <c r="A2059" s="4" t="s">
        <v>2388</v>
      </c>
      <c r="B2059" s="31">
        <v>78.12</v>
      </c>
    </row>
    <row r="2060" spans="1:2" x14ac:dyDescent="0.25">
      <c r="A2060" s="4" t="s">
        <v>2389</v>
      </c>
      <c r="B2060" s="31">
        <v>78.45</v>
      </c>
    </row>
    <row r="2061" spans="1:2" x14ac:dyDescent="0.25">
      <c r="A2061" s="4" t="s">
        <v>2390</v>
      </c>
      <c r="B2061" s="31">
        <v>78.569999999999993</v>
      </c>
    </row>
    <row r="2062" spans="1:2" x14ac:dyDescent="0.25">
      <c r="A2062" s="4" t="s">
        <v>2391</v>
      </c>
      <c r="B2062" s="31">
        <v>78.64</v>
      </c>
    </row>
    <row r="2063" spans="1:2" x14ac:dyDescent="0.25">
      <c r="A2063" s="4" t="s">
        <v>2392</v>
      </c>
      <c r="B2063" s="31">
        <v>79.290000000000006</v>
      </c>
    </row>
    <row r="2064" spans="1:2" x14ac:dyDescent="0.25">
      <c r="A2064" s="4" t="s">
        <v>2393</v>
      </c>
      <c r="B2064" s="31">
        <v>79.67</v>
      </c>
    </row>
    <row r="2065" spans="1:2" x14ac:dyDescent="0.25">
      <c r="A2065" s="4" t="s">
        <v>2394</v>
      </c>
      <c r="B2065" s="31">
        <v>79.48</v>
      </c>
    </row>
    <row r="2066" spans="1:2" x14ac:dyDescent="0.25">
      <c r="A2066" s="4" t="s">
        <v>2395</v>
      </c>
      <c r="B2066" s="31">
        <v>79.78</v>
      </c>
    </row>
    <row r="2067" spans="1:2" x14ac:dyDescent="0.25">
      <c r="A2067" s="4" t="s">
        <v>2396</v>
      </c>
      <c r="B2067" s="31">
        <v>79.760000000000005</v>
      </c>
    </row>
    <row r="2068" spans="1:2" x14ac:dyDescent="0.25">
      <c r="A2068" s="4" t="s">
        <v>2397</v>
      </c>
      <c r="B2068" s="31">
        <v>79.95</v>
      </c>
    </row>
    <row r="2069" spans="1:2" x14ac:dyDescent="0.25">
      <c r="A2069" s="4" t="s">
        <v>2398</v>
      </c>
      <c r="B2069" s="31">
        <v>80.040000000000006</v>
      </c>
    </row>
    <row r="2070" spans="1:2" x14ac:dyDescent="0.25">
      <c r="A2070" s="4" t="s">
        <v>2399</v>
      </c>
      <c r="B2070" s="31">
        <v>80.16</v>
      </c>
    </row>
    <row r="2071" spans="1:2" x14ac:dyDescent="0.25">
      <c r="A2071" s="4" t="s">
        <v>2400</v>
      </c>
      <c r="B2071" s="31">
        <v>80.53</v>
      </c>
    </row>
    <row r="2072" spans="1:2" x14ac:dyDescent="0.25">
      <c r="A2072" s="4" t="s">
        <v>2401</v>
      </c>
      <c r="B2072" s="31">
        <v>80.84</v>
      </c>
    </row>
    <row r="2073" spans="1:2" x14ac:dyDescent="0.25">
      <c r="A2073" s="4" t="s">
        <v>2402</v>
      </c>
      <c r="B2073" s="31">
        <v>82.87</v>
      </c>
    </row>
    <row r="2074" spans="1:2" x14ac:dyDescent="0.25">
      <c r="A2074" s="4" t="s">
        <v>2403</v>
      </c>
      <c r="B2074" s="31">
        <v>82.89</v>
      </c>
    </row>
    <row r="2075" spans="1:2" x14ac:dyDescent="0.25">
      <c r="A2075" s="4" t="s">
        <v>2404</v>
      </c>
      <c r="B2075" s="31">
        <v>83.46</v>
      </c>
    </row>
    <row r="2076" spans="1:2" x14ac:dyDescent="0.25">
      <c r="A2076" s="4" t="s">
        <v>2405</v>
      </c>
      <c r="B2076" s="31">
        <v>83.36</v>
      </c>
    </row>
    <row r="2077" spans="1:2" x14ac:dyDescent="0.25">
      <c r="A2077" s="4" t="s">
        <v>2406</v>
      </c>
      <c r="B2077" s="31">
        <v>83.43</v>
      </c>
    </row>
    <row r="2078" spans="1:2" x14ac:dyDescent="0.25">
      <c r="A2078" s="4" t="s">
        <v>2407</v>
      </c>
      <c r="B2078" s="31">
        <v>82.57</v>
      </c>
    </row>
    <row r="2079" spans="1:2" x14ac:dyDescent="0.25">
      <c r="A2079" s="4" t="s">
        <v>2408</v>
      </c>
      <c r="B2079" s="31">
        <v>82.52</v>
      </c>
    </row>
    <row r="2080" spans="1:2" x14ac:dyDescent="0.25">
      <c r="A2080" s="4" t="s">
        <v>2409</v>
      </c>
      <c r="B2080" s="31">
        <v>81.89</v>
      </c>
    </row>
    <row r="2081" spans="1:2" x14ac:dyDescent="0.25">
      <c r="A2081" s="4" t="s">
        <v>2410</v>
      </c>
      <c r="B2081" s="31">
        <v>81.8</v>
      </c>
    </row>
    <row r="2082" spans="1:2" x14ac:dyDescent="0.25">
      <c r="A2082" s="4" t="s">
        <v>2411</v>
      </c>
      <c r="B2082" s="31">
        <v>81.680000000000007</v>
      </c>
    </row>
    <row r="2083" spans="1:2" x14ac:dyDescent="0.25">
      <c r="A2083" s="4" t="s">
        <v>2412</v>
      </c>
      <c r="B2083" s="31">
        <v>80.78</v>
      </c>
    </row>
    <row r="2084" spans="1:2" x14ac:dyDescent="0.25">
      <c r="A2084" s="4" t="s">
        <v>2413</v>
      </c>
      <c r="B2084" s="31">
        <v>80.709999999999994</v>
      </c>
    </row>
    <row r="2085" spans="1:2" x14ac:dyDescent="0.25">
      <c r="A2085" s="4" t="s">
        <v>2414</v>
      </c>
      <c r="B2085" s="31">
        <v>80.73</v>
      </c>
    </row>
    <row r="2086" spans="1:2" x14ac:dyDescent="0.25">
      <c r="A2086" s="4" t="s">
        <v>2415</v>
      </c>
      <c r="B2086" s="31">
        <v>80.89</v>
      </c>
    </row>
    <row r="2087" spans="1:2" x14ac:dyDescent="0.25">
      <c r="A2087" s="4" t="s">
        <v>2416</v>
      </c>
      <c r="B2087" s="31">
        <v>80.959999999999994</v>
      </c>
    </row>
    <row r="2088" spans="1:2" x14ac:dyDescent="0.25">
      <c r="A2088" s="4" t="s">
        <v>2417</v>
      </c>
      <c r="B2088" s="31">
        <v>80.819999999999993</v>
      </c>
    </row>
    <row r="2089" spans="1:2" x14ac:dyDescent="0.25">
      <c r="A2089" s="4" t="s">
        <v>2418</v>
      </c>
      <c r="B2089" s="31">
        <v>80.38</v>
      </c>
    </row>
    <row r="2090" spans="1:2" x14ac:dyDescent="0.25">
      <c r="A2090" s="4" t="s">
        <v>2419</v>
      </c>
      <c r="B2090" s="31">
        <v>80.17</v>
      </c>
    </row>
    <row r="2091" spans="1:2" x14ac:dyDescent="0.25">
      <c r="A2091" s="4" t="s">
        <v>2420</v>
      </c>
      <c r="B2091" s="31">
        <v>80.010000000000005</v>
      </c>
    </row>
    <row r="2092" spans="1:2" x14ac:dyDescent="0.25">
      <c r="A2092" s="4" t="s">
        <v>2421</v>
      </c>
      <c r="B2092" s="31">
        <v>79.989999999999995</v>
      </c>
    </row>
    <row r="2093" spans="1:2" x14ac:dyDescent="0.25">
      <c r="A2093" s="4" t="s">
        <v>2422</v>
      </c>
      <c r="B2093" s="31">
        <v>79.709999999999994</v>
      </c>
    </row>
    <row r="2094" spans="1:2" x14ac:dyDescent="0.25">
      <c r="A2094" s="4" t="s">
        <v>2423</v>
      </c>
      <c r="B2094" s="31">
        <v>79.02</v>
      </c>
    </row>
    <row r="2095" spans="1:2" x14ac:dyDescent="0.25">
      <c r="A2095" s="4" t="s">
        <v>2424</v>
      </c>
      <c r="B2095" s="31">
        <v>78.47</v>
      </c>
    </row>
    <row r="2096" spans="1:2" x14ac:dyDescent="0.25">
      <c r="A2096" s="4" t="s">
        <v>2425</v>
      </c>
      <c r="B2096" s="31">
        <v>78.05</v>
      </c>
    </row>
    <row r="2097" spans="1:2" x14ac:dyDescent="0.25">
      <c r="A2097" s="4" t="s">
        <v>2426</v>
      </c>
      <c r="B2097" s="31">
        <v>77.680000000000007</v>
      </c>
    </row>
    <row r="2098" spans="1:2" x14ac:dyDescent="0.25">
      <c r="A2098" s="4" t="s">
        <v>2427</v>
      </c>
      <c r="B2098" s="31">
        <v>77.31</v>
      </c>
    </row>
    <row r="2099" spans="1:2" x14ac:dyDescent="0.25">
      <c r="A2099" s="4" t="s">
        <v>2428</v>
      </c>
      <c r="B2099" s="31">
        <v>76.8</v>
      </c>
    </row>
    <row r="2100" spans="1:2" x14ac:dyDescent="0.25">
      <c r="A2100" s="4" t="s">
        <v>2429</v>
      </c>
      <c r="B2100" s="31">
        <v>76.290000000000006</v>
      </c>
    </row>
    <row r="2101" spans="1:2" x14ac:dyDescent="0.25">
      <c r="A2101" s="4" t="s">
        <v>2430</v>
      </c>
      <c r="B2101" s="31">
        <v>75.69</v>
      </c>
    </row>
    <row r="2102" spans="1:2" x14ac:dyDescent="0.25">
      <c r="A2102" s="4" t="s">
        <v>2431</v>
      </c>
      <c r="B2102" s="31">
        <v>75.69</v>
      </c>
    </row>
    <row r="2103" spans="1:2" x14ac:dyDescent="0.25">
      <c r="A2103" s="4" t="s">
        <v>2432</v>
      </c>
      <c r="B2103" s="31">
        <v>75.150000000000006</v>
      </c>
    </row>
    <row r="2104" spans="1:2" x14ac:dyDescent="0.25">
      <c r="A2104" s="4" t="s">
        <v>2433</v>
      </c>
      <c r="B2104" s="31">
        <v>75.08</v>
      </c>
    </row>
    <row r="2105" spans="1:2" x14ac:dyDescent="0.25">
      <c r="A2105" s="4" t="s">
        <v>2434</v>
      </c>
      <c r="B2105" s="31">
        <v>75.459999999999994</v>
      </c>
    </row>
    <row r="2106" spans="1:2" x14ac:dyDescent="0.25">
      <c r="A2106" s="4" t="s">
        <v>2435</v>
      </c>
      <c r="B2106" s="31">
        <v>75.5</v>
      </c>
    </row>
    <row r="2107" spans="1:2" x14ac:dyDescent="0.25">
      <c r="A2107" s="4" t="s">
        <v>2436</v>
      </c>
      <c r="B2107" s="31">
        <v>74.97</v>
      </c>
    </row>
    <row r="2108" spans="1:2" x14ac:dyDescent="0.25">
      <c r="A2108" s="4" t="s">
        <v>2437</v>
      </c>
      <c r="B2108" s="31">
        <v>76.099999999999994</v>
      </c>
    </row>
    <row r="2109" spans="1:2" x14ac:dyDescent="0.25">
      <c r="A2109" s="4" t="s">
        <v>2438</v>
      </c>
      <c r="B2109" s="31">
        <v>75.8</v>
      </c>
    </row>
    <row r="2110" spans="1:2" x14ac:dyDescent="0.25">
      <c r="A2110" s="4" t="s">
        <v>2439</v>
      </c>
      <c r="B2110" s="31">
        <v>75.27</v>
      </c>
    </row>
    <row r="2111" spans="1:2" x14ac:dyDescent="0.25">
      <c r="A2111" s="4" t="s">
        <v>2440</v>
      </c>
      <c r="B2111" s="31">
        <v>74.55</v>
      </c>
    </row>
    <row r="2112" spans="1:2" x14ac:dyDescent="0.25">
      <c r="A2112" s="4" t="s">
        <v>2441</v>
      </c>
      <c r="B2112" s="31">
        <v>74.180000000000007</v>
      </c>
    </row>
    <row r="2113" spans="1:2" x14ac:dyDescent="0.25">
      <c r="A2113" s="4" t="s">
        <v>2442</v>
      </c>
      <c r="B2113" s="31">
        <v>74.040000000000006</v>
      </c>
    </row>
    <row r="2114" spans="1:2" x14ac:dyDescent="0.25">
      <c r="A2114" s="4" t="s">
        <v>2443</v>
      </c>
      <c r="B2114" s="31">
        <v>73.88</v>
      </c>
    </row>
    <row r="2115" spans="1:2" x14ac:dyDescent="0.25">
      <c r="A2115" s="4" t="s">
        <v>2444</v>
      </c>
      <c r="B2115" s="31">
        <v>73.900000000000006</v>
      </c>
    </row>
    <row r="2116" spans="1:2" x14ac:dyDescent="0.25">
      <c r="A2116" s="4" t="s">
        <v>2445</v>
      </c>
      <c r="B2116" s="31">
        <v>73.69</v>
      </c>
    </row>
    <row r="2117" spans="1:2" x14ac:dyDescent="0.25">
      <c r="A2117" s="4" t="s">
        <v>2446</v>
      </c>
      <c r="B2117" s="31">
        <v>73.53</v>
      </c>
    </row>
    <row r="2118" spans="1:2" x14ac:dyDescent="0.25">
      <c r="A2118" s="4" t="s">
        <v>2447</v>
      </c>
      <c r="B2118" s="31">
        <v>74.13</v>
      </c>
    </row>
    <row r="2119" spans="1:2" x14ac:dyDescent="0.25">
      <c r="A2119" s="4" t="s">
        <v>2448</v>
      </c>
      <c r="B2119" s="31">
        <v>74.52</v>
      </c>
    </row>
    <row r="2120" spans="1:2" x14ac:dyDescent="0.25">
      <c r="A2120" s="4" t="s">
        <v>2449</v>
      </c>
      <c r="B2120" s="31">
        <v>75.12</v>
      </c>
    </row>
    <row r="2121" spans="1:2" x14ac:dyDescent="0.25">
      <c r="A2121" s="4" t="s">
        <v>2450</v>
      </c>
      <c r="B2121" s="31">
        <v>75.31</v>
      </c>
    </row>
    <row r="2122" spans="1:2" x14ac:dyDescent="0.25">
      <c r="A2122" s="4" t="s">
        <v>2451</v>
      </c>
      <c r="B2122" s="31">
        <v>75.91</v>
      </c>
    </row>
    <row r="2123" spans="1:2" x14ac:dyDescent="0.25">
      <c r="A2123" s="4" t="s">
        <v>2452</v>
      </c>
      <c r="B2123" s="31">
        <v>75.75</v>
      </c>
    </row>
    <row r="2124" spans="1:2" x14ac:dyDescent="0.25">
      <c r="A2124" s="4" t="s">
        <v>2453</v>
      </c>
      <c r="B2124" s="31">
        <v>74.680000000000007</v>
      </c>
    </row>
    <row r="2125" spans="1:2" x14ac:dyDescent="0.25">
      <c r="A2125" s="4" t="s">
        <v>2454</v>
      </c>
      <c r="B2125" s="31">
        <v>74.59</v>
      </c>
    </row>
    <row r="2126" spans="1:2" x14ac:dyDescent="0.25">
      <c r="A2126" s="4" t="s">
        <v>2455</v>
      </c>
      <c r="B2126" s="31">
        <v>74.2</v>
      </c>
    </row>
    <row r="2127" spans="1:2" x14ac:dyDescent="0.25">
      <c r="A2127" s="4" t="s">
        <v>2456</v>
      </c>
      <c r="B2127" s="31">
        <v>73.92</v>
      </c>
    </row>
    <row r="2128" spans="1:2" x14ac:dyDescent="0.25">
      <c r="A2128" s="4" t="s">
        <v>2457</v>
      </c>
      <c r="B2128" s="31">
        <v>74.47</v>
      </c>
    </row>
    <row r="2129" spans="1:2" x14ac:dyDescent="0.25">
      <c r="A2129" s="4" t="s">
        <v>2458</v>
      </c>
      <c r="B2129" s="31">
        <v>74.680000000000007</v>
      </c>
    </row>
    <row r="2130" spans="1:2" x14ac:dyDescent="0.25">
      <c r="A2130" s="4" t="s">
        <v>2459</v>
      </c>
      <c r="B2130" s="31">
        <v>74.94</v>
      </c>
    </row>
    <row r="2131" spans="1:2" x14ac:dyDescent="0.25">
      <c r="A2131" s="4" t="s">
        <v>2460</v>
      </c>
      <c r="B2131" s="31">
        <v>75.08</v>
      </c>
    </row>
    <row r="2132" spans="1:2" x14ac:dyDescent="0.25">
      <c r="A2132" s="4" t="s">
        <v>2461</v>
      </c>
      <c r="B2132" s="31">
        <v>75.12</v>
      </c>
    </row>
    <row r="2133" spans="1:2" x14ac:dyDescent="0.25">
      <c r="A2133" s="4" t="s">
        <v>2462</v>
      </c>
      <c r="B2133" s="31">
        <v>74.78</v>
      </c>
    </row>
    <row r="2134" spans="1:2" x14ac:dyDescent="0.25">
      <c r="A2134" s="4" t="s">
        <v>2463</v>
      </c>
      <c r="B2134" s="31">
        <v>74.27</v>
      </c>
    </row>
    <row r="2135" spans="1:2" x14ac:dyDescent="0.25">
      <c r="A2135" s="4" t="s">
        <v>2464</v>
      </c>
      <c r="B2135" s="31">
        <v>74.55</v>
      </c>
    </row>
    <row r="2136" spans="1:2" x14ac:dyDescent="0.25">
      <c r="A2136" s="4" t="s">
        <v>2465</v>
      </c>
      <c r="B2136" s="31">
        <v>74.180000000000007</v>
      </c>
    </row>
    <row r="2137" spans="1:2" x14ac:dyDescent="0.25">
      <c r="A2137" s="4" t="s">
        <v>2466</v>
      </c>
      <c r="B2137" s="31">
        <v>73.900000000000006</v>
      </c>
    </row>
    <row r="2138" spans="1:2" x14ac:dyDescent="0.25">
      <c r="A2138" s="4" t="s">
        <v>2467</v>
      </c>
      <c r="B2138" s="31">
        <v>73.400000000000006</v>
      </c>
    </row>
    <row r="2139" spans="1:2" x14ac:dyDescent="0.25">
      <c r="A2139" s="4" t="s">
        <v>2468</v>
      </c>
      <c r="B2139" s="31">
        <v>73.03</v>
      </c>
    </row>
    <row r="2140" spans="1:2" x14ac:dyDescent="0.25">
      <c r="A2140" s="4" t="s">
        <v>2469</v>
      </c>
      <c r="B2140" s="31">
        <v>72.98</v>
      </c>
    </row>
    <row r="2141" spans="1:2" x14ac:dyDescent="0.25">
      <c r="A2141" s="4" t="s">
        <v>2470</v>
      </c>
      <c r="B2141" s="31">
        <v>71.92</v>
      </c>
    </row>
    <row r="2142" spans="1:2" x14ac:dyDescent="0.25">
      <c r="A2142" s="4" t="s">
        <v>2471</v>
      </c>
      <c r="B2142" s="31">
        <v>71.739999999999995</v>
      </c>
    </row>
    <row r="2143" spans="1:2" x14ac:dyDescent="0.25">
      <c r="A2143" s="4" t="s">
        <v>2472</v>
      </c>
      <c r="B2143" s="31">
        <v>70.72</v>
      </c>
    </row>
    <row r="2144" spans="1:2" x14ac:dyDescent="0.25">
      <c r="A2144" s="4" t="s">
        <v>2473</v>
      </c>
      <c r="B2144" s="31">
        <v>70.72</v>
      </c>
    </row>
    <row r="2145" spans="1:2" x14ac:dyDescent="0.25">
      <c r="A2145" s="4" t="s">
        <v>2474</v>
      </c>
      <c r="B2145" s="31">
        <v>69.989999999999995</v>
      </c>
    </row>
    <row r="2146" spans="1:2" x14ac:dyDescent="0.25">
      <c r="A2146" s="4" t="s">
        <v>2475</v>
      </c>
      <c r="B2146" s="31">
        <v>69.5</v>
      </c>
    </row>
    <row r="2147" spans="1:2" x14ac:dyDescent="0.25">
      <c r="A2147" s="4" t="s">
        <v>2476</v>
      </c>
      <c r="B2147" s="31">
        <v>68.88</v>
      </c>
    </row>
    <row r="2148" spans="1:2" x14ac:dyDescent="0.25">
      <c r="A2148" s="4" t="s">
        <v>2477</v>
      </c>
      <c r="B2148" s="31">
        <v>68.53</v>
      </c>
    </row>
    <row r="2149" spans="1:2" x14ac:dyDescent="0.25">
      <c r="A2149" s="4" t="s">
        <v>2478</v>
      </c>
      <c r="B2149" s="31">
        <v>67.98</v>
      </c>
    </row>
    <row r="2150" spans="1:2" x14ac:dyDescent="0.25">
      <c r="A2150" s="4" t="s">
        <v>2479</v>
      </c>
      <c r="B2150" s="31">
        <v>67.89</v>
      </c>
    </row>
    <row r="2151" spans="1:2" x14ac:dyDescent="0.25">
      <c r="A2151" s="4" t="s">
        <v>2480</v>
      </c>
      <c r="B2151" s="31">
        <v>67.430000000000007</v>
      </c>
    </row>
    <row r="2152" spans="1:2" x14ac:dyDescent="0.25">
      <c r="A2152" s="4" t="s">
        <v>2481</v>
      </c>
      <c r="B2152" s="31">
        <v>66.989999999999995</v>
      </c>
    </row>
    <row r="2153" spans="1:2" x14ac:dyDescent="0.25">
      <c r="A2153" s="4" t="s">
        <v>2482</v>
      </c>
      <c r="B2153" s="31">
        <v>66.989999999999995</v>
      </c>
    </row>
    <row r="2154" spans="1:2" x14ac:dyDescent="0.25">
      <c r="A2154" s="4" t="s">
        <v>2483</v>
      </c>
      <c r="B2154" s="31">
        <v>65.489999999999995</v>
      </c>
    </row>
    <row r="2155" spans="1:2" x14ac:dyDescent="0.25">
      <c r="A2155" s="4" t="s">
        <v>2484</v>
      </c>
      <c r="B2155" s="31">
        <v>64.930000000000007</v>
      </c>
    </row>
    <row r="2156" spans="1:2" x14ac:dyDescent="0.25">
      <c r="A2156" s="4" t="s">
        <v>2485</v>
      </c>
      <c r="B2156" s="31">
        <v>64.59</v>
      </c>
    </row>
    <row r="2157" spans="1:2" x14ac:dyDescent="0.25">
      <c r="A2157" s="4" t="s">
        <v>2486</v>
      </c>
      <c r="B2157" s="31">
        <v>63.51</v>
      </c>
    </row>
    <row r="2158" spans="1:2" x14ac:dyDescent="0.25">
      <c r="A2158" s="4" t="s">
        <v>2487</v>
      </c>
      <c r="B2158" s="31">
        <v>63.48</v>
      </c>
    </row>
    <row r="2159" spans="1:2" x14ac:dyDescent="0.25">
      <c r="A2159" s="4" t="s">
        <v>2488</v>
      </c>
      <c r="B2159" s="31">
        <v>63.92</v>
      </c>
    </row>
    <row r="2160" spans="1:2" x14ac:dyDescent="0.25">
      <c r="A2160" s="4" t="s">
        <v>2489</v>
      </c>
      <c r="B2160" s="31">
        <v>62.77</v>
      </c>
    </row>
    <row r="2161" spans="1:2" x14ac:dyDescent="0.25">
      <c r="A2161" s="4" t="s">
        <v>2490</v>
      </c>
      <c r="B2161" s="31">
        <v>62.15</v>
      </c>
    </row>
    <row r="2162" spans="1:2" x14ac:dyDescent="0.25">
      <c r="A2162" s="4" t="s">
        <v>2491</v>
      </c>
      <c r="B2162" s="31">
        <v>61.67</v>
      </c>
    </row>
    <row r="2163" spans="1:2" x14ac:dyDescent="0.25">
      <c r="A2163" s="4" t="s">
        <v>2492</v>
      </c>
      <c r="B2163" s="31">
        <v>61.46</v>
      </c>
    </row>
    <row r="2164" spans="1:2" x14ac:dyDescent="0.25">
      <c r="A2164" s="4" t="s">
        <v>2493</v>
      </c>
      <c r="B2164" s="31">
        <v>60.93</v>
      </c>
    </row>
    <row r="2165" spans="1:2" x14ac:dyDescent="0.25">
      <c r="A2165" s="4" t="s">
        <v>2494</v>
      </c>
      <c r="B2165" s="31">
        <v>60.17</v>
      </c>
    </row>
    <row r="2166" spans="1:2" x14ac:dyDescent="0.25">
      <c r="A2166" s="4" t="s">
        <v>2495</v>
      </c>
      <c r="B2166" s="31">
        <v>59.37</v>
      </c>
    </row>
    <row r="2167" spans="1:2" x14ac:dyDescent="0.25">
      <c r="A2167" s="4" t="s">
        <v>2496</v>
      </c>
      <c r="B2167" s="31">
        <v>59.07</v>
      </c>
    </row>
    <row r="2168" spans="1:2" x14ac:dyDescent="0.25">
      <c r="A2168" s="4" t="s">
        <v>2497</v>
      </c>
      <c r="B2168" s="31">
        <v>59.2</v>
      </c>
    </row>
    <row r="2169" spans="1:2" x14ac:dyDescent="0.25">
      <c r="A2169" s="4" t="s">
        <v>2498</v>
      </c>
      <c r="B2169" s="31">
        <v>58.7</v>
      </c>
    </row>
    <row r="2170" spans="1:2" x14ac:dyDescent="0.25">
      <c r="A2170" s="4" t="s">
        <v>2499</v>
      </c>
      <c r="B2170" s="31">
        <v>57.78</v>
      </c>
    </row>
    <row r="2171" spans="1:2" x14ac:dyDescent="0.25">
      <c r="A2171" s="4" t="s">
        <v>2500</v>
      </c>
      <c r="B2171" s="31">
        <v>58.03</v>
      </c>
    </row>
    <row r="2172" spans="1:2" x14ac:dyDescent="0.25">
      <c r="A2172" s="4" t="s">
        <v>2501</v>
      </c>
      <c r="B2172" s="31">
        <v>57.85</v>
      </c>
    </row>
    <row r="2173" spans="1:2" x14ac:dyDescent="0.25">
      <c r="A2173" s="4" t="s">
        <v>2502</v>
      </c>
      <c r="B2173" s="31">
        <v>57.32</v>
      </c>
    </row>
    <row r="2174" spans="1:2" x14ac:dyDescent="0.25">
      <c r="A2174" s="4" t="s">
        <v>2503</v>
      </c>
      <c r="B2174" s="31">
        <v>57.04</v>
      </c>
    </row>
    <row r="2175" spans="1:2" x14ac:dyDescent="0.25">
      <c r="A2175" s="4" t="s">
        <v>2504</v>
      </c>
      <c r="B2175" s="31">
        <v>57.32</v>
      </c>
    </row>
    <row r="2176" spans="1:2" x14ac:dyDescent="0.25">
      <c r="A2176" s="4" t="s">
        <v>2505</v>
      </c>
      <c r="B2176" s="31">
        <v>57.76</v>
      </c>
    </row>
    <row r="2177" spans="1:2" x14ac:dyDescent="0.25">
      <c r="A2177" s="4" t="s">
        <v>2506</v>
      </c>
      <c r="B2177" s="31">
        <v>58.17</v>
      </c>
    </row>
    <row r="2178" spans="1:2" x14ac:dyDescent="0.25">
      <c r="A2178" s="4" t="s">
        <v>2507</v>
      </c>
      <c r="B2178" s="31">
        <v>58.17</v>
      </c>
    </row>
    <row r="2179" spans="1:2" x14ac:dyDescent="0.25">
      <c r="A2179" s="4" t="s">
        <v>2508</v>
      </c>
      <c r="B2179" s="31">
        <v>58.65</v>
      </c>
    </row>
    <row r="2180" spans="1:2" x14ac:dyDescent="0.25">
      <c r="A2180" s="4" t="s">
        <v>2509</v>
      </c>
      <c r="B2180" s="31">
        <v>58.68</v>
      </c>
    </row>
    <row r="2181" spans="1:2" x14ac:dyDescent="0.25">
      <c r="A2181" s="4" t="s">
        <v>2510</v>
      </c>
      <c r="B2181" s="31">
        <v>58.72</v>
      </c>
    </row>
    <row r="2182" spans="1:2" x14ac:dyDescent="0.25">
      <c r="A2182" s="4" t="s">
        <v>2511</v>
      </c>
      <c r="B2182" s="31">
        <v>59.02</v>
      </c>
    </row>
    <row r="2183" spans="1:2" x14ac:dyDescent="0.25">
      <c r="A2183" s="4" t="s">
        <v>2512</v>
      </c>
      <c r="B2183" s="31">
        <v>59.18</v>
      </c>
    </row>
    <row r="2184" spans="1:2" x14ac:dyDescent="0.25">
      <c r="A2184" s="4" t="s">
        <v>2513</v>
      </c>
      <c r="B2184" s="31">
        <v>59.5</v>
      </c>
    </row>
    <row r="2185" spans="1:2" x14ac:dyDescent="0.25">
      <c r="A2185" s="4" t="s">
        <v>2514</v>
      </c>
      <c r="B2185" s="31">
        <v>60.15</v>
      </c>
    </row>
    <row r="2186" spans="1:2" x14ac:dyDescent="0.25">
      <c r="A2186" s="4" t="s">
        <v>2515</v>
      </c>
      <c r="B2186" s="31">
        <v>60.19</v>
      </c>
    </row>
    <row r="2187" spans="1:2" x14ac:dyDescent="0.25">
      <c r="A2187" s="4" t="s">
        <v>2516</v>
      </c>
      <c r="B2187" s="31">
        <v>60.59</v>
      </c>
    </row>
    <row r="2188" spans="1:2" x14ac:dyDescent="0.25">
      <c r="A2188" s="4" t="s">
        <v>2517</v>
      </c>
      <c r="B2188" s="31">
        <v>60.49</v>
      </c>
    </row>
    <row r="2189" spans="1:2" x14ac:dyDescent="0.25">
      <c r="A2189" s="4" t="s">
        <v>2518</v>
      </c>
      <c r="B2189" s="31">
        <v>60.98</v>
      </c>
    </row>
    <row r="2190" spans="1:2" x14ac:dyDescent="0.25">
      <c r="A2190" s="4" t="s">
        <v>2519</v>
      </c>
      <c r="B2190" s="31">
        <v>60.29</v>
      </c>
    </row>
    <row r="2191" spans="1:2" x14ac:dyDescent="0.25">
      <c r="A2191" s="4" t="s">
        <v>2520</v>
      </c>
      <c r="B2191" s="31">
        <v>60.86</v>
      </c>
    </row>
    <row r="2192" spans="1:2" x14ac:dyDescent="0.25">
      <c r="A2192" s="4" t="s">
        <v>2521</v>
      </c>
      <c r="B2192" s="31">
        <v>61.05</v>
      </c>
    </row>
    <row r="2193" spans="1:2" x14ac:dyDescent="0.25">
      <c r="A2193" s="4" t="s">
        <v>2522</v>
      </c>
      <c r="B2193" s="31">
        <v>60.84</v>
      </c>
    </row>
    <row r="2194" spans="1:2" x14ac:dyDescent="0.25">
      <c r="A2194" s="4" t="s">
        <v>2523</v>
      </c>
      <c r="B2194" s="31">
        <v>60.98</v>
      </c>
    </row>
    <row r="2195" spans="1:2" x14ac:dyDescent="0.25">
      <c r="A2195" s="4" t="s">
        <v>2524</v>
      </c>
      <c r="B2195" s="31">
        <v>61.53</v>
      </c>
    </row>
    <row r="2196" spans="1:2" x14ac:dyDescent="0.25">
      <c r="A2196" s="4" t="s">
        <v>2525</v>
      </c>
      <c r="B2196" s="31">
        <v>61.32</v>
      </c>
    </row>
    <row r="2197" spans="1:2" x14ac:dyDescent="0.25">
      <c r="A2197" s="4" t="s">
        <v>2526</v>
      </c>
      <c r="B2197" s="31">
        <v>62.1</v>
      </c>
    </row>
    <row r="2198" spans="1:2" x14ac:dyDescent="0.25">
      <c r="A2198" s="4" t="s">
        <v>2527</v>
      </c>
      <c r="B2198" s="31">
        <v>62.37</v>
      </c>
    </row>
    <row r="2199" spans="1:2" x14ac:dyDescent="0.25">
      <c r="A2199" s="4" t="s">
        <v>2528</v>
      </c>
      <c r="B2199" s="31">
        <v>62.58</v>
      </c>
    </row>
    <row r="2200" spans="1:2" x14ac:dyDescent="0.25">
      <c r="A2200" s="4" t="s">
        <v>2529</v>
      </c>
      <c r="B2200" s="31">
        <v>62.21</v>
      </c>
    </row>
    <row r="2201" spans="1:2" x14ac:dyDescent="0.25">
      <c r="A2201" s="4" t="s">
        <v>2530</v>
      </c>
      <c r="B2201" s="31">
        <v>62.26</v>
      </c>
    </row>
    <row r="2202" spans="1:2" x14ac:dyDescent="0.25">
      <c r="A2202" s="4" t="s">
        <v>2531</v>
      </c>
      <c r="B2202" s="31">
        <v>61.69</v>
      </c>
    </row>
    <row r="2203" spans="1:2" x14ac:dyDescent="0.25">
      <c r="A2203" s="4" t="s">
        <v>2532</v>
      </c>
      <c r="B2203" s="31">
        <v>60.55</v>
      </c>
    </row>
    <row r="2204" spans="1:2" x14ac:dyDescent="0.25">
      <c r="A2204" s="4" t="s">
        <v>2533</v>
      </c>
      <c r="B2204" s="31">
        <v>60.36</v>
      </c>
    </row>
    <row r="2205" spans="1:2" x14ac:dyDescent="0.25">
      <c r="A2205" s="4" t="s">
        <v>2534</v>
      </c>
      <c r="B2205" s="31">
        <v>60.13</v>
      </c>
    </row>
    <row r="2206" spans="1:2" x14ac:dyDescent="0.25">
      <c r="A2206" s="4" t="s">
        <v>2535</v>
      </c>
      <c r="B2206" s="31">
        <v>60.09</v>
      </c>
    </row>
    <row r="2207" spans="1:2" x14ac:dyDescent="0.25">
      <c r="A2207" s="4" t="s">
        <v>2536</v>
      </c>
      <c r="B2207" s="31">
        <v>59.72</v>
      </c>
    </row>
    <row r="2208" spans="1:2" x14ac:dyDescent="0.25">
      <c r="A2208" s="4" t="s">
        <v>2537</v>
      </c>
      <c r="B2208" s="31">
        <v>59.38</v>
      </c>
    </row>
    <row r="2209" spans="1:2" x14ac:dyDescent="0.25">
      <c r="A2209" s="4" t="s">
        <v>2538</v>
      </c>
      <c r="B2209" s="31">
        <v>58.97</v>
      </c>
    </row>
    <row r="2210" spans="1:2" x14ac:dyDescent="0.25">
      <c r="A2210" s="4" t="s">
        <v>2539</v>
      </c>
      <c r="B2210" s="31">
        <v>58.76</v>
      </c>
    </row>
    <row r="2211" spans="1:2" x14ac:dyDescent="0.25">
      <c r="A2211" s="4" t="s">
        <v>2540</v>
      </c>
      <c r="B2211" s="31">
        <v>58.97</v>
      </c>
    </row>
    <row r="2212" spans="1:2" x14ac:dyDescent="0.25">
      <c r="A2212" s="4" t="s">
        <v>2541</v>
      </c>
      <c r="B2212" s="31">
        <v>59.22</v>
      </c>
    </row>
    <row r="2213" spans="1:2" x14ac:dyDescent="0.25">
      <c r="A2213" s="4" t="s">
        <v>2542</v>
      </c>
      <c r="B2213" s="31">
        <v>59.91</v>
      </c>
    </row>
    <row r="2214" spans="1:2" x14ac:dyDescent="0.25">
      <c r="A2214" s="4" t="s">
        <v>2543</v>
      </c>
      <c r="B2214" s="31">
        <v>59.59</v>
      </c>
    </row>
    <row r="2215" spans="1:2" x14ac:dyDescent="0.25">
      <c r="A2215" s="4" t="s">
        <v>2544</v>
      </c>
      <c r="B2215" s="31">
        <v>59.75</v>
      </c>
    </row>
    <row r="2216" spans="1:2" x14ac:dyDescent="0.25">
      <c r="A2216" s="4" t="s">
        <v>2545</v>
      </c>
      <c r="B2216" s="31">
        <v>59.75</v>
      </c>
    </row>
    <row r="2217" spans="1:2" x14ac:dyDescent="0.25">
      <c r="A2217" s="4" t="s">
        <v>2546</v>
      </c>
      <c r="B2217" s="31">
        <v>59.57</v>
      </c>
    </row>
    <row r="2218" spans="1:2" x14ac:dyDescent="0.25">
      <c r="A2218" s="4" t="s">
        <v>2547</v>
      </c>
      <c r="B2218" s="31">
        <v>59.59</v>
      </c>
    </row>
    <row r="2219" spans="1:2" x14ac:dyDescent="0.25">
      <c r="A2219" s="4" t="s">
        <v>2548</v>
      </c>
      <c r="B2219" s="31">
        <v>59.39</v>
      </c>
    </row>
    <row r="2220" spans="1:2" x14ac:dyDescent="0.25">
      <c r="A2220" s="4" t="s">
        <v>2549</v>
      </c>
      <c r="B2220" s="31">
        <v>58.86</v>
      </c>
    </row>
    <row r="2221" spans="1:2" x14ac:dyDescent="0.25">
      <c r="A2221" s="4" t="s">
        <v>2550</v>
      </c>
      <c r="B2221" s="31">
        <v>58.63</v>
      </c>
    </row>
    <row r="2222" spans="1:2" x14ac:dyDescent="0.25">
      <c r="A2222" s="4" t="s">
        <v>2551</v>
      </c>
      <c r="B2222" s="31">
        <v>58.59</v>
      </c>
    </row>
    <row r="2223" spans="1:2" x14ac:dyDescent="0.25">
      <c r="A2223" s="4" t="s">
        <v>2552</v>
      </c>
      <c r="B2223" s="31">
        <v>57.47</v>
      </c>
    </row>
    <row r="2224" spans="1:2" x14ac:dyDescent="0.25">
      <c r="A2224" s="4" t="s">
        <v>2553</v>
      </c>
      <c r="B2224" s="31">
        <v>57.5</v>
      </c>
    </row>
    <row r="2225" spans="1:2" x14ac:dyDescent="0.25">
      <c r="A2225" s="4" t="s">
        <v>2554</v>
      </c>
      <c r="B2225" s="31">
        <v>57.34</v>
      </c>
    </row>
    <row r="2226" spans="1:2" x14ac:dyDescent="0.25">
      <c r="A2226" s="4" t="s">
        <v>2555</v>
      </c>
      <c r="B2226" s="31">
        <v>56.36</v>
      </c>
    </row>
    <row r="2227" spans="1:2" x14ac:dyDescent="0.25">
      <c r="A2227" s="4" t="s">
        <v>2556</v>
      </c>
      <c r="B2227" s="31">
        <v>56.13</v>
      </c>
    </row>
    <row r="2228" spans="1:2" x14ac:dyDescent="0.25">
      <c r="A2228" s="4" t="s">
        <v>2557</v>
      </c>
      <c r="B2228" s="31">
        <v>56.38</v>
      </c>
    </row>
    <row r="2229" spans="1:2" x14ac:dyDescent="0.25">
      <c r="A2229" s="4" t="s">
        <v>2558</v>
      </c>
      <c r="B2229" s="31">
        <v>56.31</v>
      </c>
    </row>
    <row r="2230" spans="1:2" x14ac:dyDescent="0.25">
      <c r="A2230" s="4" t="s">
        <v>2559</v>
      </c>
      <c r="B2230" s="31">
        <v>56.2</v>
      </c>
    </row>
    <row r="2231" spans="1:2" x14ac:dyDescent="0.25">
      <c r="A2231" s="4" t="s">
        <v>2560</v>
      </c>
      <c r="B2231" s="31">
        <v>55.86</v>
      </c>
    </row>
    <row r="2232" spans="1:2" x14ac:dyDescent="0.25">
      <c r="A2232" s="4" t="s">
        <v>2561</v>
      </c>
      <c r="B2232" s="31">
        <v>55.4</v>
      </c>
    </row>
    <row r="2233" spans="1:2" x14ac:dyDescent="0.25">
      <c r="A2233" s="4" t="s">
        <v>2562</v>
      </c>
      <c r="B2233" s="31">
        <v>55.35</v>
      </c>
    </row>
    <row r="2234" spans="1:2" x14ac:dyDescent="0.25">
      <c r="A2234" s="4" t="s">
        <v>2563</v>
      </c>
      <c r="B2234" s="31">
        <v>55.99</v>
      </c>
    </row>
    <row r="2235" spans="1:2" x14ac:dyDescent="0.25">
      <c r="A2235" s="4" t="s">
        <v>2564</v>
      </c>
      <c r="B2235" s="31">
        <v>55.88</v>
      </c>
    </row>
    <row r="2236" spans="1:2" x14ac:dyDescent="0.25">
      <c r="A2236" s="4" t="s">
        <v>2565</v>
      </c>
      <c r="B2236" s="31">
        <v>55.49</v>
      </c>
    </row>
    <row r="2237" spans="1:2" x14ac:dyDescent="0.25">
      <c r="A2237" s="4" t="s">
        <v>2566</v>
      </c>
      <c r="B2237" s="31">
        <v>55.17</v>
      </c>
    </row>
    <row r="2238" spans="1:2" x14ac:dyDescent="0.25">
      <c r="A2238" s="4" t="s">
        <v>2567</v>
      </c>
      <c r="B2238" s="31">
        <v>55.17</v>
      </c>
    </row>
    <row r="2239" spans="1:2" x14ac:dyDescent="0.25">
      <c r="A2239" s="4" t="s">
        <v>2568</v>
      </c>
      <c r="B2239" s="31">
        <v>54.29</v>
      </c>
    </row>
    <row r="2240" spans="1:2" x14ac:dyDescent="0.25">
      <c r="A2240" s="4" t="s">
        <v>2569</v>
      </c>
      <c r="B2240" s="31">
        <v>54.02</v>
      </c>
    </row>
    <row r="2241" spans="1:2" x14ac:dyDescent="0.25">
      <c r="A2241" s="4" t="s">
        <v>2570</v>
      </c>
      <c r="B2241" s="31">
        <v>54.04</v>
      </c>
    </row>
    <row r="2242" spans="1:2" x14ac:dyDescent="0.25">
      <c r="A2242" s="4" t="s">
        <v>2571</v>
      </c>
      <c r="B2242" s="31">
        <v>53.63</v>
      </c>
    </row>
    <row r="2243" spans="1:2" x14ac:dyDescent="0.25">
      <c r="A2243" s="4" t="s">
        <v>2572</v>
      </c>
      <c r="B2243" s="31">
        <v>53.36</v>
      </c>
    </row>
    <row r="2244" spans="1:2" x14ac:dyDescent="0.25">
      <c r="A2244" s="4" t="s">
        <v>2573</v>
      </c>
      <c r="B2244" s="31">
        <v>53.13</v>
      </c>
    </row>
    <row r="2245" spans="1:2" x14ac:dyDescent="0.25">
      <c r="A2245" s="4" t="s">
        <v>2574</v>
      </c>
      <c r="B2245" s="31">
        <v>52.95</v>
      </c>
    </row>
    <row r="2246" spans="1:2" x14ac:dyDescent="0.25">
      <c r="A2246" s="4" t="s">
        <v>2575</v>
      </c>
      <c r="B2246" s="31">
        <v>52.63</v>
      </c>
    </row>
    <row r="2247" spans="1:2" x14ac:dyDescent="0.25">
      <c r="A2247" s="4" t="s">
        <v>2576</v>
      </c>
      <c r="B2247" s="31">
        <v>52.81</v>
      </c>
    </row>
    <row r="2248" spans="1:2" x14ac:dyDescent="0.25">
      <c r="A2248" s="4" t="s">
        <v>2577</v>
      </c>
      <c r="B2248" s="31">
        <v>52.72</v>
      </c>
    </row>
    <row r="2249" spans="1:2" x14ac:dyDescent="0.25">
      <c r="A2249" s="4" t="s">
        <v>2578</v>
      </c>
      <c r="B2249" s="31">
        <v>52.43</v>
      </c>
    </row>
    <row r="2250" spans="1:2" x14ac:dyDescent="0.25">
      <c r="A2250" s="4" t="s">
        <v>2579</v>
      </c>
      <c r="B2250" s="31">
        <v>52.68</v>
      </c>
    </row>
    <row r="2251" spans="1:2" x14ac:dyDescent="0.25">
      <c r="A2251" s="4" t="s">
        <v>2580</v>
      </c>
      <c r="B2251" s="31">
        <v>53.72</v>
      </c>
    </row>
    <row r="2252" spans="1:2" x14ac:dyDescent="0.25">
      <c r="A2252" s="4" t="s">
        <v>2581</v>
      </c>
      <c r="B2252" s="31">
        <v>54.84</v>
      </c>
    </row>
    <row r="2253" spans="1:2" x14ac:dyDescent="0.25">
      <c r="A2253" s="4" t="s">
        <v>2582</v>
      </c>
      <c r="B2253" s="31">
        <v>55.39</v>
      </c>
    </row>
    <row r="2254" spans="1:2" x14ac:dyDescent="0.25">
      <c r="A2254" s="4" t="s">
        <v>2583</v>
      </c>
      <c r="B2254" s="31">
        <v>56.59</v>
      </c>
    </row>
    <row r="2255" spans="1:2" x14ac:dyDescent="0.25">
      <c r="A2255" s="4" t="s">
        <v>2584</v>
      </c>
      <c r="B2255" s="31">
        <v>56.34</v>
      </c>
    </row>
    <row r="2256" spans="1:2" x14ac:dyDescent="0.25">
      <c r="A2256" s="4" t="s">
        <v>2585</v>
      </c>
      <c r="B2256" s="31">
        <v>56.77</v>
      </c>
    </row>
    <row r="2257" spans="1:2" x14ac:dyDescent="0.25">
      <c r="A2257" s="4" t="s">
        <v>2586</v>
      </c>
      <c r="B2257" s="31">
        <v>57.14</v>
      </c>
    </row>
    <row r="2258" spans="1:2" x14ac:dyDescent="0.25">
      <c r="A2258" s="4" t="s">
        <v>2587</v>
      </c>
      <c r="B2258" s="31">
        <v>57.93</v>
      </c>
    </row>
    <row r="2259" spans="1:2" x14ac:dyDescent="0.25">
      <c r="A2259" s="4" t="s">
        <v>2588</v>
      </c>
      <c r="B2259" s="31">
        <v>57.59</v>
      </c>
    </row>
    <row r="2260" spans="1:2" x14ac:dyDescent="0.25">
      <c r="A2260" s="4" t="s">
        <v>2589</v>
      </c>
      <c r="B2260" s="31">
        <v>57.73</v>
      </c>
    </row>
    <row r="2261" spans="1:2" x14ac:dyDescent="0.25">
      <c r="A2261" s="4" t="s">
        <v>2590</v>
      </c>
      <c r="B2261" s="31">
        <v>57.19</v>
      </c>
    </row>
    <row r="2262" spans="1:2" x14ac:dyDescent="0.25">
      <c r="A2262" s="4" t="s">
        <v>2591</v>
      </c>
      <c r="B2262" s="31">
        <v>57.57</v>
      </c>
    </row>
    <row r="2263" spans="1:2" x14ac:dyDescent="0.25">
      <c r="A2263" s="4" t="s">
        <v>2592</v>
      </c>
      <c r="B2263" s="31">
        <v>57.7</v>
      </c>
    </row>
    <row r="2264" spans="1:2" x14ac:dyDescent="0.25">
      <c r="A2264" s="4" t="s">
        <v>2593</v>
      </c>
      <c r="B2264" s="31">
        <v>57.75</v>
      </c>
    </row>
    <row r="2265" spans="1:2" x14ac:dyDescent="0.25">
      <c r="A2265" s="4" t="s">
        <v>2594</v>
      </c>
      <c r="B2265" s="31">
        <v>57.93</v>
      </c>
    </row>
    <row r="2266" spans="1:2" x14ac:dyDescent="0.25">
      <c r="A2266" s="4" t="s">
        <v>2595</v>
      </c>
      <c r="B2266" s="31">
        <v>57.55</v>
      </c>
    </row>
    <row r="2267" spans="1:2" x14ac:dyDescent="0.25">
      <c r="A2267" s="4" t="s">
        <v>2596</v>
      </c>
      <c r="B2267" s="31">
        <v>57.14</v>
      </c>
    </row>
    <row r="2268" spans="1:2" x14ac:dyDescent="0.25">
      <c r="A2268" s="4" t="s">
        <v>2597</v>
      </c>
      <c r="B2268" s="31">
        <v>56.65</v>
      </c>
    </row>
    <row r="2269" spans="1:2" x14ac:dyDescent="0.25">
      <c r="A2269" s="4" t="s">
        <v>2598</v>
      </c>
      <c r="B2269" s="31">
        <v>56.63</v>
      </c>
    </row>
    <row r="2270" spans="1:2" x14ac:dyDescent="0.25">
      <c r="A2270" s="4" t="s">
        <v>2599</v>
      </c>
      <c r="B2270" s="31">
        <v>56.79</v>
      </c>
    </row>
    <row r="2271" spans="1:2" x14ac:dyDescent="0.25">
      <c r="A2271" s="4" t="s">
        <v>2600</v>
      </c>
      <c r="B2271" s="31">
        <v>56.52</v>
      </c>
    </row>
    <row r="2272" spans="1:2" x14ac:dyDescent="0.25">
      <c r="A2272" s="4" t="s">
        <v>2601</v>
      </c>
      <c r="B2272" s="31">
        <v>55.44</v>
      </c>
    </row>
    <row r="2273" spans="1:2" x14ac:dyDescent="0.25">
      <c r="A2273" s="4" t="s">
        <v>2602</v>
      </c>
      <c r="B2273" s="31">
        <v>55.69</v>
      </c>
    </row>
    <row r="2274" spans="1:2" x14ac:dyDescent="0.25">
      <c r="A2274" s="4" t="s">
        <v>2603</v>
      </c>
      <c r="B2274" s="31">
        <v>55.8</v>
      </c>
    </row>
    <row r="2275" spans="1:2" x14ac:dyDescent="0.25">
      <c r="A2275" s="4" t="s">
        <v>2604</v>
      </c>
      <c r="B2275" s="31">
        <v>55.62</v>
      </c>
    </row>
    <row r="2276" spans="1:2" x14ac:dyDescent="0.25">
      <c r="A2276" s="4" t="s">
        <v>2605</v>
      </c>
      <c r="B2276" s="31">
        <v>55.22</v>
      </c>
    </row>
    <row r="2277" spans="1:2" x14ac:dyDescent="0.25">
      <c r="A2277" s="4" t="s">
        <v>2606</v>
      </c>
      <c r="B2277" s="31">
        <v>54.43</v>
      </c>
    </row>
    <row r="2278" spans="1:2" x14ac:dyDescent="0.25">
      <c r="A2278" s="4" t="s">
        <v>2607</v>
      </c>
      <c r="B2278" s="31">
        <v>54.52</v>
      </c>
    </row>
    <row r="2279" spans="1:2" x14ac:dyDescent="0.25">
      <c r="A2279" s="4" t="s">
        <v>2608</v>
      </c>
      <c r="B2279" s="31">
        <v>54.54</v>
      </c>
    </row>
    <row r="2280" spans="1:2" x14ac:dyDescent="0.25">
      <c r="A2280" s="4" t="s">
        <v>2609</v>
      </c>
      <c r="B2280" s="31">
        <v>54.72</v>
      </c>
    </row>
    <row r="2281" spans="1:2" x14ac:dyDescent="0.25">
      <c r="A2281" s="4" t="s">
        <v>2610</v>
      </c>
      <c r="B2281" s="31">
        <v>54.48</v>
      </c>
    </row>
    <row r="2282" spans="1:2" x14ac:dyDescent="0.25">
      <c r="A2282" s="4" t="s">
        <v>2611</v>
      </c>
      <c r="B2282" s="31">
        <v>53.1</v>
      </c>
    </row>
    <row r="2283" spans="1:2" x14ac:dyDescent="0.25">
      <c r="A2283" s="4" t="s">
        <v>2612</v>
      </c>
      <c r="B2283" s="31">
        <v>52.9</v>
      </c>
    </row>
    <row r="2284" spans="1:2" x14ac:dyDescent="0.25">
      <c r="A2284" s="4" t="s">
        <v>2613</v>
      </c>
      <c r="B2284" s="31">
        <v>52.75</v>
      </c>
    </row>
    <row r="2285" spans="1:2" x14ac:dyDescent="0.25">
      <c r="A2285" s="4" t="s">
        <v>2614</v>
      </c>
      <c r="B2285" s="31">
        <v>52.57</v>
      </c>
    </row>
    <row r="2286" spans="1:2" x14ac:dyDescent="0.25">
      <c r="A2286" s="4" t="s">
        <v>2615</v>
      </c>
      <c r="B2286" s="31">
        <v>52.61</v>
      </c>
    </row>
    <row r="2287" spans="1:2" x14ac:dyDescent="0.25">
      <c r="A2287" s="4" t="s">
        <v>2616</v>
      </c>
      <c r="B2287" s="31">
        <v>52.5</v>
      </c>
    </row>
    <row r="2288" spans="1:2" x14ac:dyDescent="0.25">
      <c r="A2288" s="4" t="s">
        <v>2617</v>
      </c>
      <c r="B2288" s="31">
        <v>52.24</v>
      </c>
    </row>
    <row r="2289" spans="1:2" x14ac:dyDescent="0.25">
      <c r="A2289" s="4" t="s">
        <v>2618</v>
      </c>
      <c r="B2289" s="31">
        <v>51.9</v>
      </c>
    </row>
    <row r="2290" spans="1:2" x14ac:dyDescent="0.25">
      <c r="A2290" s="4" t="s">
        <v>2619</v>
      </c>
      <c r="B2290" s="31">
        <v>52.35</v>
      </c>
    </row>
    <row r="2291" spans="1:2" x14ac:dyDescent="0.25">
      <c r="A2291" s="4" t="s">
        <v>2620</v>
      </c>
      <c r="B2291" s="31">
        <v>52.26</v>
      </c>
    </row>
    <row r="2292" spans="1:2" x14ac:dyDescent="0.25">
      <c r="A2292" s="4" t="s">
        <v>2621</v>
      </c>
      <c r="B2292" s="31">
        <v>52.59</v>
      </c>
    </row>
    <row r="2293" spans="1:2" x14ac:dyDescent="0.25">
      <c r="A2293" s="4" t="s">
        <v>2622</v>
      </c>
      <c r="B2293" s="31">
        <v>52.57</v>
      </c>
    </row>
    <row r="2294" spans="1:2" x14ac:dyDescent="0.25">
      <c r="A2294" s="4" t="s">
        <v>2623</v>
      </c>
      <c r="B2294" s="31">
        <v>53.08</v>
      </c>
    </row>
    <row r="2295" spans="1:2" x14ac:dyDescent="0.25">
      <c r="A2295" s="4" t="s">
        <v>2624</v>
      </c>
      <c r="B2295" s="31">
        <v>53.12</v>
      </c>
    </row>
    <row r="2296" spans="1:2" x14ac:dyDescent="0.25">
      <c r="A2296" s="4" t="s">
        <v>2625</v>
      </c>
      <c r="B2296" s="31">
        <v>53.81</v>
      </c>
    </row>
    <row r="2297" spans="1:2" x14ac:dyDescent="0.25">
      <c r="A2297" s="4" t="s">
        <v>2626</v>
      </c>
      <c r="B2297" s="31">
        <v>54.08</v>
      </c>
    </row>
    <row r="2298" spans="1:2" x14ac:dyDescent="0.25">
      <c r="A2298" s="4" t="s">
        <v>2627</v>
      </c>
      <c r="B2298" s="31">
        <v>55.1</v>
      </c>
    </row>
    <row r="2299" spans="1:2" x14ac:dyDescent="0.25">
      <c r="A2299" s="4" t="s">
        <v>2628</v>
      </c>
      <c r="B2299" s="31">
        <v>55.79</v>
      </c>
    </row>
    <row r="2300" spans="1:2" x14ac:dyDescent="0.25">
      <c r="A2300" s="4" t="s">
        <v>2629</v>
      </c>
      <c r="B2300" s="31">
        <v>55.43</v>
      </c>
    </row>
    <row r="2301" spans="1:2" x14ac:dyDescent="0.25">
      <c r="A2301" s="4" t="s">
        <v>2630</v>
      </c>
      <c r="B2301" s="31">
        <v>55.75</v>
      </c>
    </row>
    <row r="2302" spans="1:2" x14ac:dyDescent="0.25">
      <c r="A2302" s="4" t="s">
        <v>2631</v>
      </c>
      <c r="B2302" s="31">
        <v>55.41</v>
      </c>
    </row>
    <row r="2303" spans="1:2" x14ac:dyDescent="0.25">
      <c r="A2303" s="4" t="s">
        <v>2632</v>
      </c>
      <c r="B2303" s="31">
        <v>55.86</v>
      </c>
    </row>
    <row r="2304" spans="1:2" x14ac:dyDescent="0.25">
      <c r="A2304" s="4" t="s">
        <v>2633</v>
      </c>
      <c r="B2304" s="31">
        <v>55.03</v>
      </c>
    </row>
    <row r="2305" spans="1:2" x14ac:dyDescent="0.25">
      <c r="A2305" s="4" t="s">
        <v>2634</v>
      </c>
      <c r="B2305" s="31">
        <v>54.88</v>
      </c>
    </row>
    <row r="2306" spans="1:2" x14ac:dyDescent="0.25">
      <c r="A2306" s="4" t="s">
        <v>2635</v>
      </c>
      <c r="B2306" s="31">
        <v>54.9</v>
      </c>
    </row>
    <row r="2307" spans="1:2" x14ac:dyDescent="0.25">
      <c r="A2307" s="4" t="s">
        <v>2636</v>
      </c>
      <c r="B2307" s="31">
        <v>55.34</v>
      </c>
    </row>
    <row r="2308" spans="1:2" x14ac:dyDescent="0.25">
      <c r="A2308" s="4" t="s">
        <v>2637</v>
      </c>
      <c r="B2308" s="31">
        <v>55.36</v>
      </c>
    </row>
    <row r="2309" spans="1:2" x14ac:dyDescent="0.25">
      <c r="A2309" s="4" t="s">
        <v>2638</v>
      </c>
      <c r="B2309" s="31">
        <v>55.34</v>
      </c>
    </row>
    <row r="2310" spans="1:2" x14ac:dyDescent="0.25">
      <c r="A2310" s="4" t="s">
        <v>2639</v>
      </c>
      <c r="B2310" s="31">
        <v>55.32</v>
      </c>
    </row>
    <row r="2311" spans="1:2" x14ac:dyDescent="0.25">
      <c r="A2311" s="4" t="s">
        <v>2640</v>
      </c>
      <c r="B2311" s="31">
        <v>55.32</v>
      </c>
    </row>
    <row r="2312" spans="1:2" x14ac:dyDescent="0.25">
      <c r="A2312" s="4" t="s">
        <v>2641</v>
      </c>
      <c r="B2312" s="31">
        <v>56.05</v>
      </c>
    </row>
    <row r="2313" spans="1:2" x14ac:dyDescent="0.25">
      <c r="A2313" s="4" t="s">
        <v>2642</v>
      </c>
      <c r="B2313" s="31">
        <v>57.11</v>
      </c>
    </row>
    <row r="2314" spans="1:2" x14ac:dyDescent="0.25">
      <c r="A2314" s="4" t="s">
        <v>2643</v>
      </c>
      <c r="B2314" s="31">
        <v>57.14</v>
      </c>
    </row>
    <row r="2315" spans="1:2" x14ac:dyDescent="0.25">
      <c r="A2315" s="4" t="s">
        <v>2644</v>
      </c>
      <c r="B2315" s="31">
        <v>57.05</v>
      </c>
    </row>
    <row r="2316" spans="1:2" x14ac:dyDescent="0.25">
      <c r="A2316" s="4" t="s">
        <v>2645</v>
      </c>
      <c r="B2316" s="31">
        <v>57.09</v>
      </c>
    </row>
    <row r="2317" spans="1:2" x14ac:dyDescent="0.25">
      <c r="A2317" s="4" t="s">
        <v>5865</v>
      </c>
      <c r="B2317" s="31">
        <v>56.98</v>
      </c>
    </row>
    <row r="2318" spans="1:2" x14ac:dyDescent="0.25">
      <c r="A2318" s="4" t="s">
        <v>2646</v>
      </c>
      <c r="B2318" s="31">
        <v>57.58</v>
      </c>
    </row>
    <row r="2319" spans="1:2" x14ac:dyDescent="0.25">
      <c r="A2319" s="4" t="s">
        <v>2647</v>
      </c>
      <c r="B2319" s="31">
        <v>57.53</v>
      </c>
    </row>
    <row r="2320" spans="1:2" x14ac:dyDescent="0.25">
      <c r="A2320" s="4" t="s">
        <v>2648</v>
      </c>
      <c r="B2320" s="31">
        <v>56.76</v>
      </c>
    </row>
    <row r="2321" spans="1:2" x14ac:dyDescent="0.25">
      <c r="A2321" s="4" t="s">
        <v>2649</v>
      </c>
      <c r="B2321" s="31">
        <v>58.15</v>
      </c>
    </row>
    <row r="2322" spans="1:2" x14ac:dyDescent="0.25">
      <c r="A2322" s="4" t="s">
        <v>2650</v>
      </c>
      <c r="B2322" s="31">
        <v>58.69</v>
      </c>
    </row>
    <row r="2323" spans="1:2" x14ac:dyDescent="0.25">
      <c r="A2323" s="4" t="s">
        <v>2651</v>
      </c>
      <c r="B2323" s="31">
        <v>58.77</v>
      </c>
    </row>
    <row r="2324" spans="1:2" x14ac:dyDescent="0.25">
      <c r="A2324" s="4" t="s">
        <v>2652</v>
      </c>
      <c r="B2324" s="31">
        <v>58.6</v>
      </c>
    </row>
    <row r="2325" spans="1:2" x14ac:dyDescent="0.25">
      <c r="A2325" s="4" t="s">
        <v>2653</v>
      </c>
      <c r="B2325" s="31">
        <v>57.87</v>
      </c>
    </row>
    <row r="2326" spans="1:2" x14ac:dyDescent="0.25">
      <c r="A2326" s="4" t="s">
        <v>2654</v>
      </c>
      <c r="B2326" s="31">
        <v>58.23</v>
      </c>
    </row>
    <row r="2327" spans="1:2" x14ac:dyDescent="0.25">
      <c r="A2327" s="4" t="s">
        <v>2655</v>
      </c>
      <c r="B2327" s="31">
        <v>58.01</v>
      </c>
    </row>
    <row r="2328" spans="1:2" x14ac:dyDescent="0.25">
      <c r="A2328" s="4" t="s">
        <v>2656</v>
      </c>
      <c r="B2328" s="31">
        <v>57.92</v>
      </c>
    </row>
    <row r="2329" spans="1:2" x14ac:dyDescent="0.25">
      <c r="A2329" s="4" t="s">
        <v>2657</v>
      </c>
      <c r="B2329" s="31">
        <v>58.07</v>
      </c>
    </row>
    <row r="2330" spans="1:2" x14ac:dyDescent="0.25">
      <c r="A2330" s="4" t="s">
        <v>2658</v>
      </c>
      <c r="B2330" s="31">
        <v>58.49</v>
      </c>
    </row>
    <row r="2331" spans="1:2" x14ac:dyDescent="0.25">
      <c r="A2331" s="4" t="s">
        <v>2659</v>
      </c>
      <c r="B2331" s="31">
        <v>58.05</v>
      </c>
    </row>
    <row r="2332" spans="1:2" x14ac:dyDescent="0.25">
      <c r="A2332" s="4" t="s">
        <v>2660</v>
      </c>
      <c r="B2332" s="31">
        <v>57.96</v>
      </c>
    </row>
    <row r="2333" spans="1:2" x14ac:dyDescent="0.25">
      <c r="A2333" s="4" t="s">
        <v>2661</v>
      </c>
      <c r="B2333" s="31">
        <v>57.9</v>
      </c>
    </row>
    <row r="2334" spans="1:2" x14ac:dyDescent="0.25">
      <c r="A2334" s="4" t="s">
        <v>2662</v>
      </c>
      <c r="B2334" s="31">
        <v>57.83</v>
      </c>
    </row>
    <row r="2335" spans="1:2" x14ac:dyDescent="0.25">
      <c r="A2335" s="4" t="s">
        <v>2663</v>
      </c>
      <c r="B2335" s="31">
        <v>57.81</v>
      </c>
    </row>
    <row r="2336" spans="1:2" x14ac:dyDescent="0.25">
      <c r="A2336" s="4" t="s">
        <v>2664</v>
      </c>
      <c r="B2336" s="31">
        <v>58.05</v>
      </c>
    </row>
    <row r="2337" spans="1:2" x14ac:dyDescent="0.25">
      <c r="A2337" s="4" t="s">
        <v>2665</v>
      </c>
      <c r="B2337" s="31">
        <v>58.18</v>
      </c>
    </row>
    <row r="2338" spans="1:2" x14ac:dyDescent="0.25">
      <c r="A2338" s="4" t="s">
        <v>2666</v>
      </c>
      <c r="B2338" s="31">
        <v>58.47</v>
      </c>
    </row>
    <row r="2339" spans="1:2" x14ac:dyDescent="0.25">
      <c r="A2339" s="4" t="s">
        <v>2667</v>
      </c>
      <c r="B2339" s="31">
        <v>58.75</v>
      </c>
    </row>
    <row r="2340" spans="1:2" x14ac:dyDescent="0.25">
      <c r="A2340" s="4" t="s">
        <v>2668</v>
      </c>
      <c r="B2340" s="31">
        <v>58.78</v>
      </c>
    </row>
    <row r="2341" spans="1:2" x14ac:dyDescent="0.25">
      <c r="A2341" s="4" t="s">
        <v>2669</v>
      </c>
      <c r="B2341" s="31">
        <v>58.89</v>
      </c>
    </row>
    <row r="2342" spans="1:2" x14ac:dyDescent="0.25">
      <c r="A2342" s="4" t="s">
        <v>2670</v>
      </c>
      <c r="B2342" s="31">
        <v>59</v>
      </c>
    </row>
    <row r="2343" spans="1:2" x14ac:dyDescent="0.25">
      <c r="A2343" s="4" t="s">
        <v>2671</v>
      </c>
      <c r="B2343" s="31">
        <v>58.45</v>
      </c>
    </row>
    <row r="2344" spans="1:2" x14ac:dyDescent="0.25">
      <c r="A2344" s="4" t="s">
        <v>2672</v>
      </c>
      <c r="B2344" s="31">
        <v>58.39</v>
      </c>
    </row>
    <row r="2345" spans="1:2" x14ac:dyDescent="0.25">
      <c r="A2345" s="4" t="s">
        <v>2673</v>
      </c>
      <c r="B2345" s="31">
        <v>59.17</v>
      </c>
    </row>
    <row r="2346" spans="1:2" x14ac:dyDescent="0.25">
      <c r="A2346" s="4" t="s">
        <v>2674</v>
      </c>
      <c r="B2346" s="31">
        <v>59.81</v>
      </c>
    </row>
    <row r="2347" spans="1:2" x14ac:dyDescent="0.25">
      <c r="A2347" s="4" t="s">
        <v>2675</v>
      </c>
      <c r="B2347" s="31">
        <v>60.25</v>
      </c>
    </row>
    <row r="2348" spans="1:2" x14ac:dyDescent="0.25">
      <c r="A2348" s="4" t="s">
        <v>2676</v>
      </c>
      <c r="B2348" s="31">
        <v>59.53</v>
      </c>
    </row>
    <row r="2349" spans="1:2" x14ac:dyDescent="0.25">
      <c r="A2349" s="4" t="s">
        <v>2677</v>
      </c>
      <c r="B2349" s="31">
        <v>59.55</v>
      </c>
    </row>
    <row r="2350" spans="1:2" x14ac:dyDescent="0.25">
      <c r="A2350" s="4" t="s">
        <v>2678</v>
      </c>
      <c r="B2350" s="31">
        <v>59.55</v>
      </c>
    </row>
    <row r="2351" spans="1:2" x14ac:dyDescent="0.25">
      <c r="A2351" s="4" t="s">
        <v>2679</v>
      </c>
      <c r="B2351" s="31">
        <v>59.88</v>
      </c>
    </row>
    <row r="2352" spans="1:2" x14ac:dyDescent="0.25">
      <c r="A2352" s="4" t="s">
        <v>2680</v>
      </c>
      <c r="B2352" s="31">
        <v>59.94</v>
      </c>
    </row>
    <row r="2353" spans="1:2" x14ac:dyDescent="0.25">
      <c r="A2353" s="4" t="s">
        <v>2681</v>
      </c>
      <c r="B2353" s="31">
        <v>59.83</v>
      </c>
    </row>
    <row r="2354" spans="1:2" x14ac:dyDescent="0.25">
      <c r="A2354" s="4" t="s">
        <v>2682</v>
      </c>
      <c r="B2354" s="31">
        <v>59.33</v>
      </c>
    </row>
    <row r="2355" spans="1:2" x14ac:dyDescent="0.25">
      <c r="A2355" s="4" t="s">
        <v>2683</v>
      </c>
      <c r="B2355" s="31">
        <v>59.22</v>
      </c>
    </row>
    <row r="2356" spans="1:2" x14ac:dyDescent="0.25">
      <c r="A2356" s="4" t="s">
        <v>2684</v>
      </c>
      <c r="B2356" s="31">
        <v>58.76</v>
      </c>
    </row>
    <row r="2357" spans="1:2" x14ac:dyDescent="0.25">
      <c r="A2357" s="4" t="s">
        <v>2685</v>
      </c>
      <c r="B2357" s="31">
        <v>58.41</v>
      </c>
    </row>
    <row r="2358" spans="1:2" x14ac:dyDescent="0.25">
      <c r="A2358" s="4" t="s">
        <v>2686</v>
      </c>
      <c r="B2358" s="31">
        <v>58.28</v>
      </c>
    </row>
    <row r="2359" spans="1:2" x14ac:dyDescent="0.25">
      <c r="A2359" s="4" t="s">
        <v>2687</v>
      </c>
      <c r="B2359" s="31">
        <v>58.01</v>
      </c>
    </row>
    <row r="2360" spans="1:2" x14ac:dyDescent="0.25">
      <c r="A2360" s="4" t="s">
        <v>2688</v>
      </c>
      <c r="B2360" s="31">
        <v>57.07</v>
      </c>
    </row>
    <row r="2361" spans="1:2" x14ac:dyDescent="0.25">
      <c r="A2361" s="4" t="s">
        <v>2689</v>
      </c>
      <c r="B2361" s="31">
        <v>57.33</v>
      </c>
    </row>
    <row r="2362" spans="1:2" x14ac:dyDescent="0.25">
      <c r="A2362" s="4" t="s">
        <v>2690</v>
      </c>
      <c r="B2362" s="31">
        <v>57.51</v>
      </c>
    </row>
    <row r="2363" spans="1:2" x14ac:dyDescent="0.25">
      <c r="A2363" s="4" t="s">
        <v>2691</v>
      </c>
      <c r="B2363" s="31">
        <v>57.47</v>
      </c>
    </row>
    <row r="2364" spans="1:2" x14ac:dyDescent="0.25">
      <c r="A2364" s="4" t="s">
        <v>2692</v>
      </c>
      <c r="B2364" s="31">
        <v>57.99</v>
      </c>
    </row>
    <row r="2365" spans="1:2" x14ac:dyDescent="0.25">
      <c r="A2365" s="4" t="s">
        <v>2693</v>
      </c>
      <c r="B2365" s="31">
        <v>58.41</v>
      </c>
    </row>
    <row r="2366" spans="1:2" x14ac:dyDescent="0.25">
      <c r="A2366" s="4" t="s">
        <v>2694</v>
      </c>
      <c r="B2366" s="31">
        <v>58.75</v>
      </c>
    </row>
    <row r="2367" spans="1:2" x14ac:dyDescent="0.25">
      <c r="A2367" s="4" t="s">
        <v>2695</v>
      </c>
      <c r="B2367" s="31">
        <v>59.85</v>
      </c>
    </row>
    <row r="2368" spans="1:2" x14ac:dyDescent="0.25">
      <c r="A2368" s="4" t="s">
        <v>2696</v>
      </c>
      <c r="B2368" s="31">
        <v>61.27</v>
      </c>
    </row>
    <row r="2369" spans="1:2" x14ac:dyDescent="0.25">
      <c r="A2369" s="4" t="s">
        <v>2697</v>
      </c>
      <c r="B2369" s="31">
        <v>62.27</v>
      </c>
    </row>
    <row r="2370" spans="1:2" x14ac:dyDescent="0.25">
      <c r="A2370" s="4" t="s">
        <v>2698</v>
      </c>
      <c r="B2370" s="31">
        <v>61.81</v>
      </c>
    </row>
    <row r="2371" spans="1:2" x14ac:dyDescent="0.25">
      <c r="A2371" s="4" t="s">
        <v>2699</v>
      </c>
      <c r="B2371" s="31">
        <v>61.94</v>
      </c>
    </row>
    <row r="2372" spans="1:2" x14ac:dyDescent="0.25">
      <c r="A2372" s="4" t="s">
        <v>2700</v>
      </c>
      <c r="B2372" s="31">
        <v>63.16</v>
      </c>
    </row>
    <row r="2373" spans="1:2" x14ac:dyDescent="0.25">
      <c r="A2373" s="4" t="s">
        <v>2701</v>
      </c>
      <c r="B2373" s="31">
        <v>64.430000000000007</v>
      </c>
    </row>
    <row r="2374" spans="1:2" x14ac:dyDescent="0.25">
      <c r="A2374" s="4" t="s">
        <v>2702</v>
      </c>
      <c r="B2374" s="31">
        <v>64.849999999999994</v>
      </c>
    </row>
    <row r="2375" spans="1:2" x14ac:dyDescent="0.25">
      <c r="A2375" s="4" t="s">
        <v>2703</v>
      </c>
      <c r="B2375" s="31">
        <v>65.739999999999995</v>
      </c>
    </row>
    <row r="2376" spans="1:2" x14ac:dyDescent="0.25">
      <c r="A2376" s="4" t="s">
        <v>2704</v>
      </c>
      <c r="B2376" s="31">
        <v>65.78</v>
      </c>
    </row>
    <row r="2377" spans="1:2" x14ac:dyDescent="0.25">
      <c r="A2377" s="4" t="s">
        <v>2705</v>
      </c>
      <c r="B2377" s="31">
        <v>67.599999999999994</v>
      </c>
    </row>
    <row r="2378" spans="1:2" x14ac:dyDescent="0.25">
      <c r="A2378" s="4" t="s">
        <v>2706</v>
      </c>
      <c r="B2378" s="31">
        <v>69.34</v>
      </c>
    </row>
    <row r="2379" spans="1:2" x14ac:dyDescent="0.25">
      <c r="A2379" s="4" t="s">
        <v>2707</v>
      </c>
      <c r="B2379" s="31">
        <v>70.98</v>
      </c>
    </row>
    <row r="2380" spans="1:2" x14ac:dyDescent="0.25">
      <c r="A2380" s="4" t="s">
        <v>2708</v>
      </c>
      <c r="B2380" s="31">
        <v>72.34</v>
      </c>
    </row>
    <row r="2381" spans="1:2" x14ac:dyDescent="0.25">
      <c r="A2381" s="4" t="s">
        <v>2709</v>
      </c>
      <c r="B2381" s="31">
        <v>72.38</v>
      </c>
    </row>
    <row r="2382" spans="1:2" x14ac:dyDescent="0.25">
      <c r="A2382" s="4" t="s">
        <v>2710</v>
      </c>
      <c r="B2382" s="31">
        <v>73.400000000000006</v>
      </c>
    </row>
    <row r="2383" spans="1:2" x14ac:dyDescent="0.25">
      <c r="A2383" s="4" t="s">
        <v>2711</v>
      </c>
      <c r="B2383" s="31">
        <v>73.67</v>
      </c>
    </row>
    <row r="2384" spans="1:2" x14ac:dyDescent="0.25">
      <c r="A2384" s="4" t="s">
        <v>2712</v>
      </c>
      <c r="B2384" s="31">
        <v>73.540000000000006</v>
      </c>
    </row>
    <row r="2385" spans="1:2" x14ac:dyDescent="0.25">
      <c r="A2385" s="4" t="s">
        <v>2713</v>
      </c>
      <c r="B2385" s="31">
        <v>74.13</v>
      </c>
    </row>
    <row r="2386" spans="1:2" x14ac:dyDescent="0.25">
      <c r="A2386" s="4" t="s">
        <v>2714</v>
      </c>
      <c r="B2386" s="31">
        <v>72.69</v>
      </c>
    </row>
    <row r="2387" spans="1:2" x14ac:dyDescent="0.25">
      <c r="A2387" s="4" t="s">
        <v>2715</v>
      </c>
      <c r="B2387" s="31">
        <v>72.63</v>
      </c>
    </row>
    <row r="2388" spans="1:2" x14ac:dyDescent="0.25">
      <c r="A2388" s="4" t="s">
        <v>2716</v>
      </c>
      <c r="B2388" s="31">
        <v>73.08</v>
      </c>
    </row>
    <row r="2389" spans="1:2" x14ac:dyDescent="0.25">
      <c r="A2389" s="4" t="s">
        <v>2717</v>
      </c>
      <c r="B2389" s="31">
        <v>73.36</v>
      </c>
    </row>
    <row r="2390" spans="1:2" x14ac:dyDescent="0.25">
      <c r="A2390" s="4" t="s">
        <v>2718</v>
      </c>
      <c r="B2390" s="31">
        <v>73.25</v>
      </c>
    </row>
    <row r="2391" spans="1:2" x14ac:dyDescent="0.25">
      <c r="A2391" s="4" t="s">
        <v>2719</v>
      </c>
      <c r="B2391" s="31">
        <v>72.69</v>
      </c>
    </row>
    <row r="2392" spans="1:2" x14ac:dyDescent="0.25">
      <c r="A2392" s="4" t="s">
        <v>2720</v>
      </c>
      <c r="B2392" s="31">
        <v>72.239999999999995</v>
      </c>
    </row>
    <row r="2393" spans="1:2" x14ac:dyDescent="0.25">
      <c r="A2393" s="4" t="s">
        <v>2721</v>
      </c>
      <c r="B2393" s="31">
        <v>71.959999999999994</v>
      </c>
    </row>
    <row r="2394" spans="1:2" x14ac:dyDescent="0.25">
      <c r="A2394" s="4" t="s">
        <v>2722</v>
      </c>
      <c r="B2394" s="31">
        <v>71.66</v>
      </c>
    </row>
    <row r="2395" spans="1:2" x14ac:dyDescent="0.25">
      <c r="A2395" s="4" t="s">
        <v>2723</v>
      </c>
      <c r="B2395" s="31">
        <v>70.8</v>
      </c>
    </row>
    <row r="2396" spans="1:2" x14ac:dyDescent="0.25">
      <c r="A2396" s="4" t="s">
        <v>2724</v>
      </c>
      <c r="B2396" s="31">
        <v>70.400000000000006</v>
      </c>
    </row>
    <row r="2397" spans="1:2" x14ac:dyDescent="0.25">
      <c r="A2397" s="4" t="s">
        <v>2725</v>
      </c>
      <c r="B2397" s="31">
        <v>69.150000000000006</v>
      </c>
    </row>
    <row r="2398" spans="1:2" x14ac:dyDescent="0.25">
      <c r="A2398" s="4" t="s">
        <v>2726</v>
      </c>
      <c r="B2398" s="31">
        <v>68.510000000000005</v>
      </c>
    </row>
    <row r="2399" spans="1:2" x14ac:dyDescent="0.25">
      <c r="A2399" s="4" t="s">
        <v>2727</v>
      </c>
      <c r="B2399" s="31">
        <v>68.66</v>
      </c>
    </row>
    <row r="2400" spans="1:2" x14ac:dyDescent="0.25">
      <c r="A2400" s="4" t="s">
        <v>2728</v>
      </c>
      <c r="B2400" s="31">
        <v>68.459999999999994</v>
      </c>
    </row>
    <row r="2401" spans="1:2" x14ac:dyDescent="0.25">
      <c r="A2401" s="4" t="s">
        <v>2729</v>
      </c>
      <c r="B2401" s="31">
        <v>67.75</v>
      </c>
    </row>
    <row r="2402" spans="1:2" x14ac:dyDescent="0.25">
      <c r="A2402" s="4" t="s">
        <v>2730</v>
      </c>
      <c r="B2402" s="31">
        <v>68.010000000000005</v>
      </c>
    </row>
    <row r="2403" spans="1:2" x14ac:dyDescent="0.25">
      <c r="A2403" s="4" t="s">
        <v>2731</v>
      </c>
      <c r="B2403" s="31">
        <v>67.52</v>
      </c>
    </row>
    <row r="2404" spans="1:2" x14ac:dyDescent="0.25">
      <c r="A2404" s="4" t="s">
        <v>2732</v>
      </c>
      <c r="B2404" s="31">
        <v>67.3</v>
      </c>
    </row>
    <row r="2405" spans="1:2" x14ac:dyDescent="0.25">
      <c r="A2405" s="4" t="s">
        <v>2733</v>
      </c>
      <c r="B2405" s="31">
        <v>66.739999999999995</v>
      </c>
    </row>
    <row r="2406" spans="1:2" x14ac:dyDescent="0.25">
      <c r="A2406" s="4" t="s">
        <v>2734</v>
      </c>
      <c r="B2406" s="31">
        <v>66.61</v>
      </c>
    </row>
    <row r="2407" spans="1:2" x14ac:dyDescent="0.25">
      <c r="A2407" s="4" t="s">
        <v>2735</v>
      </c>
      <c r="B2407" s="31">
        <v>66.680000000000007</v>
      </c>
    </row>
    <row r="2408" spans="1:2" x14ac:dyDescent="0.25">
      <c r="A2408" s="4" t="s">
        <v>2736</v>
      </c>
      <c r="B2408" s="31">
        <v>66.760000000000005</v>
      </c>
    </row>
    <row r="2409" spans="1:2" x14ac:dyDescent="0.25">
      <c r="A2409" s="4" t="s">
        <v>2737</v>
      </c>
      <c r="B2409" s="31">
        <v>66.569999999999993</v>
      </c>
    </row>
    <row r="2410" spans="1:2" x14ac:dyDescent="0.25">
      <c r="A2410" s="4" t="s">
        <v>2738</v>
      </c>
      <c r="B2410" s="31">
        <v>66.650000000000006</v>
      </c>
    </row>
    <row r="2411" spans="1:2" x14ac:dyDescent="0.25">
      <c r="A2411" s="4" t="s">
        <v>2739</v>
      </c>
      <c r="B2411" s="31">
        <v>67</v>
      </c>
    </row>
    <row r="2412" spans="1:2" x14ac:dyDescent="0.25">
      <c r="A2412" s="4" t="s">
        <v>2740</v>
      </c>
      <c r="B2412" s="31">
        <v>66.650000000000006</v>
      </c>
    </row>
    <row r="2413" spans="1:2" x14ac:dyDescent="0.25">
      <c r="A2413" s="4" t="s">
        <v>2741</v>
      </c>
      <c r="B2413" s="31">
        <v>66.739999999999995</v>
      </c>
    </row>
    <row r="2414" spans="1:2" x14ac:dyDescent="0.25">
      <c r="A2414" s="4" t="s">
        <v>2742</v>
      </c>
      <c r="B2414" s="31">
        <v>66.61</v>
      </c>
    </row>
    <row r="2415" spans="1:2" x14ac:dyDescent="0.25">
      <c r="A2415" s="4" t="s">
        <v>2743</v>
      </c>
      <c r="B2415" s="31">
        <v>67.19</v>
      </c>
    </row>
    <row r="2416" spans="1:2" x14ac:dyDescent="0.25">
      <c r="A2416" s="4" t="s">
        <v>2744</v>
      </c>
      <c r="B2416" s="31">
        <v>66.739999999999995</v>
      </c>
    </row>
    <row r="2417" spans="1:2" x14ac:dyDescent="0.25">
      <c r="A2417" s="4" t="s">
        <v>2745</v>
      </c>
      <c r="B2417" s="31">
        <v>66.44</v>
      </c>
    </row>
    <row r="2418" spans="1:2" x14ac:dyDescent="0.25">
      <c r="A2418" s="4" t="s">
        <v>2746</v>
      </c>
      <c r="B2418" s="31">
        <v>67.25</v>
      </c>
    </row>
    <row r="2419" spans="1:2" x14ac:dyDescent="0.25">
      <c r="A2419" s="4" t="s">
        <v>2747</v>
      </c>
      <c r="B2419" s="31">
        <v>66.760000000000005</v>
      </c>
    </row>
    <row r="2420" spans="1:2" x14ac:dyDescent="0.25">
      <c r="A2420" s="4" t="s">
        <v>2748</v>
      </c>
      <c r="B2420" s="31">
        <v>66.08</v>
      </c>
    </row>
    <row r="2421" spans="1:2" x14ac:dyDescent="0.25">
      <c r="A2421" s="4" t="s">
        <v>2749</v>
      </c>
      <c r="B2421" s="31">
        <v>65.95</v>
      </c>
    </row>
    <row r="2422" spans="1:2" x14ac:dyDescent="0.25">
      <c r="A2422" s="4" t="s">
        <v>2750</v>
      </c>
      <c r="B2422" s="31">
        <v>65.48</v>
      </c>
    </row>
    <row r="2423" spans="1:2" x14ac:dyDescent="0.25">
      <c r="A2423" s="4" t="s">
        <v>2751</v>
      </c>
      <c r="B2423" s="31">
        <v>64.95</v>
      </c>
    </row>
    <row r="2424" spans="1:2" x14ac:dyDescent="0.25">
      <c r="A2424" s="4" t="s">
        <v>2752</v>
      </c>
      <c r="B2424" s="31">
        <v>64.97</v>
      </c>
    </row>
    <row r="2425" spans="1:2" x14ac:dyDescent="0.25">
      <c r="A2425" s="4" t="s">
        <v>2753</v>
      </c>
      <c r="B2425" s="31">
        <v>64.86</v>
      </c>
    </row>
    <row r="2426" spans="1:2" x14ac:dyDescent="0.25">
      <c r="A2426" s="4" t="s">
        <v>2754</v>
      </c>
      <c r="B2426" s="31">
        <v>64.84</v>
      </c>
    </row>
    <row r="2427" spans="1:2" x14ac:dyDescent="0.25">
      <c r="A2427" s="4" t="s">
        <v>2755</v>
      </c>
      <c r="B2427" s="31">
        <v>64.739999999999995</v>
      </c>
    </row>
    <row r="2428" spans="1:2" x14ac:dyDescent="0.25">
      <c r="A2428" s="4" t="s">
        <v>2756</v>
      </c>
      <c r="B2428" s="31">
        <v>63.2</v>
      </c>
    </row>
    <row r="2429" spans="1:2" x14ac:dyDescent="0.25">
      <c r="A2429" s="4" t="s">
        <v>2757</v>
      </c>
      <c r="B2429" s="31">
        <v>63.03</v>
      </c>
    </row>
    <row r="2430" spans="1:2" x14ac:dyDescent="0.25">
      <c r="A2430" s="4" t="s">
        <v>2758</v>
      </c>
      <c r="B2430" s="31">
        <v>62.75</v>
      </c>
    </row>
    <row r="2431" spans="1:2" x14ac:dyDescent="0.25">
      <c r="A2431" s="4" t="s">
        <v>2759</v>
      </c>
      <c r="B2431" s="31">
        <v>62.9</v>
      </c>
    </row>
    <row r="2432" spans="1:2" x14ac:dyDescent="0.25">
      <c r="A2432" s="4" t="s">
        <v>2760</v>
      </c>
      <c r="B2432" s="31">
        <v>61.56</v>
      </c>
    </row>
    <row r="2433" spans="1:2" x14ac:dyDescent="0.25">
      <c r="A2433" s="4" t="s">
        <v>2761</v>
      </c>
      <c r="B2433" s="31">
        <v>61.79</v>
      </c>
    </row>
    <row r="2434" spans="1:2" x14ac:dyDescent="0.25">
      <c r="A2434" s="4" t="s">
        <v>2762</v>
      </c>
      <c r="B2434" s="31">
        <v>61.34</v>
      </c>
    </row>
    <row r="2435" spans="1:2" x14ac:dyDescent="0.25">
      <c r="A2435" s="4" t="s">
        <v>2763</v>
      </c>
      <c r="B2435" s="31">
        <v>60.49</v>
      </c>
    </row>
    <row r="2436" spans="1:2" x14ac:dyDescent="0.25">
      <c r="A2436" s="4" t="s">
        <v>2764</v>
      </c>
      <c r="B2436" s="31">
        <v>60.66</v>
      </c>
    </row>
    <row r="2437" spans="1:2" x14ac:dyDescent="0.25">
      <c r="A2437" s="4" t="s">
        <v>2765</v>
      </c>
      <c r="B2437" s="31">
        <v>59.79</v>
      </c>
    </row>
    <row r="2438" spans="1:2" x14ac:dyDescent="0.25">
      <c r="A2438" s="4" t="s">
        <v>2766</v>
      </c>
      <c r="B2438" s="31">
        <v>59.76</v>
      </c>
    </row>
    <row r="2439" spans="1:2" x14ac:dyDescent="0.25">
      <c r="A2439" s="4" t="s">
        <v>2767</v>
      </c>
      <c r="B2439" s="31">
        <v>59.64</v>
      </c>
    </row>
    <row r="2440" spans="1:2" x14ac:dyDescent="0.25">
      <c r="A2440" s="4" t="s">
        <v>2768</v>
      </c>
      <c r="B2440" s="31">
        <v>59.74</v>
      </c>
    </row>
    <row r="2441" spans="1:2" x14ac:dyDescent="0.25">
      <c r="A2441" s="4" t="s">
        <v>2769</v>
      </c>
      <c r="B2441" s="31">
        <v>59.49</v>
      </c>
    </row>
    <row r="2442" spans="1:2" x14ac:dyDescent="0.25">
      <c r="A2442" s="4" t="s">
        <v>2770</v>
      </c>
      <c r="B2442" s="31">
        <v>59.49</v>
      </c>
    </row>
    <row r="2443" spans="1:2" x14ac:dyDescent="0.25">
      <c r="A2443" s="4" t="s">
        <v>2771</v>
      </c>
      <c r="B2443" s="31">
        <v>59.81</v>
      </c>
    </row>
    <row r="2444" spans="1:2" x14ac:dyDescent="0.25">
      <c r="A2444" s="4" t="s">
        <v>2772</v>
      </c>
      <c r="B2444" s="31">
        <v>59.19</v>
      </c>
    </row>
    <row r="2445" spans="1:2" x14ac:dyDescent="0.25">
      <c r="A2445" s="4" t="s">
        <v>2773</v>
      </c>
      <c r="B2445" s="31">
        <v>59.12</v>
      </c>
    </row>
    <row r="2446" spans="1:2" x14ac:dyDescent="0.25">
      <c r="A2446" s="4" t="s">
        <v>2774</v>
      </c>
      <c r="B2446" s="31">
        <v>59.71</v>
      </c>
    </row>
    <row r="2447" spans="1:2" x14ac:dyDescent="0.25">
      <c r="A2447" s="4" t="s">
        <v>2775</v>
      </c>
      <c r="B2447" s="31">
        <v>59.56</v>
      </c>
    </row>
    <row r="2448" spans="1:2" x14ac:dyDescent="0.25">
      <c r="A2448" s="4" t="s">
        <v>2776</v>
      </c>
      <c r="B2448" s="31">
        <v>58.75</v>
      </c>
    </row>
    <row r="2449" spans="1:2" x14ac:dyDescent="0.25">
      <c r="A2449" s="4" t="s">
        <v>2777</v>
      </c>
      <c r="B2449" s="31">
        <v>58.64</v>
      </c>
    </row>
    <row r="2450" spans="1:2" x14ac:dyDescent="0.25">
      <c r="A2450" s="4" t="s">
        <v>2778</v>
      </c>
      <c r="B2450" s="31">
        <v>58.27</v>
      </c>
    </row>
    <row r="2451" spans="1:2" x14ac:dyDescent="0.25">
      <c r="A2451" s="4" t="s">
        <v>2779</v>
      </c>
      <c r="B2451" s="31">
        <v>58.1</v>
      </c>
    </row>
    <row r="2452" spans="1:2" x14ac:dyDescent="0.25">
      <c r="A2452" s="4" t="s">
        <v>2780</v>
      </c>
      <c r="B2452" s="31">
        <v>57.76</v>
      </c>
    </row>
    <row r="2453" spans="1:2" x14ac:dyDescent="0.25">
      <c r="A2453" s="4" t="s">
        <v>2781</v>
      </c>
      <c r="B2453" s="31">
        <v>57.33</v>
      </c>
    </row>
    <row r="2454" spans="1:2" x14ac:dyDescent="0.25">
      <c r="A2454" s="4" t="s">
        <v>5866</v>
      </c>
      <c r="B2454" s="31">
        <v>57.31</v>
      </c>
    </row>
    <row r="2455" spans="1:2" x14ac:dyDescent="0.25">
      <c r="A2455" s="4" t="s">
        <v>2782</v>
      </c>
      <c r="B2455" s="31">
        <v>56.79</v>
      </c>
    </row>
    <row r="2456" spans="1:2" x14ac:dyDescent="0.25">
      <c r="A2456" s="4" t="s">
        <v>2783</v>
      </c>
      <c r="B2456" s="31">
        <v>56.4</v>
      </c>
    </row>
    <row r="2457" spans="1:2" x14ac:dyDescent="0.25">
      <c r="A2457" s="4" t="s">
        <v>2784</v>
      </c>
      <c r="B2457" s="31">
        <v>56.38</v>
      </c>
    </row>
    <row r="2458" spans="1:2" x14ac:dyDescent="0.25">
      <c r="A2458" s="4" t="s">
        <v>2785</v>
      </c>
      <c r="B2458" s="31">
        <v>55.74</v>
      </c>
    </row>
    <row r="2459" spans="1:2" x14ac:dyDescent="0.25">
      <c r="A2459" s="4" t="s">
        <v>2786</v>
      </c>
      <c r="B2459" s="31">
        <v>55.67</v>
      </c>
    </row>
    <row r="2460" spans="1:2" x14ac:dyDescent="0.25">
      <c r="A2460" s="4" t="s">
        <v>2787</v>
      </c>
      <c r="B2460" s="31">
        <v>55.7</v>
      </c>
    </row>
    <row r="2461" spans="1:2" x14ac:dyDescent="0.25">
      <c r="A2461" s="4" t="s">
        <v>2788</v>
      </c>
      <c r="B2461" s="31">
        <v>54.86</v>
      </c>
    </row>
    <row r="2462" spans="1:2" x14ac:dyDescent="0.25">
      <c r="A2462" s="4" t="s">
        <v>2789</v>
      </c>
      <c r="B2462" s="31">
        <v>54.77</v>
      </c>
    </row>
    <row r="2463" spans="1:2" x14ac:dyDescent="0.25">
      <c r="A2463" s="4" t="s">
        <v>2790</v>
      </c>
      <c r="B2463" s="31">
        <v>54.13</v>
      </c>
    </row>
    <row r="2464" spans="1:2" x14ac:dyDescent="0.25">
      <c r="A2464" s="4" t="s">
        <v>2791</v>
      </c>
      <c r="B2464" s="31">
        <v>54.08</v>
      </c>
    </row>
    <row r="2465" spans="1:2" x14ac:dyDescent="0.25">
      <c r="A2465" s="4" t="s">
        <v>2792</v>
      </c>
      <c r="B2465" s="31">
        <v>54.08</v>
      </c>
    </row>
    <row r="2466" spans="1:2" x14ac:dyDescent="0.25">
      <c r="A2466" s="4" t="s">
        <v>2793</v>
      </c>
      <c r="B2466" s="31">
        <v>52.9</v>
      </c>
    </row>
    <row r="2467" spans="1:2" x14ac:dyDescent="0.25">
      <c r="A2467" s="4" t="s">
        <v>2794</v>
      </c>
      <c r="B2467" s="31">
        <v>53.83</v>
      </c>
    </row>
    <row r="2468" spans="1:2" x14ac:dyDescent="0.25">
      <c r="A2468" s="4" t="s">
        <v>2795</v>
      </c>
      <c r="B2468" s="31">
        <v>53.33</v>
      </c>
    </row>
    <row r="2469" spans="1:2" x14ac:dyDescent="0.25">
      <c r="A2469" s="4" t="s">
        <v>2796</v>
      </c>
      <c r="B2469" s="31">
        <v>53.49</v>
      </c>
    </row>
    <row r="2470" spans="1:2" x14ac:dyDescent="0.25">
      <c r="A2470" s="4" t="s">
        <v>2797</v>
      </c>
      <c r="B2470" s="31">
        <v>52.75</v>
      </c>
    </row>
    <row r="2471" spans="1:2" x14ac:dyDescent="0.25">
      <c r="A2471" s="4" t="s">
        <v>2798</v>
      </c>
      <c r="B2471" s="31">
        <v>52.94</v>
      </c>
    </row>
    <row r="2472" spans="1:2" x14ac:dyDescent="0.25">
      <c r="A2472" s="4" t="s">
        <v>2799</v>
      </c>
      <c r="B2472" s="31">
        <v>52.66</v>
      </c>
    </row>
    <row r="2473" spans="1:2" x14ac:dyDescent="0.25">
      <c r="A2473" s="4" t="s">
        <v>2800</v>
      </c>
      <c r="B2473" s="31">
        <v>52.51</v>
      </c>
    </row>
    <row r="2474" spans="1:2" x14ac:dyDescent="0.25">
      <c r="A2474" s="4" t="s">
        <v>2801</v>
      </c>
      <c r="B2474" s="31">
        <v>51.86</v>
      </c>
    </row>
    <row r="2475" spans="1:2" x14ac:dyDescent="0.25">
      <c r="A2475" s="4" t="s">
        <v>2802</v>
      </c>
      <c r="B2475" s="31">
        <v>51.71</v>
      </c>
    </row>
    <row r="2476" spans="1:2" x14ac:dyDescent="0.25">
      <c r="A2476" s="4" t="s">
        <v>2803</v>
      </c>
      <c r="B2476" s="31">
        <v>51.56</v>
      </c>
    </row>
    <row r="2477" spans="1:2" x14ac:dyDescent="0.25">
      <c r="A2477" s="4" t="s">
        <v>2804</v>
      </c>
      <c r="B2477" s="31">
        <v>50.93</v>
      </c>
    </row>
    <row r="2478" spans="1:2" x14ac:dyDescent="0.25">
      <c r="A2478" s="4" t="s">
        <v>2805</v>
      </c>
      <c r="B2478" s="31">
        <v>50.67</v>
      </c>
    </row>
    <row r="2479" spans="1:2" x14ac:dyDescent="0.25">
      <c r="A2479" s="4" t="s">
        <v>2806</v>
      </c>
      <c r="B2479" s="31">
        <v>49.96</v>
      </c>
    </row>
    <row r="2480" spans="1:2" x14ac:dyDescent="0.25">
      <c r="A2480" s="4" t="s">
        <v>2807</v>
      </c>
      <c r="B2480" s="31">
        <v>49.72</v>
      </c>
    </row>
    <row r="2481" spans="1:2" x14ac:dyDescent="0.25">
      <c r="A2481" s="4" t="s">
        <v>2808</v>
      </c>
      <c r="B2481" s="31">
        <v>49.48</v>
      </c>
    </row>
    <row r="2482" spans="1:2" x14ac:dyDescent="0.25">
      <c r="A2482" s="4" t="s">
        <v>2809</v>
      </c>
      <c r="B2482" s="31">
        <v>49.55</v>
      </c>
    </row>
    <row r="2483" spans="1:2" x14ac:dyDescent="0.25">
      <c r="A2483" s="4" t="s">
        <v>2810</v>
      </c>
      <c r="B2483" s="31">
        <v>49.12</v>
      </c>
    </row>
    <row r="2484" spans="1:2" x14ac:dyDescent="0.25">
      <c r="A2484" s="4" t="s">
        <v>2811</v>
      </c>
      <c r="B2484" s="31">
        <v>49.25</v>
      </c>
    </row>
    <row r="2485" spans="1:2" x14ac:dyDescent="0.25">
      <c r="A2485" s="4" t="s">
        <v>2812</v>
      </c>
      <c r="B2485" s="31">
        <v>49.07</v>
      </c>
    </row>
    <row r="2486" spans="1:2" x14ac:dyDescent="0.25">
      <c r="A2486" s="4" t="s">
        <v>2813</v>
      </c>
      <c r="B2486" s="31">
        <v>49.16</v>
      </c>
    </row>
    <row r="2487" spans="1:2" x14ac:dyDescent="0.25">
      <c r="A2487" s="4" t="s">
        <v>2814</v>
      </c>
      <c r="B2487" s="31">
        <v>49.16</v>
      </c>
    </row>
    <row r="2488" spans="1:2" x14ac:dyDescent="0.25">
      <c r="A2488" s="4" t="s">
        <v>2815</v>
      </c>
      <c r="B2488" s="31">
        <v>49.73</v>
      </c>
    </row>
    <row r="2489" spans="1:2" x14ac:dyDescent="0.25">
      <c r="A2489" s="4" t="s">
        <v>2816</v>
      </c>
      <c r="B2489" s="31">
        <v>49.62</v>
      </c>
    </row>
    <row r="2490" spans="1:2" x14ac:dyDescent="0.25">
      <c r="A2490" s="4" t="s">
        <v>2817</v>
      </c>
      <c r="B2490" s="31">
        <v>49.27</v>
      </c>
    </row>
    <row r="2491" spans="1:2" x14ac:dyDescent="0.25">
      <c r="A2491" s="4" t="s">
        <v>2818</v>
      </c>
      <c r="B2491" s="31">
        <v>50.31</v>
      </c>
    </row>
    <row r="2492" spans="1:2" x14ac:dyDescent="0.25">
      <c r="A2492" s="4" t="s">
        <v>2819</v>
      </c>
      <c r="B2492" s="31">
        <v>50.77</v>
      </c>
    </row>
    <row r="2493" spans="1:2" x14ac:dyDescent="0.25">
      <c r="A2493" s="4" t="s">
        <v>2820</v>
      </c>
      <c r="B2493" s="31">
        <v>50.36</v>
      </c>
    </row>
    <row r="2494" spans="1:2" x14ac:dyDescent="0.25">
      <c r="A2494" s="4" t="s">
        <v>2821</v>
      </c>
      <c r="B2494" s="31">
        <v>50.33</v>
      </c>
    </row>
    <row r="2495" spans="1:2" x14ac:dyDescent="0.25">
      <c r="A2495" s="4" t="s">
        <v>2822</v>
      </c>
      <c r="B2495" s="31">
        <v>50.33</v>
      </c>
    </row>
    <row r="2496" spans="1:2" x14ac:dyDescent="0.25">
      <c r="A2496" s="4" t="s">
        <v>2823</v>
      </c>
      <c r="B2496" s="31">
        <v>50.09</v>
      </c>
    </row>
    <row r="2497" spans="1:2" x14ac:dyDescent="0.25">
      <c r="A2497" s="4" t="s">
        <v>2824</v>
      </c>
      <c r="B2497" s="31">
        <v>49.81</v>
      </c>
    </row>
    <row r="2498" spans="1:2" x14ac:dyDescent="0.25">
      <c r="A2498" s="4" t="s">
        <v>2825</v>
      </c>
      <c r="B2498" s="31">
        <v>49.68</v>
      </c>
    </row>
    <row r="2499" spans="1:2" x14ac:dyDescent="0.25">
      <c r="A2499" s="4" t="s">
        <v>2826</v>
      </c>
      <c r="B2499" s="31">
        <v>49.55</v>
      </c>
    </row>
    <row r="2500" spans="1:2" x14ac:dyDescent="0.25">
      <c r="A2500" s="4" t="s">
        <v>2827</v>
      </c>
      <c r="B2500" s="31">
        <v>49.44</v>
      </c>
    </row>
    <row r="2501" spans="1:2" x14ac:dyDescent="0.25">
      <c r="A2501" s="4" t="s">
        <v>2828</v>
      </c>
      <c r="B2501" s="31">
        <v>49.42</v>
      </c>
    </row>
    <row r="2502" spans="1:2" x14ac:dyDescent="0.25">
      <c r="A2502" s="4" t="s">
        <v>2829</v>
      </c>
      <c r="B2502" s="31">
        <v>49.14</v>
      </c>
    </row>
    <row r="2503" spans="1:2" x14ac:dyDescent="0.25">
      <c r="A2503" s="4" t="s">
        <v>2830</v>
      </c>
      <c r="B2503" s="31">
        <v>49.1</v>
      </c>
    </row>
    <row r="2504" spans="1:2" x14ac:dyDescent="0.25">
      <c r="A2504" s="4" t="s">
        <v>2831</v>
      </c>
      <c r="B2504" s="31">
        <v>49.29</v>
      </c>
    </row>
    <row r="2505" spans="1:2" x14ac:dyDescent="0.25">
      <c r="A2505" s="4" t="s">
        <v>2832</v>
      </c>
      <c r="B2505" s="31">
        <v>49.49</v>
      </c>
    </row>
    <row r="2506" spans="1:2" x14ac:dyDescent="0.25">
      <c r="A2506" s="4" t="s">
        <v>2833</v>
      </c>
      <c r="B2506" s="31">
        <v>49.42</v>
      </c>
    </row>
    <row r="2507" spans="1:2" x14ac:dyDescent="0.25">
      <c r="A2507" s="4" t="s">
        <v>2834</v>
      </c>
      <c r="B2507" s="31">
        <v>49.12</v>
      </c>
    </row>
    <row r="2508" spans="1:2" x14ac:dyDescent="0.25">
      <c r="A2508" s="4" t="s">
        <v>2835</v>
      </c>
      <c r="B2508" s="31">
        <v>48.99</v>
      </c>
    </row>
    <row r="2509" spans="1:2" x14ac:dyDescent="0.25">
      <c r="A2509" s="4" t="s">
        <v>2836</v>
      </c>
      <c r="B2509" s="31">
        <v>48.72</v>
      </c>
    </row>
    <row r="2510" spans="1:2" x14ac:dyDescent="0.25">
      <c r="A2510" s="4" t="s">
        <v>2837</v>
      </c>
      <c r="B2510" s="31">
        <v>48.29</v>
      </c>
    </row>
    <row r="2511" spans="1:2" x14ac:dyDescent="0.25">
      <c r="A2511" s="4" t="s">
        <v>2838</v>
      </c>
      <c r="B2511" s="31">
        <v>48.09</v>
      </c>
    </row>
    <row r="2512" spans="1:2" x14ac:dyDescent="0.25">
      <c r="A2512" s="4" t="s">
        <v>2839</v>
      </c>
      <c r="B2512" s="31">
        <v>47.46</v>
      </c>
    </row>
    <row r="2513" spans="1:2" x14ac:dyDescent="0.25">
      <c r="A2513" s="4" t="s">
        <v>2840</v>
      </c>
      <c r="B2513" s="31">
        <v>47.46</v>
      </c>
    </row>
    <row r="2514" spans="1:2" x14ac:dyDescent="0.25">
      <c r="A2514" s="4" t="s">
        <v>2841</v>
      </c>
      <c r="B2514" s="31">
        <v>47.33</v>
      </c>
    </row>
    <row r="2515" spans="1:2" x14ac:dyDescent="0.25">
      <c r="A2515" s="4" t="s">
        <v>2842</v>
      </c>
      <c r="B2515" s="31">
        <v>47.09</v>
      </c>
    </row>
    <row r="2516" spans="1:2" x14ac:dyDescent="0.25">
      <c r="A2516" s="4" t="s">
        <v>2843</v>
      </c>
      <c r="B2516" s="31">
        <v>47.18</v>
      </c>
    </row>
    <row r="2517" spans="1:2" x14ac:dyDescent="0.25">
      <c r="A2517" s="4" t="s">
        <v>2844</v>
      </c>
      <c r="B2517" s="31">
        <v>47.57</v>
      </c>
    </row>
    <row r="2518" spans="1:2" x14ac:dyDescent="0.25">
      <c r="A2518" s="4" t="s">
        <v>2845</v>
      </c>
      <c r="B2518" s="31">
        <v>47.27</v>
      </c>
    </row>
    <row r="2519" spans="1:2" x14ac:dyDescent="0.25">
      <c r="A2519" s="4" t="s">
        <v>2846</v>
      </c>
      <c r="B2519" s="31">
        <v>47.59</v>
      </c>
    </row>
    <row r="2520" spans="1:2" x14ac:dyDescent="0.25">
      <c r="A2520" s="4" t="s">
        <v>2847</v>
      </c>
      <c r="B2520" s="31">
        <v>47.38</v>
      </c>
    </row>
    <row r="2521" spans="1:2" x14ac:dyDescent="0.25">
      <c r="A2521" s="4" t="s">
        <v>2848</v>
      </c>
      <c r="B2521" s="31">
        <v>47.68</v>
      </c>
    </row>
    <row r="2522" spans="1:2" x14ac:dyDescent="0.25">
      <c r="A2522" s="4" t="s">
        <v>2849</v>
      </c>
      <c r="B2522" s="31">
        <v>47.59</v>
      </c>
    </row>
    <row r="2523" spans="1:2" x14ac:dyDescent="0.25">
      <c r="A2523" s="4" t="s">
        <v>2850</v>
      </c>
      <c r="B2523" s="31">
        <v>47.48</v>
      </c>
    </row>
    <row r="2524" spans="1:2" x14ac:dyDescent="0.25">
      <c r="A2524" s="4" t="s">
        <v>2851</v>
      </c>
      <c r="B2524" s="31">
        <v>47.51</v>
      </c>
    </row>
    <row r="2525" spans="1:2" x14ac:dyDescent="0.25">
      <c r="A2525" s="4" t="s">
        <v>2852</v>
      </c>
      <c r="B2525" s="31">
        <v>47.83</v>
      </c>
    </row>
    <row r="2526" spans="1:2" x14ac:dyDescent="0.25">
      <c r="A2526" s="4" t="s">
        <v>2853</v>
      </c>
      <c r="B2526" s="31">
        <v>47.81</v>
      </c>
    </row>
    <row r="2527" spans="1:2" x14ac:dyDescent="0.25">
      <c r="A2527" s="4" t="s">
        <v>2854</v>
      </c>
      <c r="B2527" s="31">
        <v>47.85</v>
      </c>
    </row>
    <row r="2528" spans="1:2" x14ac:dyDescent="0.25">
      <c r="A2528" s="4" t="s">
        <v>2855</v>
      </c>
      <c r="B2528" s="31">
        <v>47.85</v>
      </c>
    </row>
    <row r="2529" spans="1:2" x14ac:dyDescent="0.25">
      <c r="A2529" s="4" t="s">
        <v>2856</v>
      </c>
      <c r="B2529" s="31">
        <v>47.96</v>
      </c>
    </row>
    <row r="2530" spans="1:2" x14ac:dyDescent="0.25">
      <c r="A2530" s="4" t="s">
        <v>2857</v>
      </c>
      <c r="B2530" s="31">
        <v>47.66</v>
      </c>
    </row>
    <row r="2531" spans="1:2" x14ac:dyDescent="0.25">
      <c r="A2531" s="4" t="s">
        <v>2858</v>
      </c>
      <c r="B2531" s="31">
        <v>47.01</v>
      </c>
    </row>
    <row r="2532" spans="1:2" x14ac:dyDescent="0.25">
      <c r="A2532" s="4" t="s">
        <v>2859</v>
      </c>
      <c r="B2532" s="31">
        <v>47.29</v>
      </c>
    </row>
    <row r="2533" spans="1:2" x14ac:dyDescent="0.25">
      <c r="A2533" s="4" t="s">
        <v>2860</v>
      </c>
      <c r="B2533" s="31">
        <v>47.44</v>
      </c>
    </row>
    <row r="2534" spans="1:2" x14ac:dyDescent="0.25">
      <c r="A2534" s="4" t="s">
        <v>2861</v>
      </c>
      <c r="B2534" s="31">
        <v>47.35</v>
      </c>
    </row>
    <row r="2535" spans="1:2" x14ac:dyDescent="0.25">
      <c r="A2535" s="4" t="s">
        <v>2862</v>
      </c>
      <c r="B2535" s="31">
        <v>47.03</v>
      </c>
    </row>
    <row r="2536" spans="1:2" x14ac:dyDescent="0.25">
      <c r="A2536" s="4" t="s">
        <v>2863</v>
      </c>
      <c r="B2536" s="31">
        <v>47.57</v>
      </c>
    </row>
    <row r="2537" spans="1:2" x14ac:dyDescent="0.25">
      <c r="A2537" s="4" t="s">
        <v>2864</v>
      </c>
      <c r="B2537" s="31">
        <v>47.63</v>
      </c>
    </row>
    <row r="2538" spans="1:2" x14ac:dyDescent="0.25">
      <c r="A2538" s="4" t="s">
        <v>2865</v>
      </c>
      <c r="B2538" s="31">
        <v>47.48</v>
      </c>
    </row>
    <row r="2539" spans="1:2" x14ac:dyDescent="0.25">
      <c r="A2539" s="4" t="s">
        <v>2866</v>
      </c>
      <c r="B2539" s="31">
        <v>48.32</v>
      </c>
    </row>
    <row r="2540" spans="1:2" x14ac:dyDescent="0.25">
      <c r="A2540" s="4" t="s">
        <v>2867</v>
      </c>
      <c r="B2540" s="31">
        <v>49.36</v>
      </c>
    </row>
    <row r="2541" spans="1:2" x14ac:dyDescent="0.25">
      <c r="A2541" s="4" t="s">
        <v>2868</v>
      </c>
      <c r="B2541" s="31">
        <v>49.16</v>
      </c>
    </row>
    <row r="2542" spans="1:2" x14ac:dyDescent="0.25">
      <c r="A2542" s="4" t="s">
        <v>2869</v>
      </c>
      <c r="B2542" s="31">
        <v>49.25</v>
      </c>
    </row>
    <row r="2543" spans="1:2" x14ac:dyDescent="0.25">
      <c r="A2543" s="4" t="s">
        <v>2870</v>
      </c>
      <c r="B2543" s="31">
        <v>51.24</v>
      </c>
    </row>
    <row r="2544" spans="1:2" x14ac:dyDescent="0.25">
      <c r="A2544" s="4" t="s">
        <v>2871</v>
      </c>
      <c r="B2544" s="31">
        <v>51.43</v>
      </c>
    </row>
    <row r="2545" spans="1:2" x14ac:dyDescent="0.25">
      <c r="A2545" s="4" t="s">
        <v>2872</v>
      </c>
      <c r="B2545" s="31">
        <v>53.03</v>
      </c>
    </row>
    <row r="2546" spans="1:2" x14ac:dyDescent="0.25">
      <c r="A2546" s="4" t="s">
        <v>2873</v>
      </c>
      <c r="B2546" s="31">
        <v>53.22</v>
      </c>
    </row>
    <row r="2547" spans="1:2" x14ac:dyDescent="0.25">
      <c r="A2547" s="4" t="s">
        <v>2874</v>
      </c>
      <c r="B2547" s="31">
        <v>53.87</v>
      </c>
    </row>
    <row r="2548" spans="1:2" x14ac:dyDescent="0.25">
      <c r="A2548" s="4" t="s">
        <v>2875</v>
      </c>
      <c r="B2548" s="31">
        <v>54.17</v>
      </c>
    </row>
    <row r="2549" spans="1:2" x14ac:dyDescent="0.25">
      <c r="A2549" s="4" t="s">
        <v>2876</v>
      </c>
      <c r="B2549" s="31">
        <v>54.75</v>
      </c>
    </row>
    <row r="2550" spans="1:2" x14ac:dyDescent="0.25">
      <c r="A2550" s="4" t="s">
        <v>2877</v>
      </c>
      <c r="B2550" s="31">
        <v>56.09</v>
      </c>
    </row>
    <row r="2551" spans="1:2" x14ac:dyDescent="0.25">
      <c r="A2551" s="4" t="s">
        <v>2878</v>
      </c>
      <c r="B2551" s="31">
        <v>56.48</v>
      </c>
    </row>
    <row r="2552" spans="1:2" x14ac:dyDescent="0.25">
      <c r="A2552" s="4" t="s">
        <v>2879</v>
      </c>
      <c r="B2552" s="31">
        <v>56.87</v>
      </c>
    </row>
    <row r="2553" spans="1:2" x14ac:dyDescent="0.25">
      <c r="A2553" s="4" t="s">
        <v>2880</v>
      </c>
      <c r="B2553" s="31">
        <v>56.57</v>
      </c>
    </row>
    <row r="2554" spans="1:2" x14ac:dyDescent="0.25">
      <c r="A2554" s="4" t="s">
        <v>2881</v>
      </c>
      <c r="B2554" s="31">
        <v>56.7</v>
      </c>
    </row>
    <row r="2555" spans="1:2" x14ac:dyDescent="0.25">
      <c r="A2555" s="4" t="s">
        <v>2882</v>
      </c>
      <c r="B2555" s="31">
        <v>56.51</v>
      </c>
    </row>
    <row r="2556" spans="1:2" x14ac:dyDescent="0.25">
      <c r="A2556" s="4" t="s">
        <v>2883</v>
      </c>
      <c r="B2556" s="31">
        <v>57.22</v>
      </c>
    </row>
    <row r="2557" spans="1:2" x14ac:dyDescent="0.25">
      <c r="A2557" s="4" t="s">
        <v>2884</v>
      </c>
      <c r="B2557" s="31">
        <v>56.81</v>
      </c>
    </row>
    <row r="2558" spans="1:2" x14ac:dyDescent="0.25">
      <c r="A2558" s="4" t="s">
        <v>2885</v>
      </c>
      <c r="B2558" s="31">
        <v>57.3</v>
      </c>
    </row>
    <row r="2559" spans="1:2" x14ac:dyDescent="0.25">
      <c r="A2559" s="4" t="s">
        <v>2886</v>
      </c>
      <c r="B2559" s="31">
        <v>57.56</v>
      </c>
    </row>
    <row r="2560" spans="1:2" x14ac:dyDescent="0.25">
      <c r="A2560" s="4" t="s">
        <v>2887</v>
      </c>
      <c r="B2560" s="31">
        <v>58.33</v>
      </c>
    </row>
    <row r="2561" spans="1:2" x14ac:dyDescent="0.25">
      <c r="A2561" s="4" t="s">
        <v>2888</v>
      </c>
      <c r="B2561" s="31">
        <v>59.35</v>
      </c>
    </row>
    <row r="2562" spans="1:2" x14ac:dyDescent="0.25">
      <c r="A2562" s="4" t="s">
        <v>2889</v>
      </c>
      <c r="B2562" s="31">
        <v>58.88</v>
      </c>
    </row>
    <row r="2563" spans="1:2" x14ac:dyDescent="0.25">
      <c r="A2563" s="4" t="s">
        <v>2890</v>
      </c>
      <c r="B2563" s="31">
        <v>59.5</v>
      </c>
    </row>
    <row r="2564" spans="1:2" x14ac:dyDescent="0.25">
      <c r="A2564" s="4" t="s">
        <v>2891</v>
      </c>
      <c r="B2564" s="31">
        <v>59.67</v>
      </c>
    </row>
    <row r="2565" spans="1:2" x14ac:dyDescent="0.25">
      <c r="A2565" s="4" t="s">
        <v>2892</v>
      </c>
      <c r="B2565" s="31">
        <v>61.08</v>
      </c>
    </row>
    <row r="2566" spans="1:2" x14ac:dyDescent="0.25">
      <c r="A2566" s="4" t="s">
        <v>2893</v>
      </c>
      <c r="B2566" s="31">
        <v>61.45</v>
      </c>
    </row>
    <row r="2567" spans="1:2" x14ac:dyDescent="0.25">
      <c r="A2567" s="4" t="s">
        <v>5867</v>
      </c>
      <c r="B2567" s="31">
        <v>60.7</v>
      </c>
    </row>
    <row r="2568" spans="1:2" x14ac:dyDescent="0.25">
      <c r="A2568" s="4" t="s">
        <v>2894</v>
      </c>
      <c r="B2568" s="31">
        <v>60.61</v>
      </c>
    </row>
    <row r="2569" spans="1:2" x14ac:dyDescent="0.25">
      <c r="A2569" s="4" t="s">
        <v>2895</v>
      </c>
      <c r="B2569" s="31">
        <v>61.32</v>
      </c>
    </row>
    <row r="2570" spans="1:2" x14ac:dyDescent="0.25">
      <c r="A2570" s="4" t="s">
        <v>2896</v>
      </c>
      <c r="B2570" s="31">
        <v>60.76</v>
      </c>
    </row>
    <row r="2571" spans="1:2" x14ac:dyDescent="0.25">
      <c r="A2571" s="4" t="s">
        <v>2897</v>
      </c>
      <c r="B2571" s="31">
        <v>59.99</v>
      </c>
    </row>
    <row r="2572" spans="1:2" x14ac:dyDescent="0.25">
      <c r="A2572" s="4" t="s">
        <v>2898</v>
      </c>
      <c r="B2572" s="31">
        <v>59.69</v>
      </c>
    </row>
    <row r="2573" spans="1:2" x14ac:dyDescent="0.25">
      <c r="A2573" s="4" t="s">
        <v>2899</v>
      </c>
      <c r="B2573" s="31">
        <v>58.82</v>
      </c>
    </row>
    <row r="2574" spans="1:2" x14ac:dyDescent="0.25">
      <c r="A2574" s="4" t="s">
        <v>2900</v>
      </c>
      <c r="B2574" s="31">
        <v>57.56</v>
      </c>
    </row>
    <row r="2575" spans="1:2" x14ac:dyDescent="0.25">
      <c r="A2575" s="4" t="s">
        <v>2901</v>
      </c>
      <c r="B2575" s="31">
        <v>56.84</v>
      </c>
    </row>
    <row r="2576" spans="1:2" x14ac:dyDescent="0.25">
      <c r="A2576" s="4" t="s">
        <v>2902</v>
      </c>
      <c r="B2576" s="31">
        <v>56.88</v>
      </c>
    </row>
    <row r="2577" spans="1:2" x14ac:dyDescent="0.25">
      <c r="A2577" s="4" t="s">
        <v>2903</v>
      </c>
      <c r="B2577" s="31">
        <v>56.74</v>
      </c>
    </row>
    <row r="2578" spans="1:2" x14ac:dyDescent="0.25">
      <c r="A2578" s="4" t="s">
        <v>2904</v>
      </c>
      <c r="B2578" s="31">
        <v>56.52</v>
      </c>
    </row>
    <row r="2579" spans="1:2" x14ac:dyDescent="0.25">
      <c r="A2579" s="4" t="s">
        <v>2905</v>
      </c>
      <c r="B2579" s="31">
        <v>56.69</v>
      </c>
    </row>
    <row r="2580" spans="1:2" x14ac:dyDescent="0.25">
      <c r="A2580" s="4" t="s">
        <v>2906</v>
      </c>
      <c r="B2580" s="31">
        <v>56.8</v>
      </c>
    </row>
    <row r="2581" spans="1:2" x14ac:dyDescent="0.25">
      <c r="A2581" s="4" t="s">
        <v>2907</v>
      </c>
      <c r="B2581" s="31">
        <v>57.25</v>
      </c>
    </row>
    <row r="2582" spans="1:2" x14ac:dyDescent="0.25">
      <c r="A2582" s="4" t="s">
        <v>2908</v>
      </c>
      <c r="B2582" s="31">
        <v>57.86</v>
      </c>
    </row>
    <row r="2583" spans="1:2" x14ac:dyDescent="0.25">
      <c r="A2583" s="4" t="s">
        <v>2909</v>
      </c>
      <c r="B2583" s="31">
        <v>58.29</v>
      </c>
    </row>
    <row r="2584" spans="1:2" x14ac:dyDescent="0.25">
      <c r="A2584" s="4" t="s">
        <v>2910</v>
      </c>
      <c r="B2584" s="31">
        <v>59.33</v>
      </c>
    </row>
    <row r="2585" spans="1:2" x14ac:dyDescent="0.25">
      <c r="A2585" s="4" t="s">
        <v>2911</v>
      </c>
      <c r="B2585" s="31">
        <v>59.71</v>
      </c>
    </row>
    <row r="2586" spans="1:2" x14ac:dyDescent="0.25">
      <c r="A2586" s="4" t="s">
        <v>2912</v>
      </c>
      <c r="B2586" s="31">
        <v>59.67</v>
      </c>
    </row>
    <row r="2587" spans="1:2" x14ac:dyDescent="0.25">
      <c r="A2587" s="4" t="s">
        <v>2913</v>
      </c>
      <c r="B2587" s="31">
        <v>60.33</v>
      </c>
    </row>
    <row r="2588" spans="1:2" x14ac:dyDescent="0.25">
      <c r="A2588" s="4" t="s">
        <v>2914</v>
      </c>
      <c r="B2588" s="31">
        <v>60.52</v>
      </c>
    </row>
    <row r="2589" spans="1:2" x14ac:dyDescent="0.25">
      <c r="A2589" s="4" t="s">
        <v>2915</v>
      </c>
      <c r="B2589" s="31">
        <v>60.62</v>
      </c>
    </row>
    <row r="2590" spans="1:2" x14ac:dyDescent="0.25">
      <c r="A2590" s="4" t="s">
        <v>2916</v>
      </c>
      <c r="B2590" s="31">
        <v>60.9</v>
      </c>
    </row>
    <row r="2591" spans="1:2" x14ac:dyDescent="0.25">
      <c r="A2591" s="4" t="s">
        <v>2917</v>
      </c>
      <c r="B2591" s="31">
        <v>60.88</v>
      </c>
    </row>
    <row r="2592" spans="1:2" x14ac:dyDescent="0.25">
      <c r="A2592" s="4" t="s">
        <v>2918</v>
      </c>
      <c r="B2592" s="31">
        <v>61</v>
      </c>
    </row>
    <row r="2593" spans="1:2" x14ac:dyDescent="0.25">
      <c r="A2593" s="4" t="s">
        <v>2919</v>
      </c>
      <c r="B2593" s="31">
        <v>61.07</v>
      </c>
    </row>
    <row r="2594" spans="1:2" x14ac:dyDescent="0.25">
      <c r="A2594" s="4" t="s">
        <v>2920</v>
      </c>
      <c r="B2594" s="31">
        <v>60.54</v>
      </c>
    </row>
    <row r="2595" spans="1:2" x14ac:dyDescent="0.25">
      <c r="A2595" s="4" t="s">
        <v>2921</v>
      </c>
      <c r="B2595" s="31">
        <v>60.19</v>
      </c>
    </row>
    <row r="2596" spans="1:2" x14ac:dyDescent="0.25">
      <c r="A2596" s="4" t="s">
        <v>2922</v>
      </c>
      <c r="B2596" s="31">
        <v>59.45</v>
      </c>
    </row>
    <row r="2597" spans="1:2" x14ac:dyDescent="0.25">
      <c r="A2597" s="4" t="s">
        <v>2923</v>
      </c>
      <c r="B2597" s="31">
        <v>59.24</v>
      </c>
    </row>
    <row r="2598" spans="1:2" x14ac:dyDescent="0.25">
      <c r="A2598" s="4" t="s">
        <v>2924</v>
      </c>
      <c r="B2598" s="31">
        <v>59.11</v>
      </c>
    </row>
    <row r="2599" spans="1:2" x14ac:dyDescent="0.25">
      <c r="A2599" s="4" t="s">
        <v>2925</v>
      </c>
      <c r="B2599" s="31">
        <v>58.92</v>
      </c>
    </row>
    <row r="2600" spans="1:2" x14ac:dyDescent="0.25">
      <c r="A2600" s="4" t="s">
        <v>2926</v>
      </c>
      <c r="B2600" s="31">
        <v>58.23</v>
      </c>
    </row>
    <row r="2601" spans="1:2" x14ac:dyDescent="0.25">
      <c r="A2601" s="4" t="s">
        <v>2927</v>
      </c>
      <c r="B2601" s="31">
        <v>58.18</v>
      </c>
    </row>
    <row r="2602" spans="1:2" x14ac:dyDescent="0.25">
      <c r="A2602" s="4" t="s">
        <v>2928</v>
      </c>
      <c r="B2602" s="31">
        <v>57.89</v>
      </c>
    </row>
    <row r="2603" spans="1:2" x14ac:dyDescent="0.25">
      <c r="A2603" s="4" t="s">
        <v>2929</v>
      </c>
      <c r="B2603" s="31">
        <v>57.93</v>
      </c>
    </row>
    <row r="2604" spans="1:2" x14ac:dyDescent="0.25">
      <c r="A2604" s="4" t="s">
        <v>2930</v>
      </c>
      <c r="B2604" s="31">
        <v>57.45</v>
      </c>
    </row>
    <row r="2605" spans="1:2" x14ac:dyDescent="0.25">
      <c r="A2605" s="4" t="s">
        <v>2931</v>
      </c>
      <c r="B2605" s="31">
        <v>57.4</v>
      </c>
    </row>
    <row r="2606" spans="1:2" x14ac:dyDescent="0.25">
      <c r="A2606" s="4" t="s">
        <v>2932</v>
      </c>
      <c r="B2606" s="31">
        <v>57.53</v>
      </c>
    </row>
    <row r="2607" spans="1:2" x14ac:dyDescent="0.25">
      <c r="A2607" s="4" t="s">
        <v>2933</v>
      </c>
      <c r="B2607" s="31">
        <v>57.13</v>
      </c>
    </row>
    <row r="2608" spans="1:2" x14ac:dyDescent="0.25">
      <c r="A2608" s="4" t="s">
        <v>2934</v>
      </c>
      <c r="B2608" s="31">
        <v>56.64</v>
      </c>
    </row>
    <row r="2609" spans="1:2" x14ac:dyDescent="0.25">
      <c r="A2609" s="4" t="s">
        <v>2935</v>
      </c>
      <c r="B2609" s="31">
        <v>56.48</v>
      </c>
    </row>
    <row r="2610" spans="1:2" x14ac:dyDescent="0.25">
      <c r="A2610" s="4" t="s">
        <v>2936</v>
      </c>
      <c r="B2610" s="31">
        <v>56.43</v>
      </c>
    </row>
    <row r="2611" spans="1:2" x14ac:dyDescent="0.25">
      <c r="A2611" s="4" t="s">
        <v>2937</v>
      </c>
      <c r="B2611" s="31">
        <v>56.12</v>
      </c>
    </row>
    <row r="2612" spans="1:2" x14ac:dyDescent="0.25">
      <c r="A2612" s="4" t="s">
        <v>2938</v>
      </c>
      <c r="B2612" s="31">
        <v>55.99</v>
      </c>
    </row>
    <row r="2613" spans="1:2" x14ac:dyDescent="0.25">
      <c r="A2613" s="4" t="s">
        <v>2939</v>
      </c>
      <c r="B2613" s="31">
        <v>56.12</v>
      </c>
    </row>
    <row r="2614" spans="1:2" x14ac:dyDescent="0.25">
      <c r="A2614" s="4" t="s">
        <v>2940</v>
      </c>
      <c r="B2614" s="31">
        <v>56.46</v>
      </c>
    </row>
    <row r="2615" spans="1:2" x14ac:dyDescent="0.25">
      <c r="A2615" s="4" t="s">
        <v>2941</v>
      </c>
      <c r="B2615" s="31">
        <v>56.45</v>
      </c>
    </row>
    <row r="2616" spans="1:2" x14ac:dyDescent="0.25">
      <c r="A2616" s="4" t="s">
        <v>2942</v>
      </c>
      <c r="B2616" s="31">
        <v>56.64</v>
      </c>
    </row>
    <row r="2617" spans="1:2" x14ac:dyDescent="0.25">
      <c r="A2617" s="4" t="s">
        <v>2943</v>
      </c>
      <c r="B2617" s="31">
        <v>57.04</v>
      </c>
    </row>
    <row r="2618" spans="1:2" x14ac:dyDescent="0.25">
      <c r="A2618" s="4" t="s">
        <v>2944</v>
      </c>
      <c r="B2618" s="31">
        <v>58.03</v>
      </c>
    </row>
    <row r="2619" spans="1:2" x14ac:dyDescent="0.25">
      <c r="A2619" s="4" t="s">
        <v>2945</v>
      </c>
      <c r="B2619" s="31">
        <v>58.13</v>
      </c>
    </row>
    <row r="2620" spans="1:2" x14ac:dyDescent="0.25">
      <c r="A2620" s="4" t="s">
        <v>2946</v>
      </c>
      <c r="B2620" s="31">
        <v>58.11</v>
      </c>
    </row>
    <row r="2621" spans="1:2" x14ac:dyDescent="0.25">
      <c r="A2621" s="4" t="s">
        <v>2947</v>
      </c>
      <c r="B2621" s="31">
        <v>58.07</v>
      </c>
    </row>
    <row r="2622" spans="1:2" x14ac:dyDescent="0.25">
      <c r="A2622" s="4" t="s">
        <v>2948</v>
      </c>
      <c r="B2622" s="31">
        <v>58.09</v>
      </c>
    </row>
    <row r="2623" spans="1:2" x14ac:dyDescent="0.25">
      <c r="A2623" s="4" t="s">
        <v>2949</v>
      </c>
      <c r="B2623" s="31">
        <v>58.28</v>
      </c>
    </row>
    <row r="2624" spans="1:2" x14ac:dyDescent="0.25">
      <c r="A2624" s="4" t="s">
        <v>2950</v>
      </c>
      <c r="B2624" s="31">
        <v>58.8</v>
      </c>
    </row>
    <row r="2625" spans="1:2" x14ac:dyDescent="0.25">
      <c r="A2625" s="4" t="s">
        <v>2951</v>
      </c>
      <c r="B2625" s="31">
        <v>58.95</v>
      </c>
    </row>
    <row r="2626" spans="1:2" x14ac:dyDescent="0.25">
      <c r="A2626" s="4" t="s">
        <v>2952</v>
      </c>
      <c r="B2626" s="31">
        <v>59.25</v>
      </c>
    </row>
    <row r="2627" spans="1:2" x14ac:dyDescent="0.25">
      <c r="A2627" s="4" t="s">
        <v>2953</v>
      </c>
      <c r="B2627" s="31">
        <v>59.6</v>
      </c>
    </row>
    <row r="2628" spans="1:2" x14ac:dyDescent="0.25">
      <c r="A2628" s="4" t="s">
        <v>2954</v>
      </c>
      <c r="B2628" s="31">
        <v>60.49</v>
      </c>
    </row>
    <row r="2629" spans="1:2" x14ac:dyDescent="0.25">
      <c r="A2629" s="4" t="s">
        <v>2955</v>
      </c>
      <c r="B2629" s="31">
        <v>60.63</v>
      </c>
    </row>
    <row r="2630" spans="1:2" x14ac:dyDescent="0.25">
      <c r="A2630" s="4" t="s">
        <v>2956</v>
      </c>
      <c r="B2630" s="31">
        <v>60.84</v>
      </c>
    </row>
    <row r="2631" spans="1:2" x14ac:dyDescent="0.25">
      <c r="A2631" s="4" t="s">
        <v>2957</v>
      </c>
      <c r="B2631" s="31">
        <v>61.03</v>
      </c>
    </row>
    <row r="2632" spans="1:2" x14ac:dyDescent="0.25">
      <c r="A2632" s="4" t="s">
        <v>2958</v>
      </c>
      <c r="B2632" s="31">
        <v>60.89</v>
      </c>
    </row>
    <row r="2633" spans="1:2" x14ac:dyDescent="0.25">
      <c r="A2633" s="4" t="s">
        <v>2959</v>
      </c>
      <c r="B2633" s="31">
        <v>61.02</v>
      </c>
    </row>
    <row r="2634" spans="1:2" x14ac:dyDescent="0.25">
      <c r="A2634" s="4" t="s">
        <v>2960</v>
      </c>
      <c r="B2634" s="31">
        <v>61.09</v>
      </c>
    </row>
    <row r="2635" spans="1:2" x14ac:dyDescent="0.25">
      <c r="A2635" s="4" t="s">
        <v>2961</v>
      </c>
      <c r="B2635" s="31">
        <v>61.34</v>
      </c>
    </row>
    <row r="2636" spans="1:2" x14ac:dyDescent="0.25">
      <c r="A2636" s="4" t="s">
        <v>2962</v>
      </c>
      <c r="B2636" s="31">
        <v>61.29</v>
      </c>
    </row>
    <row r="2637" spans="1:2" x14ac:dyDescent="0.25">
      <c r="A2637" s="4" t="s">
        <v>2963</v>
      </c>
      <c r="B2637" s="31">
        <v>61.25</v>
      </c>
    </row>
    <row r="2638" spans="1:2" x14ac:dyDescent="0.25">
      <c r="A2638" s="4" t="s">
        <v>2964</v>
      </c>
      <c r="B2638" s="31">
        <v>61.4</v>
      </c>
    </row>
    <row r="2639" spans="1:2" x14ac:dyDescent="0.25">
      <c r="A2639" s="4" t="s">
        <v>2965</v>
      </c>
      <c r="B2639" s="31">
        <v>61.71</v>
      </c>
    </row>
    <row r="2640" spans="1:2" x14ac:dyDescent="0.25">
      <c r="A2640" s="4" t="s">
        <v>2966</v>
      </c>
      <c r="B2640" s="31">
        <v>61.77</v>
      </c>
    </row>
    <row r="2641" spans="1:2" x14ac:dyDescent="0.25">
      <c r="A2641" s="4" t="s">
        <v>2967</v>
      </c>
      <c r="B2641" s="31">
        <v>61.84</v>
      </c>
    </row>
    <row r="2642" spans="1:2" x14ac:dyDescent="0.25">
      <c r="A2642" s="4" t="s">
        <v>2968</v>
      </c>
      <c r="B2642" s="31">
        <v>61.73</v>
      </c>
    </row>
    <row r="2643" spans="1:2" x14ac:dyDescent="0.25">
      <c r="A2643" s="4" t="s">
        <v>2969</v>
      </c>
      <c r="B2643" s="31">
        <v>61.65</v>
      </c>
    </row>
    <row r="2644" spans="1:2" x14ac:dyDescent="0.25">
      <c r="A2644" s="4" t="s">
        <v>2970</v>
      </c>
      <c r="B2644" s="31">
        <v>61.54</v>
      </c>
    </row>
    <row r="2645" spans="1:2" x14ac:dyDescent="0.25">
      <c r="A2645" s="4" t="s">
        <v>2971</v>
      </c>
      <c r="B2645" s="31">
        <v>61.48</v>
      </c>
    </row>
    <row r="2646" spans="1:2" x14ac:dyDescent="0.25">
      <c r="A2646" s="4" t="s">
        <v>2972</v>
      </c>
      <c r="B2646" s="31">
        <v>61.98</v>
      </c>
    </row>
    <row r="2647" spans="1:2" x14ac:dyDescent="0.25">
      <c r="A2647" s="4" t="s">
        <v>2973</v>
      </c>
      <c r="B2647" s="31">
        <v>61.77</v>
      </c>
    </row>
    <row r="2648" spans="1:2" x14ac:dyDescent="0.25">
      <c r="A2648" s="4" t="s">
        <v>2974</v>
      </c>
      <c r="B2648" s="31">
        <v>61.29</v>
      </c>
    </row>
    <row r="2649" spans="1:2" x14ac:dyDescent="0.25">
      <c r="A2649" s="4" t="s">
        <v>2975</v>
      </c>
      <c r="B2649" s="31">
        <v>60.63</v>
      </c>
    </row>
    <row r="2650" spans="1:2" x14ac:dyDescent="0.25">
      <c r="A2650" s="4" t="s">
        <v>2976</v>
      </c>
      <c r="B2650" s="31">
        <v>60.48</v>
      </c>
    </row>
    <row r="2651" spans="1:2" x14ac:dyDescent="0.25">
      <c r="A2651" s="4" t="s">
        <v>2977</v>
      </c>
      <c r="B2651" s="31">
        <v>60.57</v>
      </c>
    </row>
    <row r="2652" spans="1:2" x14ac:dyDescent="0.25">
      <c r="A2652" s="4" t="s">
        <v>2978</v>
      </c>
      <c r="B2652" s="31">
        <v>60.59</v>
      </c>
    </row>
    <row r="2653" spans="1:2" x14ac:dyDescent="0.25">
      <c r="A2653" s="4" t="s">
        <v>2979</v>
      </c>
      <c r="B2653" s="31">
        <v>60.65</v>
      </c>
    </row>
    <row r="2654" spans="1:2" x14ac:dyDescent="0.25">
      <c r="A2654" s="4" t="s">
        <v>2980</v>
      </c>
      <c r="B2654" s="31">
        <v>61.17</v>
      </c>
    </row>
    <row r="2655" spans="1:2" x14ac:dyDescent="0.25">
      <c r="A2655" s="4" t="s">
        <v>2981</v>
      </c>
      <c r="B2655" s="31">
        <v>60.3</v>
      </c>
    </row>
    <row r="2656" spans="1:2" x14ac:dyDescent="0.25">
      <c r="A2656" s="4" t="s">
        <v>2982</v>
      </c>
      <c r="B2656" s="31">
        <v>60.26</v>
      </c>
    </row>
    <row r="2657" spans="1:2" x14ac:dyDescent="0.25">
      <c r="A2657" s="4" t="s">
        <v>2983</v>
      </c>
      <c r="B2657" s="31">
        <v>59.58</v>
      </c>
    </row>
    <row r="2658" spans="1:2" x14ac:dyDescent="0.25">
      <c r="A2658" s="4" t="s">
        <v>2984</v>
      </c>
      <c r="B2658" s="31">
        <v>59.04</v>
      </c>
    </row>
    <row r="2659" spans="1:2" x14ac:dyDescent="0.25">
      <c r="A2659" s="4" t="s">
        <v>2985</v>
      </c>
      <c r="B2659" s="31">
        <v>58.73</v>
      </c>
    </row>
    <row r="2660" spans="1:2" x14ac:dyDescent="0.25">
      <c r="A2660" s="4" t="s">
        <v>2986</v>
      </c>
      <c r="B2660" s="31">
        <v>58.59</v>
      </c>
    </row>
    <row r="2661" spans="1:2" x14ac:dyDescent="0.25">
      <c r="A2661" s="4" t="s">
        <v>2987</v>
      </c>
      <c r="B2661" s="31">
        <v>58.34</v>
      </c>
    </row>
    <row r="2662" spans="1:2" x14ac:dyDescent="0.25">
      <c r="A2662" s="4" t="s">
        <v>2988</v>
      </c>
      <c r="B2662" s="31">
        <v>57.97</v>
      </c>
    </row>
    <row r="2663" spans="1:2" x14ac:dyDescent="0.25">
      <c r="A2663" s="4" t="s">
        <v>2989</v>
      </c>
      <c r="B2663" s="31">
        <v>57.07</v>
      </c>
    </row>
    <row r="2664" spans="1:2" x14ac:dyDescent="0.25">
      <c r="A2664" s="4" t="s">
        <v>2990</v>
      </c>
      <c r="B2664" s="31">
        <v>56.51</v>
      </c>
    </row>
    <row r="2665" spans="1:2" x14ac:dyDescent="0.25">
      <c r="A2665" s="4" t="s">
        <v>2991</v>
      </c>
      <c r="B2665" s="31">
        <v>56.39</v>
      </c>
    </row>
    <row r="2666" spans="1:2" x14ac:dyDescent="0.25">
      <c r="A2666" s="4" t="s">
        <v>2992</v>
      </c>
      <c r="B2666" s="31">
        <v>55.73</v>
      </c>
    </row>
    <row r="2667" spans="1:2" x14ac:dyDescent="0.25">
      <c r="A2667" s="4" t="s">
        <v>2993</v>
      </c>
      <c r="B2667" s="31">
        <v>55.73</v>
      </c>
    </row>
    <row r="2668" spans="1:2" x14ac:dyDescent="0.25">
      <c r="A2668" s="4" t="s">
        <v>2994</v>
      </c>
      <c r="B2668" s="31">
        <v>55.54</v>
      </c>
    </row>
    <row r="2669" spans="1:2" x14ac:dyDescent="0.25">
      <c r="A2669" s="4" t="s">
        <v>2995</v>
      </c>
      <c r="B2669" s="31">
        <v>55.42</v>
      </c>
    </row>
    <row r="2670" spans="1:2" x14ac:dyDescent="0.25">
      <c r="A2670" s="4" t="s">
        <v>2996</v>
      </c>
      <c r="B2670" s="31">
        <v>55.01</v>
      </c>
    </row>
    <row r="2671" spans="1:2" x14ac:dyDescent="0.25">
      <c r="A2671" s="4" t="s">
        <v>2997</v>
      </c>
      <c r="B2671" s="31">
        <v>54.66</v>
      </c>
    </row>
    <row r="2672" spans="1:2" x14ac:dyDescent="0.25">
      <c r="A2672" s="4" t="s">
        <v>2998</v>
      </c>
      <c r="B2672" s="31">
        <v>54.25</v>
      </c>
    </row>
    <row r="2673" spans="1:2" x14ac:dyDescent="0.25">
      <c r="A2673" s="4" t="s">
        <v>2999</v>
      </c>
      <c r="B2673" s="31">
        <v>53.92</v>
      </c>
    </row>
    <row r="2674" spans="1:2" x14ac:dyDescent="0.25">
      <c r="A2674" s="4" t="s">
        <v>3000</v>
      </c>
      <c r="B2674" s="31">
        <v>53.47</v>
      </c>
    </row>
    <row r="2675" spans="1:2" x14ac:dyDescent="0.25">
      <c r="A2675" s="4" t="s">
        <v>3001</v>
      </c>
      <c r="B2675" s="31">
        <v>53.1</v>
      </c>
    </row>
    <row r="2676" spans="1:2" x14ac:dyDescent="0.25">
      <c r="A2676" s="4" t="s">
        <v>3002</v>
      </c>
      <c r="B2676" s="31">
        <v>52.92</v>
      </c>
    </row>
    <row r="2677" spans="1:2" x14ac:dyDescent="0.25">
      <c r="A2677" s="4" t="s">
        <v>3003</v>
      </c>
      <c r="B2677" s="31">
        <v>52.86</v>
      </c>
    </row>
    <row r="2678" spans="1:2" x14ac:dyDescent="0.25">
      <c r="A2678" s="4" t="s">
        <v>3004</v>
      </c>
      <c r="B2678" s="31">
        <v>52.55</v>
      </c>
    </row>
    <row r="2679" spans="1:2" x14ac:dyDescent="0.25">
      <c r="A2679" s="4" t="s">
        <v>3005</v>
      </c>
      <c r="B2679" s="31">
        <v>52.53</v>
      </c>
    </row>
    <row r="2680" spans="1:2" x14ac:dyDescent="0.25">
      <c r="A2680" s="4" t="s">
        <v>3006</v>
      </c>
      <c r="B2680" s="31">
        <v>52.51</v>
      </c>
    </row>
    <row r="2681" spans="1:2" x14ac:dyDescent="0.25">
      <c r="A2681" s="4" t="s">
        <v>3007</v>
      </c>
      <c r="B2681" s="31">
        <v>52.51</v>
      </c>
    </row>
    <row r="2682" spans="1:2" x14ac:dyDescent="0.25">
      <c r="A2682" s="4" t="s">
        <v>3008</v>
      </c>
      <c r="B2682" s="31">
        <v>52.1</v>
      </c>
    </row>
    <row r="2683" spans="1:2" x14ac:dyDescent="0.25">
      <c r="A2683" s="4" t="s">
        <v>3009</v>
      </c>
      <c r="B2683" s="31">
        <v>52.04</v>
      </c>
    </row>
    <row r="2684" spans="1:2" x14ac:dyDescent="0.25">
      <c r="A2684" s="4" t="s">
        <v>3010</v>
      </c>
      <c r="B2684" s="31">
        <v>51.81</v>
      </c>
    </row>
    <row r="2685" spans="1:2" x14ac:dyDescent="0.25">
      <c r="A2685" s="4" t="s">
        <v>3011</v>
      </c>
      <c r="B2685" s="31">
        <v>51.77</v>
      </c>
    </row>
    <row r="2686" spans="1:2" x14ac:dyDescent="0.25">
      <c r="A2686" s="4" t="s">
        <v>3012</v>
      </c>
      <c r="B2686" s="31">
        <v>51.22</v>
      </c>
    </row>
    <row r="2687" spans="1:2" x14ac:dyDescent="0.25">
      <c r="A2687" s="4" t="s">
        <v>3013</v>
      </c>
      <c r="B2687" s="31">
        <v>51.18</v>
      </c>
    </row>
    <row r="2688" spans="1:2" x14ac:dyDescent="0.25">
      <c r="A2688" s="4" t="s">
        <v>3014</v>
      </c>
      <c r="B2688" s="31">
        <v>51.51</v>
      </c>
    </row>
    <row r="2689" spans="1:2" x14ac:dyDescent="0.25">
      <c r="A2689" s="4" t="s">
        <v>3015</v>
      </c>
      <c r="B2689" s="31">
        <v>51.46</v>
      </c>
    </row>
    <row r="2690" spans="1:2" x14ac:dyDescent="0.25">
      <c r="A2690" s="4" t="s">
        <v>3016</v>
      </c>
      <c r="B2690" s="31">
        <v>51.38</v>
      </c>
    </row>
    <row r="2691" spans="1:2" x14ac:dyDescent="0.25">
      <c r="A2691" s="4" t="s">
        <v>3017</v>
      </c>
      <c r="B2691" s="31">
        <v>51.81</v>
      </c>
    </row>
    <row r="2692" spans="1:2" x14ac:dyDescent="0.25">
      <c r="A2692" s="4" t="s">
        <v>3018</v>
      </c>
      <c r="B2692" s="31">
        <v>51.16</v>
      </c>
    </row>
    <row r="2693" spans="1:2" x14ac:dyDescent="0.25">
      <c r="A2693" s="4" t="s">
        <v>3019</v>
      </c>
      <c r="B2693" s="31">
        <v>51.12</v>
      </c>
    </row>
    <row r="2694" spans="1:2" x14ac:dyDescent="0.25">
      <c r="A2694" s="4" t="s">
        <v>3020</v>
      </c>
      <c r="B2694" s="31">
        <v>51.05</v>
      </c>
    </row>
    <row r="2695" spans="1:2" x14ac:dyDescent="0.25">
      <c r="A2695" s="4" t="s">
        <v>3021</v>
      </c>
      <c r="B2695" s="31">
        <v>50.9</v>
      </c>
    </row>
    <row r="2696" spans="1:2" x14ac:dyDescent="0.25">
      <c r="A2696" s="4" t="s">
        <v>3022</v>
      </c>
      <c r="B2696" s="31">
        <v>50.47</v>
      </c>
    </row>
    <row r="2697" spans="1:2" x14ac:dyDescent="0.25">
      <c r="A2697" s="4" t="s">
        <v>3023</v>
      </c>
      <c r="B2697" s="31">
        <v>50.53</v>
      </c>
    </row>
    <row r="2698" spans="1:2" x14ac:dyDescent="0.25">
      <c r="A2698" s="4" t="s">
        <v>3024</v>
      </c>
      <c r="B2698" s="31">
        <v>50.59</v>
      </c>
    </row>
    <row r="2699" spans="1:2" x14ac:dyDescent="0.25">
      <c r="A2699" s="4" t="s">
        <v>3025</v>
      </c>
      <c r="B2699" s="31">
        <v>50.59</v>
      </c>
    </row>
    <row r="2700" spans="1:2" x14ac:dyDescent="0.25">
      <c r="A2700" s="4" t="s">
        <v>3026</v>
      </c>
      <c r="B2700" s="31">
        <v>50.19</v>
      </c>
    </row>
    <row r="2701" spans="1:2" x14ac:dyDescent="0.25">
      <c r="A2701" s="4" t="s">
        <v>3027</v>
      </c>
      <c r="B2701" s="31">
        <v>50.51</v>
      </c>
    </row>
    <row r="2702" spans="1:2" x14ac:dyDescent="0.25">
      <c r="A2702" s="4" t="s">
        <v>3028</v>
      </c>
      <c r="B2702" s="31">
        <v>50.67</v>
      </c>
    </row>
    <row r="2703" spans="1:2" x14ac:dyDescent="0.25">
      <c r="A2703" s="4" t="s">
        <v>3029</v>
      </c>
      <c r="B2703" s="31">
        <v>50.47</v>
      </c>
    </row>
    <row r="2704" spans="1:2" x14ac:dyDescent="0.25">
      <c r="A2704" s="4" t="s">
        <v>3030</v>
      </c>
      <c r="B2704" s="31">
        <v>50.71</v>
      </c>
    </row>
    <row r="2705" spans="1:2" x14ac:dyDescent="0.25">
      <c r="A2705" s="4" t="s">
        <v>3031</v>
      </c>
      <c r="B2705" s="31">
        <v>51.22</v>
      </c>
    </row>
    <row r="2706" spans="1:2" x14ac:dyDescent="0.25">
      <c r="A2706" s="4" t="s">
        <v>3032</v>
      </c>
      <c r="B2706" s="31">
        <v>51.28</v>
      </c>
    </row>
    <row r="2707" spans="1:2" x14ac:dyDescent="0.25">
      <c r="A2707" s="4" t="s">
        <v>3033</v>
      </c>
      <c r="B2707" s="31">
        <v>51.08</v>
      </c>
    </row>
    <row r="2708" spans="1:2" x14ac:dyDescent="0.25">
      <c r="A2708" s="4" t="s">
        <v>3034</v>
      </c>
      <c r="B2708" s="31">
        <v>50.9</v>
      </c>
    </row>
    <row r="2709" spans="1:2" x14ac:dyDescent="0.25">
      <c r="A2709" s="4" t="s">
        <v>3035</v>
      </c>
      <c r="B2709" s="31">
        <v>50.96</v>
      </c>
    </row>
    <row r="2710" spans="1:2" x14ac:dyDescent="0.25">
      <c r="A2710" s="4" t="s">
        <v>3036</v>
      </c>
      <c r="B2710" s="31">
        <v>51.22</v>
      </c>
    </row>
    <row r="2711" spans="1:2" x14ac:dyDescent="0.25">
      <c r="A2711" s="4" t="s">
        <v>3037</v>
      </c>
      <c r="B2711" s="31">
        <v>51.1</v>
      </c>
    </row>
    <row r="2712" spans="1:2" x14ac:dyDescent="0.25">
      <c r="A2712" s="4" t="s">
        <v>3038</v>
      </c>
      <c r="B2712" s="31">
        <v>51.43</v>
      </c>
    </row>
    <row r="2713" spans="1:2" x14ac:dyDescent="0.25">
      <c r="A2713" s="4" t="s">
        <v>3039</v>
      </c>
      <c r="B2713" s="31">
        <v>51.94</v>
      </c>
    </row>
    <row r="2714" spans="1:2" x14ac:dyDescent="0.25">
      <c r="A2714" s="4" t="s">
        <v>3040</v>
      </c>
      <c r="B2714" s="31">
        <v>51.49</v>
      </c>
    </row>
    <row r="2715" spans="1:2" x14ac:dyDescent="0.25">
      <c r="A2715" s="4" t="s">
        <v>3041</v>
      </c>
      <c r="B2715" s="31">
        <v>51.87</v>
      </c>
    </row>
    <row r="2716" spans="1:2" x14ac:dyDescent="0.25">
      <c r="A2716" s="4" t="s">
        <v>3042</v>
      </c>
      <c r="B2716" s="31">
        <v>51.48</v>
      </c>
    </row>
    <row r="2717" spans="1:2" x14ac:dyDescent="0.25">
      <c r="A2717" s="4" t="s">
        <v>3043</v>
      </c>
      <c r="B2717" s="31">
        <v>51.4</v>
      </c>
    </row>
    <row r="2718" spans="1:2" x14ac:dyDescent="0.25">
      <c r="A2718" s="4" t="s">
        <v>3044</v>
      </c>
      <c r="B2718" s="31">
        <v>51.58</v>
      </c>
    </row>
    <row r="2719" spans="1:2" x14ac:dyDescent="0.25">
      <c r="A2719" s="4" t="s">
        <v>3045</v>
      </c>
      <c r="B2719" s="31">
        <v>51.26</v>
      </c>
    </row>
    <row r="2720" spans="1:2" x14ac:dyDescent="0.25">
      <c r="A2720" s="4" t="s">
        <v>3046</v>
      </c>
      <c r="B2720" s="31">
        <v>51.64</v>
      </c>
    </row>
    <row r="2721" spans="1:2" x14ac:dyDescent="0.25">
      <c r="A2721" s="4" t="s">
        <v>3047</v>
      </c>
      <c r="B2721" s="31">
        <v>52.09</v>
      </c>
    </row>
    <row r="2722" spans="1:2" x14ac:dyDescent="0.25">
      <c r="A2722" s="4" t="s">
        <v>5868</v>
      </c>
      <c r="B2722" s="31">
        <v>52.25</v>
      </c>
    </row>
    <row r="2723" spans="1:2" x14ac:dyDescent="0.25">
      <c r="A2723" s="4" t="s">
        <v>3048</v>
      </c>
      <c r="B2723" s="31">
        <v>52.65</v>
      </c>
    </row>
    <row r="2724" spans="1:2" x14ac:dyDescent="0.25">
      <c r="A2724" s="4" t="s">
        <v>3049</v>
      </c>
      <c r="B2724" s="31">
        <v>51.78</v>
      </c>
    </row>
    <row r="2725" spans="1:2" x14ac:dyDescent="0.25">
      <c r="A2725" s="4" t="s">
        <v>3050</v>
      </c>
      <c r="B2725" s="31">
        <v>53.6</v>
      </c>
    </row>
    <row r="2726" spans="1:2" x14ac:dyDescent="0.25">
      <c r="A2726" s="4" t="s">
        <v>3051</v>
      </c>
      <c r="B2726" s="31">
        <v>53.72</v>
      </c>
    </row>
    <row r="2727" spans="1:2" x14ac:dyDescent="0.25">
      <c r="A2727" s="4" t="s">
        <v>3052</v>
      </c>
      <c r="B2727" s="31">
        <v>53.28</v>
      </c>
    </row>
    <row r="2728" spans="1:2" x14ac:dyDescent="0.25">
      <c r="A2728" s="4" t="s">
        <v>3053</v>
      </c>
      <c r="B2728" s="31">
        <v>53.64</v>
      </c>
    </row>
    <row r="2729" spans="1:2" x14ac:dyDescent="0.25">
      <c r="A2729" s="4" t="s">
        <v>3054</v>
      </c>
      <c r="B2729" s="31">
        <v>53.5</v>
      </c>
    </row>
    <row r="2730" spans="1:2" x14ac:dyDescent="0.25">
      <c r="A2730" s="4" t="s">
        <v>3055</v>
      </c>
      <c r="B2730" s="31">
        <v>54.15</v>
      </c>
    </row>
    <row r="2731" spans="1:2" x14ac:dyDescent="0.25">
      <c r="A2731" s="4" t="s">
        <v>3056</v>
      </c>
      <c r="B2731" s="31">
        <v>53.1</v>
      </c>
    </row>
    <row r="2732" spans="1:2" x14ac:dyDescent="0.25">
      <c r="A2732" s="4" t="s">
        <v>3057</v>
      </c>
      <c r="B2732" s="31">
        <v>52.89</v>
      </c>
    </row>
    <row r="2733" spans="1:2" x14ac:dyDescent="0.25">
      <c r="A2733" s="4" t="s">
        <v>3058</v>
      </c>
      <c r="B2733" s="31">
        <v>53.04</v>
      </c>
    </row>
    <row r="2734" spans="1:2" x14ac:dyDescent="0.25">
      <c r="A2734" s="4" t="s">
        <v>3059</v>
      </c>
      <c r="B2734" s="31">
        <v>52.41</v>
      </c>
    </row>
    <row r="2735" spans="1:2" x14ac:dyDescent="0.25">
      <c r="A2735" s="4" t="s">
        <v>3060</v>
      </c>
      <c r="B2735" s="31">
        <v>52.17</v>
      </c>
    </row>
    <row r="2736" spans="1:2" x14ac:dyDescent="0.25">
      <c r="A2736" s="4" t="s">
        <v>3061</v>
      </c>
      <c r="B2736" s="31">
        <v>52.47</v>
      </c>
    </row>
    <row r="2737" spans="1:2" x14ac:dyDescent="0.25">
      <c r="A2737" s="4" t="s">
        <v>3062</v>
      </c>
      <c r="B2737" s="31">
        <v>52.31</v>
      </c>
    </row>
    <row r="2738" spans="1:2" x14ac:dyDescent="0.25">
      <c r="A2738" s="4" t="s">
        <v>3063</v>
      </c>
      <c r="B2738" s="31">
        <v>52.43</v>
      </c>
    </row>
    <row r="2739" spans="1:2" x14ac:dyDescent="0.25">
      <c r="A2739" s="4" t="s">
        <v>3064</v>
      </c>
      <c r="B2739" s="31">
        <v>52.75</v>
      </c>
    </row>
    <row r="2740" spans="1:2" x14ac:dyDescent="0.25">
      <c r="A2740" s="4" t="s">
        <v>3065</v>
      </c>
      <c r="B2740" s="31">
        <v>53.39</v>
      </c>
    </row>
    <row r="2741" spans="1:2" x14ac:dyDescent="0.25">
      <c r="A2741" s="4" t="s">
        <v>3066</v>
      </c>
      <c r="B2741" s="31">
        <v>53.59</v>
      </c>
    </row>
    <row r="2742" spans="1:2" x14ac:dyDescent="0.25">
      <c r="A2742" s="4" t="s">
        <v>3067</v>
      </c>
      <c r="B2742" s="31">
        <v>54.6</v>
      </c>
    </row>
    <row r="2743" spans="1:2" x14ac:dyDescent="0.25">
      <c r="A2743" s="4" t="s">
        <v>3068</v>
      </c>
      <c r="B2743" s="31">
        <v>55.65</v>
      </c>
    </row>
    <row r="2744" spans="1:2" x14ac:dyDescent="0.25">
      <c r="A2744" s="4" t="s">
        <v>3069</v>
      </c>
      <c r="B2744" s="31">
        <v>55.57</v>
      </c>
    </row>
    <row r="2745" spans="1:2" x14ac:dyDescent="0.25">
      <c r="A2745" s="4" t="s">
        <v>3070</v>
      </c>
      <c r="B2745" s="31">
        <v>56.17</v>
      </c>
    </row>
    <row r="2746" spans="1:2" x14ac:dyDescent="0.25">
      <c r="A2746" s="4" t="s">
        <v>3071</v>
      </c>
      <c r="B2746" s="31">
        <v>55.61</v>
      </c>
    </row>
    <row r="2747" spans="1:2" x14ac:dyDescent="0.25">
      <c r="A2747" s="4" t="s">
        <v>3072</v>
      </c>
      <c r="B2747" s="31">
        <v>55.71</v>
      </c>
    </row>
    <row r="2748" spans="1:2" x14ac:dyDescent="0.25">
      <c r="A2748" s="4" t="s">
        <v>3073</v>
      </c>
      <c r="B2748" s="31">
        <v>55.21</v>
      </c>
    </row>
    <row r="2749" spans="1:2" x14ac:dyDescent="0.25">
      <c r="A2749" s="4" t="s">
        <v>3074</v>
      </c>
      <c r="B2749" s="31">
        <v>55.23</v>
      </c>
    </row>
    <row r="2750" spans="1:2" x14ac:dyDescent="0.25">
      <c r="A2750" s="4" t="s">
        <v>3075</v>
      </c>
      <c r="B2750" s="31">
        <v>54.62</v>
      </c>
    </row>
    <row r="2751" spans="1:2" x14ac:dyDescent="0.25">
      <c r="A2751" s="4" t="s">
        <v>3076</v>
      </c>
      <c r="B2751" s="31">
        <v>55.13</v>
      </c>
    </row>
    <row r="2752" spans="1:2" x14ac:dyDescent="0.25">
      <c r="A2752" s="4" t="s">
        <v>3077</v>
      </c>
      <c r="B2752" s="31">
        <v>55.45</v>
      </c>
    </row>
    <row r="2753" spans="1:2" x14ac:dyDescent="0.25">
      <c r="A2753" s="4" t="s">
        <v>3078</v>
      </c>
      <c r="B2753" s="31">
        <v>55.21</v>
      </c>
    </row>
    <row r="2754" spans="1:2" x14ac:dyDescent="0.25">
      <c r="A2754" s="4" t="s">
        <v>3079</v>
      </c>
      <c r="B2754" s="31">
        <v>55.65</v>
      </c>
    </row>
    <row r="2755" spans="1:2" x14ac:dyDescent="0.25">
      <c r="A2755" s="4" t="s">
        <v>3080</v>
      </c>
      <c r="B2755" s="31">
        <v>55.83</v>
      </c>
    </row>
    <row r="2756" spans="1:2" x14ac:dyDescent="0.25">
      <c r="A2756" s="4" t="s">
        <v>3081</v>
      </c>
      <c r="B2756" s="31">
        <v>55.75</v>
      </c>
    </row>
    <row r="2757" spans="1:2" x14ac:dyDescent="0.25">
      <c r="A2757" s="4" t="s">
        <v>3082</v>
      </c>
      <c r="B2757" s="31">
        <v>56.15</v>
      </c>
    </row>
    <row r="2758" spans="1:2" x14ac:dyDescent="0.25">
      <c r="A2758" s="4" t="s">
        <v>3083</v>
      </c>
      <c r="B2758" s="31">
        <v>56.28</v>
      </c>
    </row>
    <row r="2759" spans="1:2" x14ac:dyDescent="0.25">
      <c r="A2759" s="4" t="s">
        <v>3084</v>
      </c>
      <c r="B2759" s="31">
        <v>56.78</v>
      </c>
    </row>
    <row r="2760" spans="1:2" x14ac:dyDescent="0.25">
      <c r="A2760" s="4" t="s">
        <v>3085</v>
      </c>
      <c r="B2760" s="31">
        <v>57.3</v>
      </c>
    </row>
    <row r="2761" spans="1:2" x14ac:dyDescent="0.25">
      <c r="A2761" s="4" t="s">
        <v>3086</v>
      </c>
      <c r="B2761" s="31">
        <v>58.02</v>
      </c>
    </row>
    <row r="2762" spans="1:2" x14ac:dyDescent="0.25">
      <c r="A2762" s="4" t="s">
        <v>3087</v>
      </c>
      <c r="B2762" s="31">
        <v>58.32</v>
      </c>
    </row>
    <row r="2763" spans="1:2" x14ac:dyDescent="0.25">
      <c r="A2763" s="4" t="s">
        <v>3088</v>
      </c>
      <c r="B2763" s="31">
        <v>59.02</v>
      </c>
    </row>
    <row r="2764" spans="1:2" x14ac:dyDescent="0.25">
      <c r="A2764" s="4" t="s">
        <v>3089</v>
      </c>
      <c r="B2764" s="31">
        <v>59.14</v>
      </c>
    </row>
    <row r="2765" spans="1:2" x14ac:dyDescent="0.25">
      <c r="A2765" s="4" t="s">
        <v>3090</v>
      </c>
      <c r="B2765" s="31">
        <v>59.14</v>
      </c>
    </row>
    <row r="2766" spans="1:2" x14ac:dyDescent="0.25">
      <c r="A2766" s="4" t="s">
        <v>3091</v>
      </c>
      <c r="B2766" s="31">
        <v>59.82</v>
      </c>
    </row>
    <row r="2767" spans="1:2" x14ac:dyDescent="0.25">
      <c r="A2767" s="4" t="s">
        <v>3092</v>
      </c>
      <c r="B2767" s="31">
        <v>60.44</v>
      </c>
    </row>
    <row r="2768" spans="1:2" x14ac:dyDescent="0.25">
      <c r="A2768" s="4" t="s">
        <v>3093</v>
      </c>
      <c r="B2768" s="31">
        <v>61.14</v>
      </c>
    </row>
    <row r="2769" spans="1:2" x14ac:dyDescent="0.25">
      <c r="A2769" s="4" t="s">
        <v>3094</v>
      </c>
      <c r="B2769" s="31">
        <v>61.9</v>
      </c>
    </row>
    <row r="2770" spans="1:2" x14ac:dyDescent="0.25">
      <c r="A2770" s="4" t="s">
        <v>3095</v>
      </c>
      <c r="B2770" s="31">
        <v>62.64</v>
      </c>
    </row>
    <row r="2771" spans="1:2" x14ac:dyDescent="0.25">
      <c r="A2771" s="4" t="s">
        <v>3096</v>
      </c>
      <c r="B2771" s="31">
        <v>62.76</v>
      </c>
    </row>
    <row r="2772" spans="1:2" x14ac:dyDescent="0.25">
      <c r="A2772" s="4" t="s">
        <v>3097</v>
      </c>
      <c r="B2772" s="31">
        <v>62.72</v>
      </c>
    </row>
    <row r="2773" spans="1:2" x14ac:dyDescent="0.25">
      <c r="A2773" s="4" t="s">
        <v>3098</v>
      </c>
      <c r="B2773" s="31">
        <v>62.68</v>
      </c>
    </row>
    <row r="2774" spans="1:2" x14ac:dyDescent="0.25">
      <c r="A2774" s="4" t="s">
        <v>3099</v>
      </c>
      <c r="B2774" s="31">
        <v>63.38</v>
      </c>
    </row>
    <row r="2775" spans="1:2" x14ac:dyDescent="0.25">
      <c r="A2775" s="4" t="s">
        <v>3100</v>
      </c>
      <c r="B2775" s="31">
        <v>63.87</v>
      </c>
    </row>
    <row r="2776" spans="1:2" x14ac:dyDescent="0.25">
      <c r="A2776" s="4" t="s">
        <v>3101</v>
      </c>
      <c r="B2776" s="31">
        <v>65.150000000000006</v>
      </c>
    </row>
    <row r="2777" spans="1:2" x14ac:dyDescent="0.25">
      <c r="A2777" s="4" t="s">
        <v>3102</v>
      </c>
      <c r="B2777" s="31">
        <v>64.930000000000007</v>
      </c>
    </row>
    <row r="2778" spans="1:2" x14ac:dyDescent="0.25">
      <c r="A2778" s="4" t="s">
        <v>3103</v>
      </c>
      <c r="B2778" s="31">
        <v>65.83</v>
      </c>
    </row>
    <row r="2779" spans="1:2" x14ac:dyDescent="0.25">
      <c r="A2779" s="4" t="s">
        <v>3104</v>
      </c>
      <c r="B2779" s="31">
        <v>66.290000000000006</v>
      </c>
    </row>
    <row r="2780" spans="1:2" x14ac:dyDescent="0.25">
      <c r="A2780" s="4" t="s">
        <v>3105</v>
      </c>
      <c r="B2780" s="31">
        <v>67.290000000000006</v>
      </c>
    </row>
    <row r="2781" spans="1:2" x14ac:dyDescent="0.25">
      <c r="A2781" s="4" t="s">
        <v>3106</v>
      </c>
      <c r="B2781" s="31">
        <v>65.709999999999994</v>
      </c>
    </row>
    <row r="2782" spans="1:2" x14ac:dyDescent="0.25">
      <c r="A2782" s="4" t="s">
        <v>3107</v>
      </c>
      <c r="B2782" s="31">
        <v>65.39</v>
      </c>
    </row>
    <row r="2783" spans="1:2" x14ac:dyDescent="0.25">
      <c r="A2783" s="4" t="s">
        <v>3108</v>
      </c>
      <c r="B2783" s="31">
        <v>65.53</v>
      </c>
    </row>
    <row r="2784" spans="1:2" x14ac:dyDescent="0.25">
      <c r="A2784" s="4" t="s">
        <v>3109</v>
      </c>
      <c r="B2784" s="31">
        <v>65.099999999999994</v>
      </c>
    </row>
    <row r="2785" spans="1:2" x14ac:dyDescent="0.25">
      <c r="A2785" s="4" t="s">
        <v>3110</v>
      </c>
      <c r="B2785" s="31">
        <v>64.73</v>
      </c>
    </row>
    <row r="2786" spans="1:2" x14ac:dyDescent="0.25">
      <c r="A2786" s="4" t="s">
        <v>3111</v>
      </c>
      <c r="B2786" s="31">
        <v>64.22</v>
      </c>
    </row>
    <row r="2787" spans="1:2" x14ac:dyDescent="0.25">
      <c r="A2787" s="4" t="s">
        <v>3112</v>
      </c>
      <c r="B2787" s="31">
        <v>63.43</v>
      </c>
    </row>
    <row r="2788" spans="1:2" x14ac:dyDescent="0.25">
      <c r="A2788" s="4" t="s">
        <v>3113</v>
      </c>
      <c r="B2788" s="31">
        <v>63.36</v>
      </c>
    </row>
    <row r="2789" spans="1:2" x14ac:dyDescent="0.25">
      <c r="A2789" s="4" t="s">
        <v>3114</v>
      </c>
      <c r="B2789" s="31">
        <v>63.34</v>
      </c>
    </row>
    <row r="2790" spans="1:2" x14ac:dyDescent="0.25">
      <c r="A2790" s="4" t="s">
        <v>3115</v>
      </c>
      <c r="B2790" s="31">
        <v>63.06</v>
      </c>
    </row>
    <row r="2791" spans="1:2" x14ac:dyDescent="0.25">
      <c r="A2791" s="4" t="s">
        <v>3116</v>
      </c>
      <c r="B2791" s="31">
        <v>62.89</v>
      </c>
    </row>
    <row r="2792" spans="1:2" x14ac:dyDescent="0.25">
      <c r="A2792" s="4" t="s">
        <v>3117</v>
      </c>
      <c r="B2792" s="31">
        <v>62.98</v>
      </c>
    </row>
    <row r="2793" spans="1:2" x14ac:dyDescent="0.25">
      <c r="A2793" s="4" t="s">
        <v>3118</v>
      </c>
      <c r="B2793" s="31">
        <v>63.12</v>
      </c>
    </row>
    <row r="2794" spans="1:2" x14ac:dyDescent="0.25">
      <c r="A2794" s="4" t="s">
        <v>3119</v>
      </c>
      <c r="B2794" s="31">
        <v>63.77</v>
      </c>
    </row>
    <row r="2795" spans="1:2" x14ac:dyDescent="0.25">
      <c r="A2795" s="4" t="s">
        <v>3120</v>
      </c>
      <c r="B2795" s="31">
        <v>64.22</v>
      </c>
    </row>
    <row r="2796" spans="1:2" x14ac:dyDescent="0.25">
      <c r="A2796" s="4" t="s">
        <v>3121</v>
      </c>
      <c r="B2796" s="31">
        <v>64.41</v>
      </c>
    </row>
    <row r="2797" spans="1:2" x14ac:dyDescent="0.25">
      <c r="A2797" s="4" t="s">
        <v>3122</v>
      </c>
      <c r="B2797" s="31">
        <v>64.38</v>
      </c>
    </row>
    <row r="2798" spans="1:2" x14ac:dyDescent="0.25">
      <c r="A2798" s="4" t="s">
        <v>3123</v>
      </c>
      <c r="B2798" s="31">
        <v>64.77</v>
      </c>
    </row>
    <row r="2799" spans="1:2" x14ac:dyDescent="0.25">
      <c r="A2799" s="4" t="s">
        <v>3124</v>
      </c>
      <c r="B2799" s="31">
        <v>64.75</v>
      </c>
    </row>
    <row r="2800" spans="1:2" x14ac:dyDescent="0.25">
      <c r="A2800" s="4" t="s">
        <v>3125</v>
      </c>
      <c r="B2800" s="31">
        <v>65.569999999999993</v>
      </c>
    </row>
    <row r="2801" spans="1:2" x14ac:dyDescent="0.25">
      <c r="A2801" s="4" t="s">
        <v>3126</v>
      </c>
      <c r="B2801" s="31">
        <v>66.59</v>
      </c>
    </row>
    <row r="2802" spans="1:2" x14ac:dyDescent="0.25">
      <c r="A2802" s="4" t="s">
        <v>3127</v>
      </c>
      <c r="B2802" s="31">
        <v>65.05</v>
      </c>
    </row>
    <row r="2803" spans="1:2" x14ac:dyDescent="0.25">
      <c r="A2803" s="4" t="s">
        <v>3128</v>
      </c>
      <c r="B2803" s="31">
        <v>65.03</v>
      </c>
    </row>
    <row r="2804" spans="1:2" x14ac:dyDescent="0.25">
      <c r="A2804" s="4" t="s">
        <v>3129</v>
      </c>
      <c r="B2804" s="31">
        <v>64.86</v>
      </c>
    </row>
    <row r="2805" spans="1:2" x14ac:dyDescent="0.25">
      <c r="A2805" s="4" t="s">
        <v>3130</v>
      </c>
      <c r="B2805" s="31">
        <v>65.209999999999994</v>
      </c>
    </row>
    <row r="2806" spans="1:2" x14ac:dyDescent="0.25">
      <c r="A2806" s="4" t="s">
        <v>3131</v>
      </c>
      <c r="B2806" s="31">
        <v>65.319999999999993</v>
      </c>
    </row>
    <row r="2807" spans="1:2" x14ac:dyDescent="0.25">
      <c r="A2807" s="4" t="s">
        <v>3132</v>
      </c>
      <c r="B2807" s="31">
        <v>65.61</v>
      </c>
    </row>
    <row r="2808" spans="1:2" x14ac:dyDescent="0.25">
      <c r="A2808" s="4" t="s">
        <v>3133</v>
      </c>
      <c r="B2808" s="31">
        <v>65.319999999999993</v>
      </c>
    </row>
    <row r="2809" spans="1:2" x14ac:dyDescent="0.25">
      <c r="A2809" s="4" t="s">
        <v>3134</v>
      </c>
      <c r="B2809" s="31">
        <v>65.63</v>
      </c>
    </row>
    <row r="2810" spans="1:2" x14ac:dyDescent="0.25">
      <c r="A2810" s="4" t="s">
        <v>3135</v>
      </c>
      <c r="B2810" s="31">
        <v>65.3</v>
      </c>
    </row>
    <row r="2811" spans="1:2" x14ac:dyDescent="0.25">
      <c r="A2811" s="4" t="s">
        <v>3136</v>
      </c>
      <c r="B2811" s="31">
        <v>65.010000000000005</v>
      </c>
    </row>
    <row r="2812" spans="1:2" x14ac:dyDescent="0.25">
      <c r="A2812" s="4" t="s">
        <v>3137</v>
      </c>
      <c r="B2812" s="31">
        <v>64.3</v>
      </c>
    </row>
    <row r="2813" spans="1:2" x14ac:dyDescent="0.25">
      <c r="A2813" s="4" t="s">
        <v>3138</v>
      </c>
      <c r="B2813" s="31">
        <v>64.260000000000005</v>
      </c>
    </row>
    <row r="2814" spans="1:2" x14ac:dyDescent="0.25">
      <c r="A2814" s="4" t="s">
        <v>3139</v>
      </c>
      <c r="B2814" s="31">
        <v>64.400000000000006</v>
      </c>
    </row>
    <row r="2815" spans="1:2" x14ac:dyDescent="0.25">
      <c r="A2815" s="4" t="s">
        <v>5802</v>
      </c>
      <c r="B2815" s="31">
        <v>64.72</v>
      </c>
    </row>
    <row r="2816" spans="1:2" x14ac:dyDescent="0.25">
      <c r="A2816" s="4" t="s">
        <v>3140</v>
      </c>
      <c r="B2816" s="31">
        <v>64.59</v>
      </c>
    </row>
    <row r="2817" spans="1:2" x14ac:dyDescent="0.25">
      <c r="A2817" s="4" t="s">
        <v>3141</v>
      </c>
      <c r="B2817" s="31">
        <v>64.84</v>
      </c>
    </row>
    <row r="2818" spans="1:2" x14ac:dyDescent="0.25">
      <c r="A2818" s="4" t="s">
        <v>3142</v>
      </c>
      <c r="B2818" s="31">
        <v>64.45</v>
      </c>
    </row>
    <row r="2819" spans="1:2" x14ac:dyDescent="0.25">
      <c r="A2819" s="4" t="s">
        <v>3143</v>
      </c>
      <c r="B2819" s="31">
        <v>63.99</v>
      </c>
    </row>
    <row r="2820" spans="1:2" x14ac:dyDescent="0.25">
      <c r="A2820" s="4" t="s">
        <v>3144</v>
      </c>
      <c r="B2820" s="31">
        <v>64.180000000000007</v>
      </c>
    </row>
    <row r="2821" spans="1:2" x14ac:dyDescent="0.25">
      <c r="A2821" s="4" t="s">
        <v>3145</v>
      </c>
      <c r="B2821" s="31">
        <v>64.2</v>
      </c>
    </row>
    <row r="2822" spans="1:2" x14ac:dyDescent="0.25">
      <c r="A2822" s="4" t="s">
        <v>3146</v>
      </c>
      <c r="B2822" s="31">
        <v>64.989999999999995</v>
      </c>
    </row>
    <row r="2823" spans="1:2" x14ac:dyDescent="0.25">
      <c r="A2823" s="4" t="s">
        <v>3147</v>
      </c>
      <c r="B2823" s="31">
        <v>64.989999999999995</v>
      </c>
    </row>
    <row r="2824" spans="1:2" x14ac:dyDescent="0.25">
      <c r="A2824" s="4" t="s">
        <v>3148</v>
      </c>
      <c r="B2824" s="31">
        <v>65.64</v>
      </c>
    </row>
    <row r="2825" spans="1:2" x14ac:dyDescent="0.25">
      <c r="A2825" s="4" t="s">
        <v>3149</v>
      </c>
      <c r="B2825" s="31">
        <v>65.5</v>
      </c>
    </row>
    <row r="2826" spans="1:2" x14ac:dyDescent="0.25">
      <c r="A2826" s="4" t="s">
        <v>3150</v>
      </c>
      <c r="B2826" s="31">
        <v>65.180000000000007</v>
      </c>
    </row>
    <row r="2827" spans="1:2" x14ac:dyDescent="0.25">
      <c r="A2827" s="4" t="s">
        <v>3151</v>
      </c>
      <c r="B2827" s="31">
        <v>67.099999999999994</v>
      </c>
    </row>
    <row r="2828" spans="1:2" x14ac:dyDescent="0.25">
      <c r="A2828" s="4" t="s">
        <v>3152</v>
      </c>
      <c r="B2828" s="31">
        <v>66.83</v>
      </c>
    </row>
    <row r="2829" spans="1:2" x14ac:dyDescent="0.25">
      <c r="A2829" s="4" t="s">
        <v>3153</v>
      </c>
      <c r="B2829" s="31">
        <v>67.459999999999994</v>
      </c>
    </row>
    <row r="2830" spans="1:2" x14ac:dyDescent="0.25">
      <c r="A2830" s="4" t="s">
        <v>3154</v>
      </c>
      <c r="B2830" s="31">
        <v>68.099999999999994</v>
      </c>
    </row>
    <row r="2831" spans="1:2" x14ac:dyDescent="0.25">
      <c r="A2831" s="4" t="s">
        <v>3155</v>
      </c>
      <c r="B2831" s="31">
        <v>68.41</v>
      </c>
    </row>
    <row r="2832" spans="1:2" x14ac:dyDescent="0.25">
      <c r="A2832" s="4" t="s">
        <v>3156</v>
      </c>
      <c r="B2832" s="31">
        <v>68.290000000000006</v>
      </c>
    </row>
    <row r="2833" spans="1:2" x14ac:dyDescent="0.25">
      <c r="A2833" s="4" t="s">
        <v>3157</v>
      </c>
      <c r="B2833" s="31">
        <v>68.52</v>
      </c>
    </row>
    <row r="2834" spans="1:2" x14ac:dyDescent="0.25">
      <c r="A2834" s="4" t="s">
        <v>3158</v>
      </c>
      <c r="B2834" s="31">
        <v>68.540000000000006</v>
      </c>
    </row>
    <row r="2835" spans="1:2" x14ac:dyDescent="0.25">
      <c r="A2835" s="4" t="s">
        <v>3159</v>
      </c>
      <c r="B2835" s="31">
        <v>68.709999999999994</v>
      </c>
    </row>
    <row r="2836" spans="1:2" x14ac:dyDescent="0.25">
      <c r="A2836" s="4" t="s">
        <v>3160</v>
      </c>
      <c r="B2836" s="31">
        <v>69.459999999999994</v>
      </c>
    </row>
    <row r="2837" spans="1:2" x14ac:dyDescent="0.25">
      <c r="A2837" s="4" t="s">
        <v>3161</v>
      </c>
      <c r="B2837" s="31">
        <v>69.62</v>
      </c>
    </row>
    <row r="2838" spans="1:2" x14ac:dyDescent="0.25">
      <c r="A2838" s="4" t="s">
        <v>3162</v>
      </c>
      <c r="B2838" s="31">
        <v>69.67</v>
      </c>
    </row>
    <row r="2839" spans="1:2" x14ac:dyDescent="0.25">
      <c r="A2839" s="4" t="s">
        <v>3163</v>
      </c>
      <c r="B2839" s="31">
        <v>69.73</v>
      </c>
    </row>
    <row r="2840" spans="1:2" x14ac:dyDescent="0.25">
      <c r="A2840" s="4" t="s">
        <v>3164</v>
      </c>
      <c r="B2840" s="31">
        <v>70.23</v>
      </c>
    </row>
    <row r="2841" spans="1:2" x14ac:dyDescent="0.25">
      <c r="A2841" s="4" t="s">
        <v>3165</v>
      </c>
      <c r="B2841" s="31">
        <v>70.77</v>
      </c>
    </row>
    <row r="2842" spans="1:2" x14ac:dyDescent="0.25">
      <c r="A2842" s="4" t="s">
        <v>3166</v>
      </c>
      <c r="B2842" s="31">
        <v>70.88</v>
      </c>
    </row>
    <row r="2843" spans="1:2" x14ac:dyDescent="0.25">
      <c r="A2843" s="4" t="s">
        <v>3167</v>
      </c>
      <c r="B2843" s="31">
        <v>71.069999999999993</v>
      </c>
    </row>
    <row r="2844" spans="1:2" x14ac:dyDescent="0.25">
      <c r="A2844" s="4" t="s">
        <v>3168</v>
      </c>
      <c r="B2844" s="31">
        <v>72.95</v>
      </c>
    </row>
    <row r="2845" spans="1:2" x14ac:dyDescent="0.25">
      <c r="A2845" s="4" t="s">
        <v>3169</v>
      </c>
      <c r="B2845" s="31">
        <v>73.680000000000007</v>
      </c>
    </row>
    <row r="2846" spans="1:2" x14ac:dyDescent="0.25">
      <c r="A2846" s="4" t="s">
        <v>3170</v>
      </c>
      <c r="B2846" s="31">
        <v>75.06</v>
      </c>
    </row>
    <row r="2847" spans="1:2" x14ac:dyDescent="0.25">
      <c r="A2847" s="4" t="s">
        <v>3171</v>
      </c>
      <c r="B2847" s="31">
        <v>76.7</v>
      </c>
    </row>
    <row r="2848" spans="1:2" x14ac:dyDescent="0.25">
      <c r="A2848" s="4" t="s">
        <v>3172</v>
      </c>
      <c r="B2848" s="31">
        <v>79.3</v>
      </c>
    </row>
    <row r="2849" spans="1:2" x14ac:dyDescent="0.25">
      <c r="A2849" s="4" t="s">
        <v>3173</v>
      </c>
      <c r="B2849" s="31">
        <v>80.930000000000007</v>
      </c>
    </row>
    <row r="2850" spans="1:2" x14ac:dyDescent="0.25">
      <c r="A2850" s="4" t="s">
        <v>3174</v>
      </c>
      <c r="B2850" s="31">
        <v>82.53</v>
      </c>
    </row>
    <row r="2851" spans="1:2" x14ac:dyDescent="0.25">
      <c r="A2851" s="4" t="s">
        <v>3175</v>
      </c>
      <c r="B2851" s="31">
        <v>82.38</v>
      </c>
    </row>
    <row r="2852" spans="1:2" x14ac:dyDescent="0.25">
      <c r="A2852" s="4" t="s">
        <v>3176</v>
      </c>
      <c r="B2852" s="31">
        <v>82.23</v>
      </c>
    </row>
    <row r="2853" spans="1:2" x14ac:dyDescent="0.25">
      <c r="A2853" s="4" t="s">
        <v>3177</v>
      </c>
      <c r="B2853" s="31">
        <v>82.09</v>
      </c>
    </row>
    <row r="2854" spans="1:2" x14ac:dyDescent="0.25">
      <c r="A2854" s="4" t="s">
        <v>3178</v>
      </c>
      <c r="B2854" s="31">
        <v>82.28</v>
      </c>
    </row>
    <row r="2855" spans="1:2" x14ac:dyDescent="0.25">
      <c r="A2855" s="4" t="s">
        <v>3179</v>
      </c>
      <c r="B2855" s="31">
        <v>82.57</v>
      </c>
    </row>
    <row r="2856" spans="1:2" x14ac:dyDescent="0.25">
      <c r="A2856" s="4" t="s">
        <v>3180</v>
      </c>
      <c r="B2856" s="31">
        <v>82.21</v>
      </c>
    </row>
    <row r="2857" spans="1:2" x14ac:dyDescent="0.25">
      <c r="A2857" s="4" t="s">
        <v>3181</v>
      </c>
      <c r="B2857" s="31">
        <v>81.39</v>
      </c>
    </row>
    <row r="2858" spans="1:2" x14ac:dyDescent="0.25">
      <c r="A2858" s="4" t="s">
        <v>3182</v>
      </c>
      <c r="B2858" s="31">
        <v>81.540000000000006</v>
      </c>
    </row>
    <row r="2859" spans="1:2" x14ac:dyDescent="0.25">
      <c r="A2859" s="4" t="s">
        <v>3183</v>
      </c>
      <c r="B2859" s="31">
        <v>81.41</v>
      </c>
    </row>
    <row r="2860" spans="1:2" x14ac:dyDescent="0.25">
      <c r="A2860" s="4" t="s">
        <v>3184</v>
      </c>
      <c r="B2860" s="31">
        <v>81.14</v>
      </c>
    </row>
    <row r="2861" spans="1:2" x14ac:dyDescent="0.25">
      <c r="A2861" s="4" t="s">
        <v>3185</v>
      </c>
      <c r="B2861" s="31">
        <v>80.31</v>
      </c>
    </row>
    <row r="2862" spans="1:2" x14ac:dyDescent="0.25">
      <c r="A2862" s="4" t="s">
        <v>3186</v>
      </c>
      <c r="B2862" s="31">
        <v>79.790000000000006</v>
      </c>
    </row>
    <row r="2863" spans="1:2" x14ac:dyDescent="0.25">
      <c r="A2863" s="4" t="s">
        <v>3187</v>
      </c>
      <c r="B2863" s="31">
        <v>79.430000000000007</v>
      </c>
    </row>
    <row r="2864" spans="1:2" x14ac:dyDescent="0.25">
      <c r="A2864" s="4" t="s">
        <v>3188</v>
      </c>
      <c r="B2864" s="31">
        <v>79.98</v>
      </c>
    </row>
    <row r="2865" spans="1:2" x14ac:dyDescent="0.25">
      <c r="A2865" s="4" t="s">
        <v>3189</v>
      </c>
      <c r="B2865" s="31">
        <v>79.7</v>
      </c>
    </row>
    <row r="2866" spans="1:2" x14ac:dyDescent="0.25">
      <c r="A2866" s="4" t="s">
        <v>3190</v>
      </c>
      <c r="B2866" s="31">
        <v>79.400000000000006</v>
      </c>
    </row>
    <row r="2867" spans="1:2" x14ac:dyDescent="0.25">
      <c r="A2867" s="4" t="s">
        <v>3191</v>
      </c>
      <c r="B2867" s="31">
        <v>80.05</v>
      </c>
    </row>
    <row r="2868" spans="1:2" x14ac:dyDescent="0.25">
      <c r="A2868" s="4" t="s">
        <v>3192</v>
      </c>
      <c r="B2868" s="31">
        <v>80.349999999999994</v>
      </c>
    </row>
    <row r="2869" spans="1:2" x14ac:dyDescent="0.25">
      <c r="A2869" s="4" t="s">
        <v>3193</v>
      </c>
      <c r="B2869" s="31">
        <v>80.52</v>
      </c>
    </row>
    <row r="2870" spans="1:2" x14ac:dyDescent="0.25">
      <c r="A2870" s="4" t="s">
        <v>3194</v>
      </c>
      <c r="B2870" s="31">
        <v>80.56</v>
      </c>
    </row>
    <row r="2871" spans="1:2" x14ac:dyDescent="0.25">
      <c r="A2871" s="4" t="s">
        <v>3195</v>
      </c>
      <c r="B2871" s="31">
        <v>80.599999999999994</v>
      </c>
    </row>
    <row r="2872" spans="1:2" x14ac:dyDescent="0.25">
      <c r="A2872" s="4" t="s">
        <v>3196</v>
      </c>
      <c r="B2872" s="31">
        <v>80.39</v>
      </c>
    </row>
    <row r="2873" spans="1:2" x14ac:dyDescent="0.25">
      <c r="A2873" s="4" t="s">
        <v>3197</v>
      </c>
      <c r="B2873" s="31">
        <v>80.58</v>
      </c>
    </row>
    <row r="2874" spans="1:2" x14ac:dyDescent="0.25">
      <c r="A2874" s="4" t="s">
        <v>3198</v>
      </c>
      <c r="B2874" s="31">
        <v>81.14</v>
      </c>
    </row>
    <row r="2875" spans="1:2" x14ac:dyDescent="0.25">
      <c r="A2875" s="4" t="s">
        <v>3199</v>
      </c>
      <c r="B2875" s="31">
        <v>80.75</v>
      </c>
    </row>
    <row r="2876" spans="1:2" x14ac:dyDescent="0.25">
      <c r="A2876" s="4" t="s">
        <v>3200</v>
      </c>
      <c r="B2876" s="31">
        <v>81.03</v>
      </c>
    </row>
    <row r="2877" spans="1:2" x14ac:dyDescent="0.25">
      <c r="A2877" s="4" t="s">
        <v>3201</v>
      </c>
      <c r="B2877" s="31">
        <v>81.650000000000006</v>
      </c>
    </row>
    <row r="2878" spans="1:2" x14ac:dyDescent="0.25">
      <c r="A2878" s="4" t="s">
        <v>3202</v>
      </c>
      <c r="B2878" s="31">
        <v>82</v>
      </c>
    </row>
    <row r="2879" spans="1:2" x14ac:dyDescent="0.25">
      <c r="A2879" s="4" t="s">
        <v>3203</v>
      </c>
      <c r="B2879" s="31">
        <v>82.02</v>
      </c>
    </row>
    <row r="2880" spans="1:2" x14ac:dyDescent="0.25">
      <c r="A2880" s="4" t="s">
        <v>3204</v>
      </c>
      <c r="B2880" s="31">
        <v>81.84</v>
      </c>
    </row>
    <row r="2881" spans="1:2" x14ac:dyDescent="0.25">
      <c r="A2881" s="4" t="s">
        <v>3205</v>
      </c>
      <c r="B2881" s="31">
        <v>82.46</v>
      </c>
    </row>
    <row r="2882" spans="1:2" x14ac:dyDescent="0.25">
      <c r="A2882" s="4" t="s">
        <v>3206</v>
      </c>
      <c r="B2882" s="31">
        <v>83.4</v>
      </c>
    </row>
    <row r="2883" spans="1:2" x14ac:dyDescent="0.25">
      <c r="A2883" s="4" t="s">
        <v>3207</v>
      </c>
      <c r="B2883" s="31">
        <v>84</v>
      </c>
    </row>
    <row r="2884" spans="1:2" x14ac:dyDescent="0.25">
      <c r="A2884" s="4" t="s">
        <v>3208</v>
      </c>
      <c r="B2884" s="31">
        <v>83.81</v>
      </c>
    </row>
    <row r="2885" spans="1:2" x14ac:dyDescent="0.25">
      <c r="A2885" s="4" t="s">
        <v>3209</v>
      </c>
      <c r="B2885" s="31">
        <v>84.35</v>
      </c>
    </row>
    <row r="2886" spans="1:2" x14ac:dyDescent="0.25">
      <c r="A2886" s="4" t="s">
        <v>3210</v>
      </c>
      <c r="B2886" s="31">
        <v>85.62</v>
      </c>
    </row>
    <row r="2887" spans="1:2" x14ac:dyDescent="0.25">
      <c r="A2887" s="4" t="s">
        <v>3211</v>
      </c>
      <c r="B2887" s="31">
        <v>86.5</v>
      </c>
    </row>
    <row r="2888" spans="1:2" x14ac:dyDescent="0.25">
      <c r="A2888" s="4" t="s">
        <v>3212</v>
      </c>
      <c r="B2888" s="31">
        <v>89.03</v>
      </c>
    </row>
    <row r="2889" spans="1:2" x14ac:dyDescent="0.25">
      <c r="A2889" s="4" t="s">
        <v>3213</v>
      </c>
      <c r="B2889" s="31">
        <v>88.62</v>
      </c>
    </row>
    <row r="2890" spans="1:2" x14ac:dyDescent="0.25">
      <c r="A2890" s="4" t="s">
        <v>3214</v>
      </c>
      <c r="B2890" s="31">
        <v>89.3</v>
      </c>
    </row>
    <row r="2891" spans="1:2" x14ac:dyDescent="0.25">
      <c r="A2891" s="4" t="s">
        <v>3215</v>
      </c>
      <c r="B2891" s="31">
        <v>90.51</v>
      </c>
    </row>
    <row r="2892" spans="1:2" x14ac:dyDescent="0.25">
      <c r="A2892" s="4" t="s">
        <v>3216</v>
      </c>
      <c r="B2892" s="31">
        <v>91.01</v>
      </c>
    </row>
    <row r="2893" spans="1:2" x14ac:dyDescent="0.25">
      <c r="A2893" s="4" t="s">
        <v>3217</v>
      </c>
      <c r="B2893" s="31">
        <v>90.88</v>
      </c>
    </row>
    <row r="2894" spans="1:2" x14ac:dyDescent="0.25">
      <c r="A2894" s="4" t="s">
        <v>3218</v>
      </c>
      <c r="B2894" s="31">
        <v>91.35</v>
      </c>
    </row>
    <row r="2895" spans="1:2" x14ac:dyDescent="0.25">
      <c r="A2895" s="4" t="s">
        <v>3219</v>
      </c>
      <c r="B2895" s="31">
        <v>91.63</v>
      </c>
    </row>
    <row r="2896" spans="1:2" x14ac:dyDescent="0.25">
      <c r="A2896" s="4" t="s">
        <v>3220</v>
      </c>
      <c r="B2896" s="31">
        <v>92.93</v>
      </c>
    </row>
    <row r="2897" spans="1:2" x14ac:dyDescent="0.25">
      <c r="A2897" s="4" t="s">
        <v>3221</v>
      </c>
      <c r="B2897" s="31">
        <v>92.84</v>
      </c>
    </row>
    <row r="2898" spans="1:2" x14ac:dyDescent="0.25">
      <c r="A2898" s="4" t="s">
        <v>3222</v>
      </c>
      <c r="B2898" s="31">
        <v>92.3</v>
      </c>
    </row>
    <row r="2899" spans="1:2" x14ac:dyDescent="0.25">
      <c r="A2899" s="4" t="s">
        <v>3223</v>
      </c>
      <c r="B2899" s="31">
        <v>93.03</v>
      </c>
    </row>
    <row r="2900" spans="1:2" x14ac:dyDescent="0.25">
      <c r="A2900" s="4" t="s">
        <v>3224</v>
      </c>
      <c r="B2900" s="31">
        <v>93.03</v>
      </c>
    </row>
    <row r="2901" spans="1:2" x14ac:dyDescent="0.25">
      <c r="A2901" s="4" t="s">
        <v>3225</v>
      </c>
      <c r="B2901" s="31">
        <v>92.56</v>
      </c>
    </row>
    <row r="2902" spans="1:2" x14ac:dyDescent="0.25">
      <c r="A2902" s="4" t="s">
        <v>3226</v>
      </c>
      <c r="B2902" s="31">
        <v>92.71</v>
      </c>
    </row>
    <row r="2903" spans="1:2" x14ac:dyDescent="0.25">
      <c r="A2903" s="4" t="s">
        <v>3227</v>
      </c>
      <c r="B2903" s="31">
        <v>92.83</v>
      </c>
    </row>
    <row r="2904" spans="1:2" x14ac:dyDescent="0.25">
      <c r="A2904" s="4" t="s">
        <v>3228</v>
      </c>
      <c r="B2904" s="31">
        <v>92.13</v>
      </c>
    </row>
    <row r="2905" spans="1:2" x14ac:dyDescent="0.25">
      <c r="A2905" s="4" t="s">
        <v>3229</v>
      </c>
      <c r="B2905" s="31">
        <v>91.77</v>
      </c>
    </row>
    <row r="2906" spans="1:2" x14ac:dyDescent="0.25">
      <c r="A2906" s="4" t="s">
        <v>3230</v>
      </c>
      <c r="B2906" s="31">
        <v>91.79</v>
      </c>
    </row>
    <row r="2907" spans="1:2" x14ac:dyDescent="0.25">
      <c r="A2907" s="4" t="s">
        <v>3231</v>
      </c>
      <c r="B2907" s="31">
        <v>91.75</v>
      </c>
    </row>
    <row r="2908" spans="1:2" x14ac:dyDescent="0.25">
      <c r="A2908" s="4" t="s">
        <v>3232</v>
      </c>
      <c r="B2908" s="31">
        <v>91.88</v>
      </c>
    </row>
    <row r="2909" spans="1:2" x14ac:dyDescent="0.25">
      <c r="A2909" s="4" t="s">
        <v>3233</v>
      </c>
      <c r="B2909" s="31">
        <v>91.05</v>
      </c>
    </row>
    <row r="2910" spans="1:2" x14ac:dyDescent="0.25">
      <c r="A2910" s="4" t="s">
        <v>3234</v>
      </c>
      <c r="B2910" s="31">
        <v>91.1</v>
      </c>
    </row>
    <row r="2911" spans="1:2" x14ac:dyDescent="0.25">
      <c r="A2911" s="4" t="s">
        <v>3235</v>
      </c>
      <c r="B2911" s="31">
        <v>91.08</v>
      </c>
    </row>
    <row r="2912" spans="1:2" x14ac:dyDescent="0.25">
      <c r="A2912" s="4" t="s">
        <v>3236</v>
      </c>
      <c r="B2912" s="31">
        <v>90.45</v>
      </c>
    </row>
    <row r="2913" spans="1:2" x14ac:dyDescent="0.25">
      <c r="A2913" s="4" t="s">
        <v>3237</v>
      </c>
      <c r="B2913" s="31">
        <v>89.78</v>
      </c>
    </row>
    <row r="2914" spans="1:2" x14ac:dyDescent="0.25">
      <c r="A2914" s="4" t="s">
        <v>3238</v>
      </c>
      <c r="B2914" s="31">
        <v>90.21</v>
      </c>
    </row>
    <row r="2915" spans="1:2" x14ac:dyDescent="0.25">
      <c r="A2915" s="4" t="s">
        <v>3239</v>
      </c>
      <c r="B2915" s="31">
        <v>90.62</v>
      </c>
    </row>
    <row r="2916" spans="1:2" x14ac:dyDescent="0.25">
      <c r="A2916" s="4" t="s">
        <v>3240</v>
      </c>
      <c r="B2916" s="31">
        <v>90.41</v>
      </c>
    </row>
    <row r="2917" spans="1:2" x14ac:dyDescent="0.25">
      <c r="A2917" s="4" t="s">
        <v>3241</v>
      </c>
      <c r="B2917" s="31">
        <v>90.77</v>
      </c>
    </row>
    <row r="2918" spans="1:2" x14ac:dyDescent="0.25">
      <c r="A2918" s="4" t="s">
        <v>3242</v>
      </c>
      <c r="B2918" s="31">
        <v>89.97</v>
      </c>
    </row>
    <row r="2919" spans="1:2" x14ac:dyDescent="0.25">
      <c r="A2919" s="4" t="s">
        <v>3243</v>
      </c>
      <c r="B2919" s="31">
        <v>90.81</v>
      </c>
    </row>
    <row r="2920" spans="1:2" x14ac:dyDescent="0.25">
      <c r="A2920" s="4" t="s">
        <v>3244</v>
      </c>
      <c r="B2920" s="31">
        <v>90.28</v>
      </c>
    </row>
    <row r="2921" spans="1:2" x14ac:dyDescent="0.25">
      <c r="A2921" s="4" t="s">
        <v>3245</v>
      </c>
      <c r="B2921" s="31">
        <v>90.58</v>
      </c>
    </row>
    <row r="2922" spans="1:2" x14ac:dyDescent="0.25">
      <c r="A2922" s="4" t="s">
        <v>3246</v>
      </c>
      <c r="B2922" s="31">
        <v>90.49</v>
      </c>
    </row>
    <row r="2923" spans="1:2" x14ac:dyDescent="0.25">
      <c r="A2923" s="4" t="s">
        <v>3247</v>
      </c>
      <c r="B2923" s="31">
        <v>90.77</v>
      </c>
    </row>
    <row r="2924" spans="1:2" x14ac:dyDescent="0.25">
      <c r="A2924" s="4" t="s">
        <v>3248</v>
      </c>
      <c r="B2924" s="31">
        <v>91.12</v>
      </c>
    </row>
    <row r="2925" spans="1:2" x14ac:dyDescent="0.25">
      <c r="A2925" s="4" t="s">
        <v>3249</v>
      </c>
      <c r="B2925" s="31">
        <v>91.23</v>
      </c>
    </row>
    <row r="2926" spans="1:2" x14ac:dyDescent="0.25">
      <c r="A2926" s="4" t="s">
        <v>3250</v>
      </c>
      <c r="B2926" s="31">
        <v>91.65</v>
      </c>
    </row>
    <row r="2927" spans="1:2" x14ac:dyDescent="0.25">
      <c r="A2927" s="4" t="s">
        <v>3251</v>
      </c>
      <c r="B2927" s="31">
        <v>92.26</v>
      </c>
    </row>
    <row r="2928" spans="1:2" x14ac:dyDescent="0.25">
      <c r="A2928" s="4" t="s">
        <v>3252</v>
      </c>
      <c r="B2928" s="31">
        <v>92.19</v>
      </c>
    </row>
    <row r="2929" spans="1:2" x14ac:dyDescent="0.25">
      <c r="A2929" s="4" t="s">
        <v>3253</v>
      </c>
      <c r="B2929" s="31">
        <v>92.32</v>
      </c>
    </row>
    <row r="2930" spans="1:2" x14ac:dyDescent="0.25">
      <c r="A2930" s="4" t="s">
        <v>3254</v>
      </c>
      <c r="B2930" s="31">
        <v>93.04</v>
      </c>
    </row>
    <row r="2931" spans="1:2" x14ac:dyDescent="0.25">
      <c r="A2931" s="4" t="s">
        <v>3255</v>
      </c>
      <c r="B2931" s="31">
        <v>94.14</v>
      </c>
    </row>
    <row r="2932" spans="1:2" x14ac:dyDescent="0.25">
      <c r="A2932" s="4" t="s">
        <v>3256</v>
      </c>
      <c r="B2932" s="31">
        <v>95.38</v>
      </c>
    </row>
    <row r="2933" spans="1:2" x14ac:dyDescent="0.25">
      <c r="A2933" s="4" t="s">
        <v>3257</v>
      </c>
      <c r="B2933" s="31">
        <v>95.1</v>
      </c>
    </row>
    <row r="2934" spans="1:2" x14ac:dyDescent="0.25">
      <c r="A2934" s="4" t="s">
        <v>3258</v>
      </c>
      <c r="B2934" s="31">
        <v>95.58</v>
      </c>
    </row>
    <row r="2935" spans="1:2" x14ac:dyDescent="0.25">
      <c r="A2935" s="4" t="s">
        <v>3259</v>
      </c>
      <c r="B2935" s="31">
        <v>97.45</v>
      </c>
    </row>
    <row r="2936" spans="1:2" x14ac:dyDescent="0.25">
      <c r="A2936" s="4" t="s">
        <v>3260</v>
      </c>
      <c r="B2936" s="31">
        <v>97.39</v>
      </c>
    </row>
    <row r="2937" spans="1:2" x14ac:dyDescent="0.25">
      <c r="A2937" s="4" t="s">
        <v>3261</v>
      </c>
      <c r="B2937" s="31">
        <v>97.61</v>
      </c>
    </row>
    <row r="2938" spans="1:2" x14ac:dyDescent="0.25">
      <c r="A2938" s="4" t="s">
        <v>3262</v>
      </c>
      <c r="B2938" s="31">
        <v>97.43</v>
      </c>
    </row>
    <row r="2939" spans="1:2" x14ac:dyDescent="0.25">
      <c r="A2939" s="4" t="s">
        <v>3263</v>
      </c>
      <c r="B2939" s="31">
        <v>97.82</v>
      </c>
    </row>
    <row r="2940" spans="1:2" x14ac:dyDescent="0.25">
      <c r="A2940" s="4" t="s">
        <v>3264</v>
      </c>
      <c r="B2940" s="31">
        <v>97.91</v>
      </c>
    </row>
    <row r="2941" spans="1:2" x14ac:dyDescent="0.25">
      <c r="A2941" s="4" t="s">
        <v>3265</v>
      </c>
      <c r="B2941" s="31">
        <v>97.72</v>
      </c>
    </row>
    <row r="2942" spans="1:2" x14ac:dyDescent="0.25">
      <c r="A2942" s="4" t="s">
        <v>3266</v>
      </c>
      <c r="B2942" s="31">
        <v>98.26</v>
      </c>
    </row>
    <row r="2943" spans="1:2" x14ac:dyDescent="0.25">
      <c r="A2943" s="4" t="s">
        <v>3267</v>
      </c>
      <c r="B2943" s="31">
        <v>98.06</v>
      </c>
    </row>
    <row r="2944" spans="1:2" x14ac:dyDescent="0.25">
      <c r="A2944" s="4" t="s">
        <v>3268</v>
      </c>
      <c r="B2944" s="31">
        <v>96.53</v>
      </c>
    </row>
    <row r="2945" spans="1:2" x14ac:dyDescent="0.25">
      <c r="A2945" s="4" t="s">
        <v>3269</v>
      </c>
      <c r="B2945" s="31">
        <v>97.8</v>
      </c>
    </row>
    <row r="2946" spans="1:2" x14ac:dyDescent="0.25">
      <c r="A2946" s="4" t="s">
        <v>3270</v>
      </c>
      <c r="B2946" s="31">
        <v>97.62</v>
      </c>
    </row>
    <row r="2947" spans="1:2" x14ac:dyDescent="0.25">
      <c r="A2947" s="4" t="s">
        <v>3271</v>
      </c>
      <c r="B2947" s="31">
        <v>96.53</v>
      </c>
    </row>
    <row r="2948" spans="1:2" x14ac:dyDescent="0.25">
      <c r="A2948" s="4" t="s">
        <v>3272</v>
      </c>
      <c r="B2948" s="31">
        <v>96.63</v>
      </c>
    </row>
    <row r="2949" spans="1:2" x14ac:dyDescent="0.25">
      <c r="A2949" s="4" t="s">
        <v>3273</v>
      </c>
      <c r="B2949" s="31">
        <v>96.84</v>
      </c>
    </row>
    <row r="2950" spans="1:2" x14ac:dyDescent="0.25">
      <c r="A2950" s="4" t="s">
        <v>3274</v>
      </c>
      <c r="B2950" s="31">
        <v>97.17</v>
      </c>
    </row>
    <row r="2951" spans="1:2" x14ac:dyDescent="0.25">
      <c r="A2951" s="4" t="s">
        <v>3275</v>
      </c>
      <c r="B2951" s="31">
        <v>96.82</v>
      </c>
    </row>
    <row r="2952" spans="1:2" x14ac:dyDescent="0.25">
      <c r="A2952" s="4" t="s">
        <v>3276</v>
      </c>
      <c r="B2952" s="31">
        <v>96.68</v>
      </c>
    </row>
    <row r="2953" spans="1:2" x14ac:dyDescent="0.25">
      <c r="A2953" s="4" t="s">
        <v>3277</v>
      </c>
      <c r="B2953" s="31">
        <v>95.79</v>
      </c>
    </row>
    <row r="2954" spans="1:2" x14ac:dyDescent="0.25">
      <c r="A2954" s="4" t="s">
        <v>3278</v>
      </c>
      <c r="B2954" s="31">
        <v>94.41</v>
      </c>
    </row>
    <row r="2955" spans="1:2" x14ac:dyDescent="0.25">
      <c r="A2955" s="4" t="s">
        <v>3279</v>
      </c>
      <c r="B2955" s="31">
        <v>94.25</v>
      </c>
    </row>
    <row r="2956" spans="1:2" x14ac:dyDescent="0.25">
      <c r="A2956" s="4" t="s">
        <v>3280</v>
      </c>
      <c r="B2956" s="31">
        <v>91.84</v>
      </c>
    </row>
    <row r="2957" spans="1:2" x14ac:dyDescent="0.25">
      <c r="A2957" s="4" t="s">
        <v>3281</v>
      </c>
      <c r="B2957" s="31">
        <v>87.81</v>
      </c>
    </row>
    <row r="2958" spans="1:2" x14ac:dyDescent="0.25">
      <c r="A2958" s="4" t="s">
        <v>3282</v>
      </c>
      <c r="B2958" s="31">
        <v>83.54</v>
      </c>
    </row>
    <row r="2959" spans="1:2" x14ac:dyDescent="0.25">
      <c r="A2959" s="4" t="s">
        <v>3283</v>
      </c>
      <c r="B2959" s="31">
        <v>80.680000000000007</v>
      </c>
    </row>
    <row r="2960" spans="1:2" x14ac:dyDescent="0.25">
      <c r="A2960" s="4" t="s">
        <v>3284</v>
      </c>
      <c r="B2960" s="31">
        <v>78.37</v>
      </c>
    </row>
    <row r="2961" spans="1:2" x14ac:dyDescent="0.25">
      <c r="A2961" s="4" t="s">
        <v>3285</v>
      </c>
      <c r="B2961" s="31">
        <v>77.36</v>
      </c>
    </row>
    <row r="2962" spans="1:2" x14ac:dyDescent="0.25">
      <c r="A2962" s="4" t="s">
        <v>3286</v>
      </c>
      <c r="B2962" s="31">
        <v>77.36</v>
      </c>
    </row>
    <row r="2963" spans="1:2" x14ac:dyDescent="0.25">
      <c r="A2963" s="4" t="s">
        <v>3287</v>
      </c>
      <c r="B2963" s="31">
        <v>76.56</v>
      </c>
    </row>
    <row r="2964" spans="1:2" x14ac:dyDescent="0.25">
      <c r="A2964" s="4" t="s">
        <v>3288</v>
      </c>
      <c r="B2964" s="31">
        <v>75.040000000000006</v>
      </c>
    </row>
    <row r="2965" spans="1:2" x14ac:dyDescent="0.25">
      <c r="A2965" s="4" t="s">
        <v>3289</v>
      </c>
      <c r="B2965" s="31">
        <v>74.89</v>
      </c>
    </row>
    <row r="2966" spans="1:2" x14ac:dyDescent="0.25">
      <c r="A2966" s="4" t="s">
        <v>3290</v>
      </c>
      <c r="B2966" s="31">
        <v>74.47</v>
      </c>
    </row>
    <row r="2967" spans="1:2" x14ac:dyDescent="0.25">
      <c r="A2967" s="4" t="s">
        <v>3291</v>
      </c>
      <c r="B2967" s="31">
        <v>75.260000000000005</v>
      </c>
    </row>
    <row r="2968" spans="1:2" x14ac:dyDescent="0.25">
      <c r="A2968" s="4" t="s">
        <v>3292</v>
      </c>
      <c r="B2968" s="31">
        <v>74.83</v>
      </c>
    </row>
    <row r="2969" spans="1:2" x14ac:dyDescent="0.25">
      <c r="A2969" s="4" t="s">
        <v>3293</v>
      </c>
      <c r="B2969" s="31">
        <v>74.47</v>
      </c>
    </row>
    <row r="2970" spans="1:2" x14ac:dyDescent="0.25">
      <c r="A2970" s="4" t="s">
        <v>3294</v>
      </c>
      <c r="B2970" s="31">
        <v>75.81</v>
      </c>
    </row>
    <row r="2971" spans="1:2" x14ac:dyDescent="0.25">
      <c r="A2971" s="4" t="s">
        <v>3295</v>
      </c>
      <c r="B2971" s="31">
        <v>75.430000000000007</v>
      </c>
    </row>
    <row r="2972" spans="1:2" x14ac:dyDescent="0.25">
      <c r="A2972" s="4" t="s">
        <v>3296</v>
      </c>
      <c r="B2972" s="31">
        <v>74.67</v>
      </c>
    </row>
    <row r="2973" spans="1:2" x14ac:dyDescent="0.25">
      <c r="A2973" s="4" t="s">
        <v>3297</v>
      </c>
      <c r="B2973" s="31">
        <v>75.55</v>
      </c>
    </row>
    <row r="2974" spans="1:2" x14ac:dyDescent="0.25">
      <c r="A2974" s="4" t="s">
        <v>3298</v>
      </c>
      <c r="B2974" s="31">
        <v>76.930000000000007</v>
      </c>
    </row>
    <row r="2975" spans="1:2" x14ac:dyDescent="0.25">
      <c r="A2975" s="4" t="s">
        <v>3299</v>
      </c>
      <c r="B2975" s="31">
        <v>78.25</v>
      </c>
    </row>
    <row r="2976" spans="1:2" x14ac:dyDescent="0.25">
      <c r="A2976" s="4" t="s">
        <v>3300</v>
      </c>
      <c r="B2976" s="31">
        <v>79.430000000000007</v>
      </c>
    </row>
    <row r="2977" spans="1:2" x14ac:dyDescent="0.25">
      <c r="A2977" s="4" t="s">
        <v>3301</v>
      </c>
      <c r="B2977" s="31">
        <v>81.44</v>
      </c>
    </row>
    <row r="2978" spans="1:2" x14ac:dyDescent="0.25">
      <c r="A2978" s="4" t="s">
        <v>3302</v>
      </c>
      <c r="B2978" s="31">
        <v>83.14</v>
      </c>
    </row>
    <row r="2979" spans="1:2" x14ac:dyDescent="0.25">
      <c r="A2979" s="4" t="s">
        <v>3303</v>
      </c>
      <c r="B2979" s="31">
        <v>84.63</v>
      </c>
    </row>
    <row r="2980" spans="1:2" x14ac:dyDescent="0.25">
      <c r="A2980" s="4" t="s">
        <v>3304</v>
      </c>
      <c r="B2980" s="31">
        <v>85.66</v>
      </c>
    </row>
    <row r="2981" spans="1:2" x14ac:dyDescent="0.25">
      <c r="A2981" s="4" t="s">
        <v>3305</v>
      </c>
      <c r="B2981" s="31">
        <v>85.82</v>
      </c>
    </row>
    <row r="2982" spans="1:2" x14ac:dyDescent="0.25">
      <c r="A2982" s="4" t="s">
        <v>3306</v>
      </c>
      <c r="B2982" s="31">
        <v>85.98</v>
      </c>
    </row>
    <row r="2983" spans="1:2" x14ac:dyDescent="0.25">
      <c r="A2983" s="4" t="s">
        <v>3307</v>
      </c>
      <c r="B2983" s="31">
        <v>87.02</v>
      </c>
    </row>
    <row r="2984" spans="1:2" x14ac:dyDescent="0.25">
      <c r="A2984" s="4" t="s">
        <v>3308</v>
      </c>
      <c r="B2984" s="31">
        <v>86.73</v>
      </c>
    </row>
    <row r="2985" spans="1:2" x14ac:dyDescent="0.25">
      <c r="A2985" s="4" t="s">
        <v>3309</v>
      </c>
      <c r="B2985" s="31">
        <v>86.64</v>
      </c>
    </row>
    <row r="2986" spans="1:2" x14ac:dyDescent="0.25">
      <c r="A2986" s="4" t="s">
        <v>3310</v>
      </c>
      <c r="B2986" s="31">
        <v>87.31</v>
      </c>
    </row>
    <row r="2987" spans="1:2" x14ac:dyDescent="0.25">
      <c r="A2987" s="4" t="s">
        <v>3311</v>
      </c>
      <c r="B2987" s="31">
        <v>87.79</v>
      </c>
    </row>
    <row r="2988" spans="1:2" x14ac:dyDescent="0.25">
      <c r="A2988" s="4" t="s">
        <v>3312</v>
      </c>
      <c r="B2988" s="31">
        <v>86.96</v>
      </c>
    </row>
    <row r="2989" spans="1:2" x14ac:dyDescent="0.25">
      <c r="A2989" s="4" t="s">
        <v>3313</v>
      </c>
      <c r="B2989" s="31">
        <v>85.64</v>
      </c>
    </row>
    <row r="2990" spans="1:2" x14ac:dyDescent="0.25">
      <c r="A2990" s="4" t="s">
        <v>3314</v>
      </c>
      <c r="B2990" s="31">
        <v>85.78</v>
      </c>
    </row>
    <row r="2991" spans="1:2" x14ac:dyDescent="0.25">
      <c r="A2991" s="4" t="s">
        <v>3315</v>
      </c>
      <c r="B2991" s="31">
        <v>85.13</v>
      </c>
    </row>
    <row r="2992" spans="1:2" x14ac:dyDescent="0.25">
      <c r="A2992" s="4" t="s">
        <v>3316</v>
      </c>
      <c r="B2992" s="31">
        <v>84.79</v>
      </c>
    </row>
    <row r="2993" spans="1:2" x14ac:dyDescent="0.25">
      <c r="A2993" s="4" t="s">
        <v>3317</v>
      </c>
      <c r="B2993" s="31">
        <v>84.19</v>
      </c>
    </row>
    <row r="2994" spans="1:2" x14ac:dyDescent="0.25">
      <c r="A2994" s="4" t="s">
        <v>3318</v>
      </c>
      <c r="B2994" s="31">
        <v>83.85</v>
      </c>
    </row>
    <row r="2995" spans="1:2" x14ac:dyDescent="0.25">
      <c r="A2995" s="4" t="s">
        <v>3319</v>
      </c>
      <c r="B2995" s="31">
        <v>83</v>
      </c>
    </row>
    <row r="2996" spans="1:2" x14ac:dyDescent="0.25">
      <c r="A2996" s="4" t="s">
        <v>3320</v>
      </c>
      <c r="B2996" s="31">
        <v>82.78</v>
      </c>
    </row>
    <row r="2997" spans="1:2" x14ac:dyDescent="0.25">
      <c r="A2997" s="4" t="s">
        <v>3321</v>
      </c>
      <c r="B2997" s="31">
        <v>82.15</v>
      </c>
    </row>
    <row r="2998" spans="1:2" x14ac:dyDescent="0.25">
      <c r="A2998" s="4" t="s">
        <v>3322</v>
      </c>
      <c r="B2998" s="31">
        <v>81.06</v>
      </c>
    </row>
    <row r="2999" spans="1:2" x14ac:dyDescent="0.25">
      <c r="A2999" s="4" t="s">
        <v>3323</v>
      </c>
      <c r="B2999" s="31">
        <v>81.33</v>
      </c>
    </row>
    <row r="3000" spans="1:2" x14ac:dyDescent="0.25">
      <c r="A3000" s="4" t="s">
        <v>3324</v>
      </c>
      <c r="B3000" s="31">
        <v>80.650000000000006</v>
      </c>
    </row>
    <row r="3001" spans="1:2" x14ac:dyDescent="0.25">
      <c r="A3001" s="4" t="s">
        <v>3325</v>
      </c>
      <c r="B3001" s="31">
        <v>80.7</v>
      </c>
    </row>
    <row r="3002" spans="1:2" x14ac:dyDescent="0.25">
      <c r="A3002" s="4" t="s">
        <v>3326</v>
      </c>
      <c r="B3002" s="31">
        <v>80.36</v>
      </c>
    </row>
    <row r="3003" spans="1:2" x14ac:dyDescent="0.25">
      <c r="A3003" s="4" t="s">
        <v>3327</v>
      </c>
      <c r="B3003" s="31">
        <v>80.61</v>
      </c>
    </row>
    <row r="3004" spans="1:2" x14ac:dyDescent="0.25">
      <c r="A3004" s="4" t="s">
        <v>3328</v>
      </c>
      <c r="B3004" s="31">
        <v>80.23</v>
      </c>
    </row>
    <row r="3005" spans="1:2" x14ac:dyDescent="0.25">
      <c r="A3005" s="4" t="s">
        <v>3329</v>
      </c>
      <c r="B3005" s="31">
        <v>80.25</v>
      </c>
    </row>
    <row r="3006" spans="1:2" x14ac:dyDescent="0.25">
      <c r="A3006" s="4" t="s">
        <v>3330</v>
      </c>
      <c r="B3006" s="31">
        <v>79.040000000000006</v>
      </c>
    </row>
    <row r="3007" spans="1:2" x14ac:dyDescent="0.25">
      <c r="A3007" s="4" t="s">
        <v>3331</v>
      </c>
      <c r="B3007" s="31">
        <v>78.33</v>
      </c>
    </row>
    <row r="3008" spans="1:2" x14ac:dyDescent="0.25">
      <c r="A3008" s="4" t="s">
        <v>3332</v>
      </c>
      <c r="B3008" s="31">
        <v>77.5</v>
      </c>
    </row>
    <row r="3009" spans="1:2" x14ac:dyDescent="0.25">
      <c r="A3009" s="4" t="s">
        <v>3333</v>
      </c>
      <c r="B3009" s="31">
        <v>77.23</v>
      </c>
    </row>
    <row r="3010" spans="1:2" x14ac:dyDescent="0.25">
      <c r="A3010" s="4" t="s">
        <v>3334</v>
      </c>
      <c r="B3010" s="31">
        <v>76.52</v>
      </c>
    </row>
    <row r="3011" spans="1:2" x14ac:dyDescent="0.25">
      <c r="A3011" s="4" t="s">
        <v>3335</v>
      </c>
      <c r="B3011" s="31">
        <v>77.53</v>
      </c>
    </row>
    <row r="3012" spans="1:2" x14ac:dyDescent="0.25">
      <c r="A3012" s="4" t="s">
        <v>3336</v>
      </c>
      <c r="B3012" s="31">
        <v>77.489999999999995</v>
      </c>
    </row>
    <row r="3013" spans="1:2" x14ac:dyDescent="0.25">
      <c r="A3013" s="4" t="s">
        <v>3337</v>
      </c>
      <c r="B3013" s="31">
        <v>77.17</v>
      </c>
    </row>
    <row r="3014" spans="1:2" x14ac:dyDescent="0.25">
      <c r="A3014" s="4" t="s">
        <v>3338</v>
      </c>
      <c r="B3014" s="31">
        <v>75.650000000000006</v>
      </c>
    </row>
    <row r="3015" spans="1:2" x14ac:dyDescent="0.25">
      <c r="A3015" s="4" t="s">
        <v>3339</v>
      </c>
      <c r="B3015" s="31">
        <v>76.05</v>
      </c>
    </row>
    <row r="3016" spans="1:2" x14ac:dyDescent="0.25">
      <c r="A3016" s="4" t="s">
        <v>3340</v>
      </c>
      <c r="B3016" s="31">
        <v>75.739999999999995</v>
      </c>
    </row>
    <row r="3017" spans="1:2" x14ac:dyDescent="0.25">
      <c r="A3017" s="4" t="s">
        <v>3341</v>
      </c>
      <c r="B3017" s="31">
        <v>76.069999999999993</v>
      </c>
    </row>
    <row r="3018" spans="1:2" x14ac:dyDescent="0.25">
      <c r="A3018" s="4" t="s">
        <v>3342</v>
      </c>
      <c r="B3018" s="31">
        <v>76.25</v>
      </c>
    </row>
    <row r="3019" spans="1:2" x14ac:dyDescent="0.25">
      <c r="A3019" s="4" t="s">
        <v>3343</v>
      </c>
      <c r="B3019" s="31">
        <v>76.790000000000006</v>
      </c>
    </row>
    <row r="3020" spans="1:2" x14ac:dyDescent="0.25">
      <c r="A3020" s="4" t="s">
        <v>3344</v>
      </c>
      <c r="B3020" s="31">
        <v>77.2</v>
      </c>
    </row>
    <row r="3021" spans="1:2" x14ac:dyDescent="0.25">
      <c r="A3021" s="4" t="s">
        <v>3345</v>
      </c>
      <c r="B3021" s="31">
        <v>76.349999999999994</v>
      </c>
    </row>
    <row r="3022" spans="1:2" x14ac:dyDescent="0.25">
      <c r="A3022" s="4" t="s">
        <v>3346</v>
      </c>
      <c r="B3022" s="31">
        <v>75.900000000000006</v>
      </c>
    </row>
    <row r="3023" spans="1:2" x14ac:dyDescent="0.25">
      <c r="A3023" s="4" t="s">
        <v>3347</v>
      </c>
      <c r="B3023" s="31">
        <v>75.739999999999995</v>
      </c>
    </row>
    <row r="3024" spans="1:2" x14ac:dyDescent="0.25">
      <c r="A3024" s="4" t="s">
        <v>3348</v>
      </c>
      <c r="B3024" s="31">
        <v>74.510000000000005</v>
      </c>
    </row>
    <row r="3025" spans="1:2" x14ac:dyDescent="0.25">
      <c r="A3025" s="4" t="s">
        <v>3349</v>
      </c>
      <c r="B3025" s="31">
        <v>73.92</v>
      </c>
    </row>
    <row r="3026" spans="1:2" x14ac:dyDescent="0.25">
      <c r="A3026" s="4" t="s">
        <v>3350</v>
      </c>
      <c r="B3026" s="31">
        <v>73.03</v>
      </c>
    </row>
    <row r="3027" spans="1:2" x14ac:dyDescent="0.25">
      <c r="A3027" s="4" t="s">
        <v>3351</v>
      </c>
      <c r="B3027" s="31">
        <v>73.58</v>
      </c>
    </row>
    <row r="3028" spans="1:2" x14ac:dyDescent="0.25">
      <c r="A3028" s="4" t="s">
        <v>3352</v>
      </c>
      <c r="B3028" s="31">
        <v>73.77</v>
      </c>
    </row>
    <row r="3029" spans="1:2" x14ac:dyDescent="0.25">
      <c r="A3029" s="4" t="s">
        <v>3353</v>
      </c>
      <c r="B3029" s="31">
        <v>74.17</v>
      </c>
    </row>
    <row r="3030" spans="1:2" x14ac:dyDescent="0.25">
      <c r="A3030" s="4" t="s">
        <v>3354</v>
      </c>
      <c r="B3030" s="31">
        <v>74.95</v>
      </c>
    </row>
    <row r="3031" spans="1:2" x14ac:dyDescent="0.25">
      <c r="A3031" s="4" t="s">
        <v>3355</v>
      </c>
      <c r="B3031" s="31">
        <v>75.48</v>
      </c>
    </row>
    <row r="3032" spans="1:2" x14ac:dyDescent="0.25">
      <c r="A3032" s="4" t="s">
        <v>3356</v>
      </c>
      <c r="B3032" s="31">
        <v>76.930000000000007</v>
      </c>
    </row>
    <row r="3033" spans="1:2" x14ac:dyDescent="0.25">
      <c r="A3033" s="4" t="s">
        <v>3357</v>
      </c>
      <c r="B3033" s="31">
        <v>77.91</v>
      </c>
    </row>
    <row r="3034" spans="1:2" x14ac:dyDescent="0.25">
      <c r="A3034" s="4" t="s">
        <v>3358</v>
      </c>
      <c r="B3034" s="31">
        <v>78.83</v>
      </c>
    </row>
    <row r="3035" spans="1:2" x14ac:dyDescent="0.25">
      <c r="A3035" s="4" t="s">
        <v>3359</v>
      </c>
      <c r="B3035" s="31">
        <v>78.63</v>
      </c>
    </row>
    <row r="3036" spans="1:2" x14ac:dyDescent="0.25">
      <c r="A3036" s="4" t="s">
        <v>3360</v>
      </c>
      <c r="B3036" s="31">
        <v>78.88</v>
      </c>
    </row>
    <row r="3037" spans="1:2" x14ac:dyDescent="0.25">
      <c r="A3037" s="4" t="s">
        <v>3361</v>
      </c>
      <c r="B3037" s="31">
        <v>78.75</v>
      </c>
    </row>
    <row r="3038" spans="1:2" x14ac:dyDescent="0.25">
      <c r="A3038" s="4" t="s">
        <v>3362</v>
      </c>
      <c r="B3038" s="31">
        <v>78.81</v>
      </c>
    </row>
    <row r="3039" spans="1:2" x14ac:dyDescent="0.25">
      <c r="A3039" s="4" t="s">
        <v>3363</v>
      </c>
      <c r="B3039" s="31">
        <v>78.34</v>
      </c>
    </row>
    <row r="3040" spans="1:2" x14ac:dyDescent="0.25">
      <c r="A3040" s="4" t="s">
        <v>3364</v>
      </c>
      <c r="B3040" s="31">
        <v>77.53</v>
      </c>
    </row>
    <row r="3041" spans="1:2" x14ac:dyDescent="0.25">
      <c r="A3041" s="4" t="s">
        <v>3365</v>
      </c>
      <c r="B3041" s="31">
        <v>76.7</v>
      </c>
    </row>
    <row r="3042" spans="1:2" x14ac:dyDescent="0.25">
      <c r="A3042" s="4" t="s">
        <v>3366</v>
      </c>
      <c r="B3042" s="31">
        <v>75.930000000000007</v>
      </c>
    </row>
    <row r="3043" spans="1:2" x14ac:dyDescent="0.25">
      <c r="A3043" s="4" t="s">
        <v>3367</v>
      </c>
      <c r="B3043" s="31">
        <v>75.19</v>
      </c>
    </row>
    <row r="3044" spans="1:2" x14ac:dyDescent="0.25">
      <c r="A3044" s="4" t="s">
        <v>3368</v>
      </c>
      <c r="B3044" s="31">
        <v>74.05</v>
      </c>
    </row>
    <row r="3045" spans="1:2" x14ac:dyDescent="0.25">
      <c r="A3045" s="4" t="s">
        <v>3369</v>
      </c>
      <c r="B3045" s="31">
        <v>72.790000000000006</v>
      </c>
    </row>
    <row r="3046" spans="1:2" x14ac:dyDescent="0.25">
      <c r="A3046" s="4" t="s">
        <v>3370</v>
      </c>
      <c r="B3046" s="31">
        <v>72.23</v>
      </c>
    </row>
    <row r="3047" spans="1:2" x14ac:dyDescent="0.25">
      <c r="A3047" s="4" t="s">
        <v>3371</v>
      </c>
      <c r="B3047" s="31">
        <v>72.03</v>
      </c>
    </row>
    <row r="3048" spans="1:2" x14ac:dyDescent="0.25">
      <c r="A3048" s="4" t="s">
        <v>3372</v>
      </c>
      <c r="B3048" s="31">
        <v>72.36</v>
      </c>
    </row>
    <row r="3049" spans="1:2" x14ac:dyDescent="0.25">
      <c r="A3049" s="4" t="s">
        <v>3373</v>
      </c>
      <c r="B3049" s="31">
        <v>72.650000000000006</v>
      </c>
    </row>
    <row r="3050" spans="1:2" x14ac:dyDescent="0.25">
      <c r="A3050" s="4" t="s">
        <v>3374</v>
      </c>
      <c r="B3050" s="31">
        <v>73.62</v>
      </c>
    </row>
    <row r="3051" spans="1:2" x14ac:dyDescent="0.25">
      <c r="A3051" s="4" t="s">
        <v>3375</v>
      </c>
      <c r="B3051" s="31">
        <v>73.59</v>
      </c>
    </row>
    <row r="3052" spans="1:2" x14ac:dyDescent="0.25">
      <c r="A3052" s="4" t="s">
        <v>3376</v>
      </c>
      <c r="B3052" s="31">
        <v>73.61</v>
      </c>
    </row>
    <row r="3053" spans="1:2" x14ac:dyDescent="0.25">
      <c r="A3053" s="4" t="s">
        <v>3377</v>
      </c>
      <c r="B3053" s="31">
        <v>73.19</v>
      </c>
    </row>
    <row r="3054" spans="1:2" x14ac:dyDescent="0.25">
      <c r="A3054" s="4" t="s">
        <v>3378</v>
      </c>
      <c r="B3054" s="31">
        <v>72.790000000000006</v>
      </c>
    </row>
    <row r="3055" spans="1:2" x14ac:dyDescent="0.25">
      <c r="A3055" s="4" t="s">
        <v>3379</v>
      </c>
      <c r="B3055" s="31">
        <v>71.84</v>
      </c>
    </row>
    <row r="3056" spans="1:2" x14ac:dyDescent="0.25">
      <c r="A3056" s="4" t="s">
        <v>3380</v>
      </c>
      <c r="B3056" s="31">
        <v>71.209999999999994</v>
      </c>
    </row>
    <row r="3057" spans="1:2" x14ac:dyDescent="0.25">
      <c r="A3057" s="4" t="s">
        <v>3381</v>
      </c>
      <c r="B3057" s="31">
        <v>70.510000000000005</v>
      </c>
    </row>
    <row r="3058" spans="1:2" x14ac:dyDescent="0.25">
      <c r="A3058" s="4" t="s">
        <v>3382</v>
      </c>
      <c r="B3058" s="31">
        <v>70.88</v>
      </c>
    </row>
    <row r="3059" spans="1:2" x14ac:dyDescent="0.25">
      <c r="A3059" s="4" t="s">
        <v>3383</v>
      </c>
      <c r="B3059" s="31">
        <v>71.239999999999995</v>
      </c>
    </row>
    <row r="3060" spans="1:2" x14ac:dyDescent="0.25">
      <c r="A3060" s="4" t="s">
        <v>3384</v>
      </c>
      <c r="B3060" s="31">
        <v>72.36</v>
      </c>
    </row>
    <row r="3061" spans="1:2" x14ac:dyDescent="0.25">
      <c r="A3061" s="4" t="s">
        <v>3385</v>
      </c>
      <c r="B3061" s="31">
        <v>71.59</v>
      </c>
    </row>
    <row r="3062" spans="1:2" x14ac:dyDescent="0.25">
      <c r="A3062" s="4" t="s">
        <v>3386</v>
      </c>
      <c r="B3062" s="31">
        <v>70.34</v>
      </c>
    </row>
    <row r="3063" spans="1:2" x14ac:dyDescent="0.25">
      <c r="A3063" s="4" t="s">
        <v>3387</v>
      </c>
      <c r="B3063" s="31">
        <v>68.36</v>
      </c>
    </row>
    <row r="3064" spans="1:2" x14ac:dyDescent="0.25">
      <c r="A3064" s="4" t="s">
        <v>3388</v>
      </c>
      <c r="B3064" s="31">
        <v>67.75</v>
      </c>
    </row>
    <row r="3065" spans="1:2" x14ac:dyDescent="0.25">
      <c r="A3065" s="4" t="s">
        <v>3389</v>
      </c>
      <c r="B3065" s="31">
        <v>67.510000000000005</v>
      </c>
    </row>
    <row r="3066" spans="1:2" x14ac:dyDescent="0.25">
      <c r="A3066" s="4" t="s">
        <v>3390</v>
      </c>
      <c r="B3066" s="31">
        <v>66.790000000000006</v>
      </c>
    </row>
    <row r="3067" spans="1:2" x14ac:dyDescent="0.25">
      <c r="A3067" s="4" t="s">
        <v>3391</v>
      </c>
      <c r="B3067" s="31">
        <v>66.040000000000006</v>
      </c>
    </row>
    <row r="3068" spans="1:2" x14ac:dyDescent="0.25">
      <c r="A3068" s="4" t="s">
        <v>3392</v>
      </c>
      <c r="B3068" s="31">
        <v>66.41</v>
      </c>
    </row>
    <row r="3069" spans="1:2" x14ac:dyDescent="0.25">
      <c r="A3069" s="4" t="s">
        <v>3393</v>
      </c>
      <c r="B3069" s="31">
        <v>65.66</v>
      </c>
    </row>
    <row r="3070" spans="1:2" x14ac:dyDescent="0.25">
      <c r="A3070" s="4" t="s">
        <v>3394</v>
      </c>
      <c r="B3070" s="31">
        <v>65.77</v>
      </c>
    </row>
    <row r="3071" spans="1:2" x14ac:dyDescent="0.25">
      <c r="A3071" s="4" t="s">
        <v>3395</v>
      </c>
      <c r="B3071" s="31">
        <v>65.5</v>
      </c>
    </row>
    <row r="3072" spans="1:2" x14ac:dyDescent="0.25">
      <c r="A3072" s="4" t="s">
        <v>3396</v>
      </c>
      <c r="B3072" s="31">
        <v>65.48</v>
      </c>
    </row>
    <row r="3073" spans="1:2" x14ac:dyDescent="0.25">
      <c r="A3073" s="4" t="s">
        <v>3397</v>
      </c>
      <c r="B3073" s="31">
        <v>65.95</v>
      </c>
    </row>
    <row r="3074" spans="1:2" x14ac:dyDescent="0.25">
      <c r="A3074" s="4" t="s">
        <v>3398</v>
      </c>
      <c r="B3074" s="31">
        <v>66.86</v>
      </c>
    </row>
    <row r="3075" spans="1:2" x14ac:dyDescent="0.25">
      <c r="A3075" s="4" t="s">
        <v>3399</v>
      </c>
      <c r="B3075" s="31">
        <v>67.19</v>
      </c>
    </row>
    <row r="3076" spans="1:2" x14ac:dyDescent="0.25">
      <c r="A3076" s="4" t="s">
        <v>3400</v>
      </c>
      <c r="B3076" s="31">
        <v>68.48</v>
      </c>
    </row>
    <row r="3077" spans="1:2" x14ac:dyDescent="0.25">
      <c r="A3077" s="4" t="s">
        <v>3401</v>
      </c>
      <c r="B3077" s="31">
        <v>67.959999999999994</v>
      </c>
    </row>
    <row r="3078" spans="1:2" x14ac:dyDescent="0.25">
      <c r="A3078" s="4" t="s">
        <v>3402</v>
      </c>
      <c r="B3078" s="31">
        <v>68.760000000000005</v>
      </c>
    </row>
    <row r="3079" spans="1:2" x14ac:dyDescent="0.25">
      <c r="A3079" s="4" t="s">
        <v>3403</v>
      </c>
      <c r="B3079" s="31">
        <v>70</v>
      </c>
    </row>
    <row r="3080" spans="1:2" x14ac:dyDescent="0.25">
      <c r="A3080" s="4" t="s">
        <v>3404</v>
      </c>
      <c r="B3080" s="31">
        <v>69.55</v>
      </c>
    </row>
    <row r="3081" spans="1:2" x14ac:dyDescent="0.25">
      <c r="A3081" s="4" t="s">
        <v>3405</v>
      </c>
      <c r="B3081" s="31">
        <v>69.25</v>
      </c>
    </row>
    <row r="3082" spans="1:2" x14ac:dyDescent="0.25">
      <c r="A3082" s="4" t="s">
        <v>3406</v>
      </c>
      <c r="B3082" s="31">
        <v>69.680000000000007</v>
      </c>
    </row>
    <row r="3083" spans="1:2" x14ac:dyDescent="0.25">
      <c r="A3083" s="4" t="s">
        <v>3407</v>
      </c>
      <c r="B3083" s="31">
        <v>70.56</v>
      </c>
    </row>
    <row r="3084" spans="1:2" x14ac:dyDescent="0.25">
      <c r="A3084" s="4" t="s">
        <v>3408</v>
      </c>
      <c r="B3084" s="31">
        <v>70.52</v>
      </c>
    </row>
    <row r="3085" spans="1:2" x14ac:dyDescent="0.25">
      <c r="A3085" s="4" t="s">
        <v>3409</v>
      </c>
      <c r="B3085" s="31">
        <v>69.63</v>
      </c>
    </row>
    <row r="3086" spans="1:2" x14ac:dyDescent="0.25">
      <c r="A3086" s="4" t="s">
        <v>3410</v>
      </c>
      <c r="B3086" s="31">
        <v>70.040000000000006</v>
      </c>
    </row>
    <row r="3087" spans="1:2" x14ac:dyDescent="0.25">
      <c r="A3087" s="4" t="s">
        <v>3411</v>
      </c>
      <c r="B3087" s="31">
        <v>69.55</v>
      </c>
    </row>
    <row r="3088" spans="1:2" x14ac:dyDescent="0.25">
      <c r="A3088" s="4" t="s">
        <v>3412</v>
      </c>
      <c r="B3088" s="31">
        <v>69.59</v>
      </c>
    </row>
    <row r="3089" spans="1:2" x14ac:dyDescent="0.25">
      <c r="A3089" s="4" t="s">
        <v>3413</v>
      </c>
      <c r="B3089" s="31">
        <v>69.55</v>
      </c>
    </row>
    <row r="3090" spans="1:2" x14ac:dyDescent="0.25">
      <c r="A3090" s="4" t="s">
        <v>3414</v>
      </c>
      <c r="B3090" s="31">
        <v>69.03</v>
      </c>
    </row>
    <row r="3091" spans="1:2" x14ac:dyDescent="0.25">
      <c r="A3091" s="4" t="s">
        <v>3415</v>
      </c>
      <c r="B3091" s="31">
        <v>68.42</v>
      </c>
    </row>
    <row r="3092" spans="1:2" x14ac:dyDescent="0.25">
      <c r="A3092" s="4" t="s">
        <v>3416</v>
      </c>
      <c r="B3092" s="31">
        <v>68.59</v>
      </c>
    </row>
    <row r="3093" spans="1:2" x14ac:dyDescent="0.25">
      <c r="A3093" s="4" t="s">
        <v>3417</v>
      </c>
      <c r="B3093" s="31">
        <v>67.58</v>
      </c>
    </row>
    <row r="3094" spans="1:2" x14ac:dyDescent="0.25">
      <c r="A3094" s="4" t="s">
        <v>3418</v>
      </c>
      <c r="B3094" s="31">
        <v>66.349999999999994</v>
      </c>
    </row>
    <row r="3095" spans="1:2" x14ac:dyDescent="0.25">
      <c r="A3095" s="4" t="s">
        <v>3419</v>
      </c>
      <c r="B3095" s="31">
        <v>65.73</v>
      </c>
    </row>
    <row r="3096" spans="1:2" x14ac:dyDescent="0.25">
      <c r="A3096" s="4" t="s">
        <v>3420</v>
      </c>
      <c r="B3096" s="31">
        <v>64.66</v>
      </c>
    </row>
    <row r="3097" spans="1:2" x14ac:dyDescent="0.25">
      <c r="A3097" s="4" t="s">
        <v>3421</v>
      </c>
      <c r="B3097" s="31">
        <v>63.68</v>
      </c>
    </row>
    <row r="3098" spans="1:2" x14ac:dyDescent="0.25">
      <c r="A3098" s="4" t="s">
        <v>3422</v>
      </c>
      <c r="B3098" s="31">
        <v>61.93</v>
      </c>
    </row>
    <row r="3099" spans="1:2" x14ac:dyDescent="0.25">
      <c r="A3099" s="4" t="s">
        <v>3423</v>
      </c>
      <c r="B3099" s="31">
        <v>61.27</v>
      </c>
    </row>
    <row r="3100" spans="1:2" x14ac:dyDescent="0.25">
      <c r="A3100" s="4" t="s">
        <v>3424</v>
      </c>
      <c r="B3100" s="31">
        <v>61.26</v>
      </c>
    </row>
    <row r="3101" spans="1:2" x14ac:dyDescent="0.25">
      <c r="A3101" s="4" t="s">
        <v>3425</v>
      </c>
      <c r="B3101" s="31">
        <v>60.86</v>
      </c>
    </row>
    <row r="3102" spans="1:2" x14ac:dyDescent="0.25">
      <c r="A3102" s="4" t="s">
        <v>3426</v>
      </c>
      <c r="B3102" s="31">
        <v>60.97</v>
      </c>
    </row>
    <row r="3103" spans="1:2" x14ac:dyDescent="0.25">
      <c r="A3103" s="4" t="s">
        <v>3427</v>
      </c>
      <c r="B3103" s="31">
        <v>61.49</v>
      </c>
    </row>
    <row r="3104" spans="1:2" x14ac:dyDescent="0.25">
      <c r="A3104" s="4" t="s">
        <v>3428</v>
      </c>
      <c r="B3104" s="31">
        <v>62.54</v>
      </c>
    </row>
    <row r="3105" spans="1:2" x14ac:dyDescent="0.25">
      <c r="A3105" s="4" t="s">
        <v>3429</v>
      </c>
      <c r="B3105" s="31">
        <v>62.43</v>
      </c>
    </row>
    <row r="3106" spans="1:2" x14ac:dyDescent="0.25">
      <c r="A3106" s="4" t="s">
        <v>3430</v>
      </c>
      <c r="B3106" s="31">
        <v>63.39</v>
      </c>
    </row>
    <row r="3107" spans="1:2" x14ac:dyDescent="0.25">
      <c r="A3107" s="4" t="s">
        <v>3431</v>
      </c>
      <c r="B3107" s="31">
        <v>64.709999999999994</v>
      </c>
    </row>
    <row r="3108" spans="1:2" x14ac:dyDescent="0.25">
      <c r="A3108" s="4" t="s">
        <v>3432</v>
      </c>
      <c r="B3108" s="31">
        <v>64.819999999999993</v>
      </c>
    </row>
    <row r="3109" spans="1:2" x14ac:dyDescent="0.25">
      <c r="A3109" s="4" t="s">
        <v>3433</v>
      </c>
      <c r="B3109" s="31">
        <v>65.010000000000005</v>
      </c>
    </row>
    <row r="3110" spans="1:2" x14ac:dyDescent="0.25">
      <c r="A3110" s="4" t="s">
        <v>3434</v>
      </c>
      <c r="B3110" s="31">
        <v>65.209999999999994</v>
      </c>
    </row>
    <row r="3111" spans="1:2" x14ac:dyDescent="0.25">
      <c r="A3111" s="4" t="s">
        <v>3435</v>
      </c>
      <c r="B3111" s="31">
        <v>65.3</v>
      </c>
    </row>
    <row r="3112" spans="1:2" x14ac:dyDescent="0.25">
      <c r="A3112" s="4" t="s">
        <v>3436</v>
      </c>
      <c r="B3112" s="31">
        <v>65.099999999999994</v>
      </c>
    </row>
    <row r="3113" spans="1:2" x14ac:dyDescent="0.25">
      <c r="A3113" s="4" t="s">
        <v>3437</v>
      </c>
      <c r="B3113" s="31">
        <v>64.84</v>
      </c>
    </row>
    <row r="3114" spans="1:2" x14ac:dyDescent="0.25">
      <c r="A3114" s="4" t="s">
        <v>3438</v>
      </c>
      <c r="B3114" s="31">
        <v>64.180000000000007</v>
      </c>
    </row>
    <row r="3115" spans="1:2" x14ac:dyDescent="0.25">
      <c r="A3115" s="4" t="s">
        <v>3439</v>
      </c>
      <c r="B3115" s="31">
        <v>63.97</v>
      </c>
    </row>
    <row r="3116" spans="1:2" x14ac:dyDescent="0.25">
      <c r="A3116" s="4" t="s">
        <v>3440</v>
      </c>
      <c r="B3116" s="31">
        <v>64.8</v>
      </c>
    </row>
    <row r="3117" spans="1:2" x14ac:dyDescent="0.25">
      <c r="A3117" s="4" t="s">
        <v>3441</v>
      </c>
      <c r="B3117" s="31">
        <v>64.680000000000007</v>
      </c>
    </row>
    <row r="3118" spans="1:2" x14ac:dyDescent="0.25">
      <c r="A3118" s="4" t="s">
        <v>3442</v>
      </c>
      <c r="B3118" s="31">
        <v>64.11</v>
      </c>
    </row>
    <row r="3119" spans="1:2" x14ac:dyDescent="0.25">
      <c r="A3119" s="4" t="s">
        <v>3443</v>
      </c>
      <c r="B3119" s="31">
        <v>64.73</v>
      </c>
    </row>
    <row r="3120" spans="1:2" x14ac:dyDescent="0.25">
      <c r="A3120" s="4" t="s">
        <v>3444</v>
      </c>
      <c r="B3120" s="31">
        <v>64.819999999999993</v>
      </c>
    </row>
    <row r="3121" spans="1:2" x14ac:dyDescent="0.25">
      <c r="A3121" s="4" t="s">
        <v>3445</v>
      </c>
      <c r="B3121" s="31">
        <v>65.09</v>
      </c>
    </row>
    <row r="3122" spans="1:2" x14ac:dyDescent="0.25">
      <c r="A3122" s="4" t="s">
        <v>3446</v>
      </c>
      <c r="B3122" s="31">
        <v>65.03</v>
      </c>
    </row>
    <row r="3123" spans="1:2" x14ac:dyDescent="0.25">
      <c r="A3123" s="4" t="s">
        <v>3447</v>
      </c>
      <c r="B3123" s="31">
        <v>64.709999999999994</v>
      </c>
    </row>
    <row r="3124" spans="1:2" x14ac:dyDescent="0.25">
      <c r="A3124" s="4" t="s">
        <v>3448</v>
      </c>
      <c r="B3124" s="31">
        <v>64.14</v>
      </c>
    </row>
    <row r="3125" spans="1:2" x14ac:dyDescent="0.25">
      <c r="A3125" s="4" t="s">
        <v>3449</v>
      </c>
      <c r="B3125" s="31">
        <v>64.3</v>
      </c>
    </row>
    <row r="3126" spans="1:2" x14ac:dyDescent="0.25">
      <c r="A3126" s="4" t="s">
        <v>3450</v>
      </c>
      <c r="B3126" s="31">
        <v>64.180000000000007</v>
      </c>
    </row>
    <row r="3127" spans="1:2" x14ac:dyDescent="0.25">
      <c r="A3127" s="4" t="s">
        <v>3451</v>
      </c>
      <c r="B3127" s="31">
        <v>63.91</v>
      </c>
    </row>
    <row r="3128" spans="1:2" x14ac:dyDescent="0.25">
      <c r="A3128" s="4" t="s">
        <v>3452</v>
      </c>
      <c r="B3128" s="31">
        <v>64.11</v>
      </c>
    </row>
    <row r="3129" spans="1:2" x14ac:dyDescent="0.25">
      <c r="A3129" s="4" t="s">
        <v>3453</v>
      </c>
      <c r="B3129" s="31">
        <v>64.77</v>
      </c>
    </row>
    <row r="3130" spans="1:2" x14ac:dyDescent="0.25">
      <c r="A3130" s="4" t="s">
        <v>3454</v>
      </c>
      <c r="B3130" s="31">
        <v>64.25</v>
      </c>
    </row>
    <row r="3131" spans="1:2" x14ac:dyDescent="0.25">
      <c r="A3131" s="4" t="s">
        <v>3455</v>
      </c>
      <c r="B3131" s="31">
        <v>64.25</v>
      </c>
    </row>
    <row r="3132" spans="1:2" x14ac:dyDescent="0.25">
      <c r="A3132" s="4" t="s">
        <v>3456</v>
      </c>
      <c r="B3132" s="31">
        <v>63.99</v>
      </c>
    </row>
    <row r="3133" spans="1:2" x14ac:dyDescent="0.25">
      <c r="A3133" s="4" t="s">
        <v>3457</v>
      </c>
      <c r="B3133" s="31">
        <v>64.260000000000005</v>
      </c>
    </row>
    <row r="3134" spans="1:2" x14ac:dyDescent="0.25">
      <c r="A3134" s="4" t="s">
        <v>3458</v>
      </c>
      <c r="B3134" s="31">
        <v>64.510000000000005</v>
      </c>
    </row>
    <row r="3135" spans="1:2" x14ac:dyDescent="0.25">
      <c r="A3135" s="4" t="s">
        <v>3459</v>
      </c>
      <c r="B3135" s="31">
        <v>63.98</v>
      </c>
    </row>
    <row r="3136" spans="1:2" x14ac:dyDescent="0.25">
      <c r="A3136" s="4" t="s">
        <v>3460</v>
      </c>
      <c r="B3136" s="31">
        <v>63.87</v>
      </c>
    </row>
    <row r="3137" spans="1:2" x14ac:dyDescent="0.25">
      <c r="A3137" s="4" t="s">
        <v>3461</v>
      </c>
      <c r="B3137" s="31">
        <v>63.14</v>
      </c>
    </row>
    <row r="3138" spans="1:2" x14ac:dyDescent="0.25">
      <c r="A3138" s="4" t="s">
        <v>3462</v>
      </c>
      <c r="B3138" s="31">
        <v>63.23</v>
      </c>
    </row>
    <row r="3139" spans="1:2" x14ac:dyDescent="0.25">
      <c r="A3139" s="4" t="s">
        <v>3463</v>
      </c>
      <c r="B3139" s="31">
        <v>63.07</v>
      </c>
    </row>
    <row r="3140" spans="1:2" x14ac:dyDescent="0.25">
      <c r="A3140" s="4" t="s">
        <v>3464</v>
      </c>
      <c r="B3140" s="31">
        <v>62.02</v>
      </c>
    </row>
    <row r="3141" spans="1:2" x14ac:dyDescent="0.25">
      <c r="A3141" s="4" t="s">
        <v>3465</v>
      </c>
      <c r="B3141" s="31">
        <v>62.87</v>
      </c>
    </row>
    <row r="3142" spans="1:2" x14ac:dyDescent="0.25">
      <c r="A3142" s="4" t="s">
        <v>3466</v>
      </c>
      <c r="B3142" s="31">
        <v>62.48</v>
      </c>
    </row>
    <row r="3143" spans="1:2" x14ac:dyDescent="0.25">
      <c r="A3143" s="4" t="s">
        <v>3467</v>
      </c>
      <c r="B3143" s="31">
        <v>62.3</v>
      </c>
    </row>
    <row r="3144" spans="1:2" x14ac:dyDescent="0.25">
      <c r="A3144" s="4" t="s">
        <v>3468</v>
      </c>
      <c r="B3144" s="31">
        <v>61.65</v>
      </c>
    </row>
    <row r="3145" spans="1:2" x14ac:dyDescent="0.25">
      <c r="A3145" s="4" t="s">
        <v>3469</v>
      </c>
      <c r="B3145" s="31">
        <v>61.08</v>
      </c>
    </row>
    <row r="3146" spans="1:2" x14ac:dyDescent="0.25">
      <c r="A3146" s="4" t="s">
        <v>3470</v>
      </c>
      <c r="B3146" s="31">
        <v>59.07</v>
      </c>
    </row>
    <row r="3147" spans="1:2" x14ac:dyDescent="0.25">
      <c r="A3147" s="4" t="s">
        <v>3471</v>
      </c>
      <c r="B3147" s="31">
        <v>58.37</v>
      </c>
    </row>
    <row r="3148" spans="1:2" x14ac:dyDescent="0.25">
      <c r="A3148" s="4" t="s">
        <v>3472</v>
      </c>
      <c r="B3148" s="31">
        <v>56.48</v>
      </c>
    </row>
    <row r="3149" spans="1:2" x14ac:dyDescent="0.25">
      <c r="A3149" s="4" t="s">
        <v>3473</v>
      </c>
      <c r="B3149" s="31">
        <v>56.29</v>
      </c>
    </row>
    <row r="3150" spans="1:2" x14ac:dyDescent="0.25">
      <c r="A3150" s="4" t="s">
        <v>3474</v>
      </c>
      <c r="B3150" s="31">
        <v>54.21</v>
      </c>
    </row>
    <row r="3151" spans="1:2" x14ac:dyDescent="0.25">
      <c r="A3151" s="4" t="s">
        <v>3475</v>
      </c>
      <c r="B3151" s="31">
        <v>54.14</v>
      </c>
    </row>
    <row r="3152" spans="1:2" x14ac:dyDescent="0.25">
      <c r="A3152" s="4" t="s">
        <v>3476</v>
      </c>
      <c r="B3152" s="31">
        <v>53.67</v>
      </c>
    </row>
    <row r="3153" spans="1:2" x14ac:dyDescent="0.25">
      <c r="A3153" s="4" t="s">
        <v>3477</v>
      </c>
      <c r="B3153" s="31">
        <v>53.87</v>
      </c>
    </row>
    <row r="3154" spans="1:2" x14ac:dyDescent="0.25">
      <c r="A3154" s="4" t="s">
        <v>3478</v>
      </c>
      <c r="B3154" s="31">
        <v>53.6</v>
      </c>
    </row>
    <row r="3155" spans="1:2" x14ac:dyDescent="0.25">
      <c r="A3155" s="4" t="s">
        <v>3479</v>
      </c>
      <c r="B3155" s="31">
        <v>52.88</v>
      </c>
    </row>
    <row r="3156" spans="1:2" x14ac:dyDescent="0.25">
      <c r="A3156" s="4" t="s">
        <v>3480</v>
      </c>
      <c r="B3156" s="31">
        <v>51.93</v>
      </c>
    </row>
    <row r="3157" spans="1:2" x14ac:dyDescent="0.25">
      <c r="A3157" s="4" t="s">
        <v>3481</v>
      </c>
      <c r="B3157" s="31">
        <v>51.18</v>
      </c>
    </row>
    <row r="3158" spans="1:2" x14ac:dyDescent="0.25">
      <c r="A3158" s="4" t="s">
        <v>3482</v>
      </c>
      <c r="B3158" s="31">
        <v>50.8</v>
      </c>
    </row>
    <row r="3159" spans="1:2" x14ac:dyDescent="0.25">
      <c r="A3159" s="4" t="s">
        <v>3483</v>
      </c>
      <c r="B3159" s="31">
        <v>50.64</v>
      </c>
    </row>
    <row r="3160" spans="1:2" x14ac:dyDescent="0.25">
      <c r="A3160" s="4" t="s">
        <v>3484</v>
      </c>
      <c r="B3160" s="31">
        <v>50.24</v>
      </c>
    </row>
    <row r="3161" spans="1:2" x14ac:dyDescent="0.25">
      <c r="A3161" s="4" t="s">
        <v>3485</v>
      </c>
      <c r="B3161" s="31">
        <v>49.5</v>
      </c>
    </row>
    <row r="3162" spans="1:2" x14ac:dyDescent="0.25">
      <c r="A3162" s="4" t="s">
        <v>3486</v>
      </c>
      <c r="B3162" s="31">
        <v>49.54</v>
      </c>
    </row>
    <row r="3163" spans="1:2" x14ac:dyDescent="0.25">
      <c r="A3163" s="4" t="s">
        <v>3487</v>
      </c>
      <c r="B3163" s="31">
        <v>50.02</v>
      </c>
    </row>
    <row r="3164" spans="1:2" x14ac:dyDescent="0.25">
      <c r="A3164" s="4" t="s">
        <v>3488</v>
      </c>
      <c r="B3164" s="31">
        <v>50.13</v>
      </c>
    </row>
    <row r="3165" spans="1:2" x14ac:dyDescent="0.25">
      <c r="A3165" s="4" t="s">
        <v>3489</v>
      </c>
      <c r="B3165" s="31">
        <v>51.39</v>
      </c>
    </row>
    <row r="3166" spans="1:2" x14ac:dyDescent="0.25">
      <c r="A3166" s="4" t="s">
        <v>3490</v>
      </c>
      <c r="B3166" s="31">
        <v>51.21</v>
      </c>
    </row>
    <row r="3167" spans="1:2" x14ac:dyDescent="0.25">
      <c r="A3167" s="4" t="s">
        <v>3491</v>
      </c>
      <c r="B3167" s="31">
        <v>51.46</v>
      </c>
    </row>
    <row r="3168" spans="1:2" x14ac:dyDescent="0.25">
      <c r="A3168" s="4" t="s">
        <v>3492</v>
      </c>
      <c r="B3168" s="31">
        <v>52.11</v>
      </c>
    </row>
    <row r="3169" spans="1:2" x14ac:dyDescent="0.25">
      <c r="A3169" s="4" t="s">
        <v>3493</v>
      </c>
      <c r="B3169" s="31">
        <v>51.32</v>
      </c>
    </row>
    <row r="3170" spans="1:2" x14ac:dyDescent="0.25">
      <c r="A3170" s="4" t="s">
        <v>3494</v>
      </c>
      <c r="B3170" s="31">
        <v>51.39</v>
      </c>
    </row>
    <row r="3171" spans="1:2" x14ac:dyDescent="0.25">
      <c r="A3171" s="4" t="s">
        <v>3495</v>
      </c>
      <c r="B3171" s="31">
        <v>50.8</v>
      </c>
    </row>
    <row r="3172" spans="1:2" x14ac:dyDescent="0.25">
      <c r="A3172" s="4" t="s">
        <v>3496</v>
      </c>
      <c r="B3172" s="31">
        <v>50.69</v>
      </c>
    </row>
    <row r="3173" spans="1:2" x14ac:dyDescent="0.25">
      <c r="A3173" s="4" t="s">
        <v>3497</v>
      </c>
      <c r="B3173" s="31">
        <v>50.69</v>
      </c>
    </row>
    <row r="3174" spans="1:2" x14ac:dyDescent="0.25">
      <c r="A3174" s="4" t="s">
        <v>3498</v>
      </c>
      <c r="B3174" s="31">
        <v>51.29</v>
      </c>
    </row>
    <row r="3175" spans="1:2" x14ac:dyDescent="0.25">
      <c r="A3175" s="4" t="s">
        <v>3499</v>
      </c>
      <c r="B3175" s="31">
        <v>51.78</v>
      </c>
    </row>
    <row r="3176" spans="1:2" x14ac:dyDescent="0.25">
      <c r="A3176" s="4" t="s">
        <v>3500</v>
      </c>
      <c r="B3176" s="31">
        <v>51.31</v>
      </c>
    </row>
    <row r="3177" spans="1:2" x14ac:dyDescent="0.25">
      <c r="A3177" s="4" t="s">
        <v>3501</v>
      </c>
      <c r="B3177" s="31">
        <v>51.26</v>
      </c>
    </row>
    <row r="3178" spans="1:2" x14ac:dyDescent="0.25">
      <c r="A3178" s="4" t="s">
        <v>3502</v>
      </c>
      <c r="B3178" s="31">
        <v>50.91</v>
      </c>
    </row>
    <row r="3179" spans="1:2" x14ac:dyDescent="0.25">
      <c r="A3179" s="4" t="s">
        <v>3503</v>
      </c>
      <c r="B3179" s="31">
        <v>51.13</v>
      </c>
    </row>
    <row r="3180" spans="1:2" x14ac:dyDescent="0.25">
      <c r="A3180" s="4" t="s">
        <v>3504</v>
      </c>
      <c r="B3180" s="31">
        <v>50.84</v>
      </c>
    </row>
    <row r="3181" spans="1:2" x14ac:dyDescent="0.25">
      <c r="A3181" s="4" t="s">
        <v>3505</v>
      </c>
      <c r="B3181" s="31">
        <v>51.02</v>
      </c>
    </row>
    <row r="3182" spans="1:2" x14ac:dyDescent="0.25">
      <c r="A3182" s="4" t="s">
        <v>3506</v>
      </c>
      <c r="B3182" s="31">
        <v>51.09</v>
      </c>
    </row>
    <row r="3183" spans="1:2" x14ac:dyDescent="0.25">
      <c r="A3183" s="4" t="s">
        <v>3507</v>
      </c>
      <c r="B3183" s="31">
        <v>50.64</v>
      </c>
    </row>
    <row r="3184" spans="1:2" x14ac:dyDescent="0.25">
      <c r="A3184" s="4" t="s">
        <v>3508</v>
      </c>
      <c r="B3184" s="31">
        <v>50.26</v>
      </c>
    </row>
    <row r="3185" spans="1:2" x14ac:dyDescent="0.25">
      <c r="A3185" s="4" t="s">
        <v>3509</v>
      </c>
      <c r="B3185" s="31">
        <v>50.49</v>
      </c>
    </row>
    <row r="3186" spans="1:2" x14ac:dyDescent="0.25">
      <c r="A3186" s="4" t="s">
        <v>3510</v>
      </c>
      <c r="B3186" s="31">
        <v>50.98</v>
      </c>
    </row>
    <row r="3187" spans="1:2" x14ac:dyDescent="0.25">
      <c r="A3187" s="4" t="s">
        <v>3511</v>
      </c>
      <c r="B3187" s="31">
        <v>50.64</v>
      </c>
    </row>
    <row r="3188" spans="1:2" x14ac:dyDescent="0.25">
      <c r="A3188" s="4" t="s">
        <v>3512</v>
      </c>
      <c r="B3188" s="31">
        <v>50.58</v>
      </c>
    </row>
    <row r="3189" spans="1:2" x14ac:dyDescent="0.25">
      <c r="A3189" s="4" t="s">
        <v>3513</v>
      </c>
      <c r="B3189" s="31">
        <v>50.13</v>
      </c>
    </row>
    <row r="3190" spans="1:2" x14ac:dyDescent="0.25">
      <c r="A3190" s="4" t="s">
        <v>3514</v>
      </c>
      <c r="B3190" s="31">
        <v>49.24</v>
      </c>
    </row>
    <row r="3191" spans="1:2" x14ac:dyDescent="0.25">
      <c r="A3191" s="4" t="s">
        <v>3515</v>
      </c>
      <c r="B3191" s="31">
        <v>49.46</v>
      </c>
    </row>
    <row r="3192" spans="1:2" x14ac:dyDescent="0.25">
      <c r="A3192" s="4" t="s">
        <v>3516</v>
      </c>
      <c r="B3192" s="31">
        <v>48.86</v>
      </c>
    </row>
    <row r="3193" spans="1:2" x14ac:dyDescent="0.25">
      <c r="A3193" s="4" t="s">
        <v>3517</v>
      </c>
      <c r="B3193" s="31">
        <v>48.71</v>
      </c>
    </row>
    <row r="3194" spans="1:2" x14ac:dyDescent="0.25">
      <c r="A3194" s="4" t="s">
        <v>3518</v>
      </c>
      <c r="B3194" s="31">
        <v>48.11</v>
      </c>
    </row>
    <row r="3195" spans="1:2" x14ac:dyDescent="0.25">
      <c r="A3195" s="4" t="s">
        <v>3519</v>
      </c>
      <c r="B3195" s="31">
        <v>48.49</v>
      </c>
    </row>
    <row r="3196" spans="1:2" x14ac:dyDescent="0.25">
      <c r="A3196" s="4" t="s">
        <v>3520</v>
      </c>
      <c r="B3196" s="31">
        <v>48.42</v>
      </c>
    </row>
    <row r="3197" spans="1:2" x14ac:dyDescent="0.25">
      <c r="A3197" s="4" t="s">
        <v>3521</v>
      </c>
      <c r="B3197" s="31">
        <v>48.66</v>
      </c>
    </row>
    <row r="3198" spans="1:2" x14ac:dyDescent="0.25">
      <c r="A3198" s="4" t="s">
        <v>3522</v>
      </c>
      <c r="B3198" s="31">
        <v>49.08</v>
      </c>
    </row>
    <row r="3199" spans="1:2" x14ac:dyDescent="0.25">
      <c r="A3199" s="4" t="s">
        <v>3523</v>
      </c>
      <c r="B3199" s="31">
        <v>48.99</v>
      </c>
    </row>
    <row r="3200" spans="1:2" x14ac:dyDescent="0.25">
      <c r="A3200" s="4" t="s">
        <v>3524</v>
      </c>
      <c r="B3200" s="31">
        <v>49.72</v>
      </c>
    </row>
    <row r="3201" spans="1:2" x14ac:dyDescent="0.25">
      <c r="A3201" s="4" t="s">
        <v>3525</v>
      </c>
      <c r="B3201" s="31">
        <v>50.01</v>
      </c>
    </row>
    <row r="3202" spans="1:2" x14ac:dyDescent="0.25">
      <c r="A3202" s="4" t="s">
        <v>3526</v>
      </c>
      <c r="B3202" s="31">
        <v>49.59</v>
      </c>
    </row>
    <row r="3203" spans="1:2" x14ac:dyDescent="0.25">
      <c r="A3203" s="4" t="s">
        <v>3527</v>
      </c>
      <c r="B3203" s="31">
        <v>49.83</v>
      </c>
    </row>
    <row r="3204" spans="1:2" x14ac:dyDescent="0.25">
      <c r="A3204" s="4" t="s">
        <v>3528</v>
      </c>
      <c r="B3204" s="31">
        <v>49.54</v>
      </c>
    </row>
    <row r="3205" spans="1:2" x14ac:dyDescent="0.25">
      <c r="A3205" s="4" t="s">
        <v>3529</v>
      </c>
      <c r="B3205" s="31">
        <v>49.57</v>
      </c>
    </row>
    <row r="3206" spans="1:2" x14ac:dyDescent="0.25">
      <c r="A3206" s="4" t="s">
        <v>3530</v>
      </c>
      <c r="B3206" s="31">
        <v>49.75</v>
      </c>
    </row>
    <row r="3207" spans="1:2" x14ac:dyDescent="0.25">
      <c r="A3207" s="4" t="s">
        <v>3531</v>
      </c>
      <c r="B3207" s="31">
        <v>49.81</v>
      </c>
    </row>
    <row r="3208" spans="1:2" x14ac:dyDescent="0.25">
      <c r="A3208" s="4" t="s">
        <v>3532</v>
      </c>
      <c r="B3208" s="31">
        <v>49.43</v>
      </c>
    </row>
    <row r="3209" spans="1:2" x14ac:dyDescent="0.25">
      <c r="A3209" s="4" t="s">
        <v>3533</v>
      </c>
      <c r="B3209" s="31">
        <v>49.08</v>
      </c>
    </row>
    <row r="3210" spans="1:2" x14ac:dyDescent="0.25">
      <c r="A3210" s="4" t="s">
        <v>3534</v>
      </c>
      <c r="B3210" s="31">
        <v>49.04</v>
      </c>
    </row>
    <row r="3211" spans="1:2" x14ac:dyDescent="0.25">
      <c r="A3211" s="4" t="s">
        <v>3535</v>
      </c>
      <c r="B3211" s="31">
        <v>48.26</v>
      </c>
    </row>
    <row r="3212" spans="1:2" x14ac:dyDescent="0.25">
      <c r="A3212" s="4" t="s">
        <v>3536</v>
      </c>
      <c r="B3212" s="31">
        <v>48.2</v>
      </c>
    </row>
    <row r="3213" spans="1:2" x14ac:dyDescent="0.25">
      <c r="A3213" s="4" t="s">
        <v>3537</v>
      </c>
      <c r="B3213" s="31">
        <v>47.96</v>
      </c>
    </row>
    <row r="3214" spans="1:2" x14ac:dyDescent="0.25">
      <c r="A3214" s="4" t="s">
        <v>3538</v>
      </c>
      <c r="B3214" s="31">
        <v>47.34</v>
      </c>
    </row>
    <row r="3215" spans="1:2" x14ac:dyDescent="0.25">
      <c r="A3215" s="4" t="s">
        <v>3539</v>
      </c>
      <c r="B3215" s="31">
        <v>46.61</v>
      </c>
    </row>
    <row r="3216" spans="1:2" x14ac:dyDescent="0.25">
      <c r="A3216" s="4" t="s">
        <v>3540</v>
      </c>
      <c r="B3216" s="31">
        <v>48.07</v>
      </c>
    </row>
    <row r="3217" spans="1:2" x14ac:dyDescent="0.25">
      <c r="A3217" s="4" t="s">
        <v>3541</v>
      </c>
      <c r="B3217" s="31">
        <v>48.35</v>
      </c>
    </row>
    <row r="3218" spans="1:2" x14ac:dyDescent="0.25">
      <c r="A3218" s="4" t="s">
        <v>3542</v>
      </c>
      <c r="B3218" s="31">
        <v>49.19</v>
      </c>
    </row>
    <row r="3219" spans="1:2" x14ac:dyDescent="0.25">
      <c r="A3219" s="4" t="s">
        <v>3543</v>
      </c>
      <c r="B3219" s="31">
        <v>49.1</v>
      </c>
    </row>
    <row r="3220" spans="1:2" x14ac:dyDescent="0.25">
      <c r="A3220" s="4" t="s">
        <v>3544</v>
      </c>
      <c r="B3220" s="31">
        <v>49.36</v>
      </c>
    </row>
    <row r="3221" spans="1:2" x14ac:dyDescent="0.25">
      <c r="A3221" s="4" t="s">
        <v>3545</v>
      </c>
      <c r="B3221" s="31">
        <v>49.47</v>
      </c>
    </row>
    <row r="3222" spans="1:2" x14ac:dyDescent="0.25">
      <c r="A3222" s="4" t="s">
        <v>3546</v>
      </c>
      <c r="B3222" s="31">
        <v>50.13</v>
      </c>
    </row>
    <row r="3223" spans="1:2" x14ac:dyDescent="0.25">
      <c r="A3223" s="4" t="s">
        <v>3547</v>
      </c>
      <c r="B3223" s="31">
        <v>49.82</v>
      </c>
    </row>
    <row r="3224" spans="1:2" x14ac:dyDescent="0.25">
      <c r="A3224" s="4" t="s">
        <v>3548</v>
      </c>
      <c r="B3224" s="31">
        <v>49.07</v>
      </c>
    </row>
    <row r="3225" spans="1:2" x14ac:dyDescent="0.25">
      <c r="A3225" s="4" t="s">
        <v>3549</v>
      </c>
      <c r="B3225" s="31">
        <v>48.37</v>
      </c>
    </row>
    <row r="3226" spans="1:2" x14ac:dyDescent="0.25">
      <c r="A3226" s="4" t="s">
        <v>3550</v>
      </c>
      <c r="B3226" s="31">
        <v>48.59</v>
      </c>
    </row>
    <row r="3227" spans="1:2" x14ac:dyDescent="0.25">
      <c r="A3227" s="4" t="s">
        <v>3551</v>
      </c>
      <c r="B3227" s="31">
        <v>49.1</v>
      </c>
    </row>
    <row r="3228" spans="1:2" x14ac:dyDescent="0.25">
      <c r="A3228" s="4" t="s">
        <v>3552</v>
      </c>
      <c r="B3228" s="31">
        <v>49.31</v>
      </c>
    </row>
    <row r="3229" spans="1:2" x14ac:dyDescent="0.25">
      <c r="A3229" s="4" t="s">
        <v>3553</v>
      </c>
      <c r="B3229" s="31">
        <v>49.05</v>
      </c>
    </row>
    <row r="3230" spans="1:2" x14ac:dyDescent="0.25">
      <c r="A3230" s="4" t="s">
        <v>3554</v>
      </c>
      <c r="B3230" s="31">
        <v>48.64</v>
      </c>
    </row>
    <row r="3231" spans="1:2" x14ac:dyDescent="0.25">
      <c r="A3231" s="4" t="s">
        <v>3555</v>
      </c>
      <c r="B3231" s="31">
        <v>47.74</v>
      </c>
    </row>
    <row r="3232" spans="1:2" x14ac:dyDescent="0.25">
      <c r="A3232" s="4" t="s">
        <v>3556</v>
      </c>
      <c r="B3232" s="31">
        <v>47.46</v>
      </c>
    </row>
    <row r="3233" spans="1:2" x14ac:dyDescent="0.25">
      <c r="A3233" s="4" t="s">
        <v>3557</v>
      </c>
      <c r="B3233" s="31">
        <v>46.95</v>
      </c>
    </row>
    <row r="3234" spans="1:2" x14ac:dyDescent="0.25">
      <c r="A3234" s="4" t="s">
        <v>3558</v>
      </c>
      <c r="B3234" s="31">
        <v>47.06</v>
      </c>
    </row>
    <row r="3235" spans="1:2" x14ac:dyDescent="0.25">
      <c r="A3235" s="4" t="s">
        <v>3559</v>
      </c>
      <c r="B3235" s="31">
        <v>46.78</v>
      </c>
    </row>
    <row r="3236" spans="1:2" x14ac:dyDescent="0.25">
      <c r="A3236" s="4" t="s">
        <v>3560</v>
      </c>
      <c r="B3236" s="31">
        <v>46.86</v>
      </c>
    </row>
    <row r="3237" spans="1:2" x14ac:dyDescent="0.25">
      <c r="A3237" s="4" t="s">
        <v>3561</v>
      </c>
      <c r="B3237" s="31">
        <v>46.66</v>
      </c>
    </row>
    <row r="3238" spans="1:2" x14ac:dyDescent="0.25">
      <c r="A3238" s="4" t="s">
        <v>3562</v>
      </c>
      <c r="B3238" s="31">
        <v>46.57</v>
      </c>
    </row>
    <row r="3239" spans="1:2" x14ac:dyDescent="0.25">
      <c r="A3239" s="4" t="s">
        <v>3563</v>
      </c>
      <c r="B3239" s="31">
        <v>46.37</v>
      </c>
    </row>
    <row r="3240" spans="1:2" x14ac:dyDescent="0.25">
      <c r="A3240" s="4" t="s">
        <v>3564</v>
      </c>
      <c r="B3240" s="31">
        <v>47.4</v>
      </c>
    </row>
    <row r="3241" spans="1:2" x14ac:dyDescent="0.25">
      <c r="A3241" s="4" t="s">
        <v>3565</v>
      </c>
      <c r="B3241" s="31">
        <v>47.84</v>
      </c>
    </row>
    <row r="3242" spans="1:2" x14ac:dyDescent="0.25">
      <c r="A3242" s="4" t="s">
        <v>3566</v>
      </c>
      <c r="B3242" s="31">
        <v>47.62</v>
      </c>
    </row>
    <row r="3243" spans="1:2" x14ac:dyDescent="0.25">
      <c r="A3243" s="4" t="s">
        <v>3567</v>
      </c>
      <c r="B3243" s="31">
        <v>47.82</v>
      </c>
    </row>
    <row r="3244" spans="1:2" x14ac:dyDescent="0.25">
      <c r="A3244" s="4" t="s">
        <v>3568</v>
      </c>
      <c r="B3244" s="31">
        <v>48.1</v>
      </c>
    </row>
    <row r="3245" spans="1:2" x14ac:dyDescent="0.25">
      <c r="A3245" s="4" t="s">
        <v>3569</v>
      </c>
      <c r="B3245" s="31">
        <v>48.45</v>
      </c>
    </row>
    <row r="3246" spans="1:2" x14ac:dyDescent="0.25">
      <c r="A3246" s="4" t="s">
        <v>3570</v>
      </c>
      <c r="B3246" s="31">
        <v>48.72</v>
      </c>
    </row>
    <row r="3247" spans="1:2" x14ac:dyDescent="0.25">
      <c r="A3247" s="4" t="s">
        <v>3571</v>
      </c>
      <c r="B3247" s="31">
        <v>49.77</v>
      </c>
    </row>
    <row r="3248" spans="1:2" x14ac:dyDescent="0.25">
      <c r="A3248" s="4" t="s">
        <v>3572</v>
      </c>
      <c r="B3248" s="31">
        <v>50.56</v>
      </c>
    </row>
    <row r="3249" spans="1:2" x14ac:dyDescent="0.25">
      <c r="A3249" s="4" t="s">
        <v>3573</v>
      </c>
      <c r="B3249" s="31">
        <v>50.86</v>
      </c>
    </row>
    <row r="3250" spans="1:2" x14ac:dyDescent="0.25">
      <c r="A3250" s="4" t="s">
        <v>3574</v>
      </c>
      <c r="B3250" s="31">
        <v>51.45</v>
      </c>
    </row>
    <row r="3251" spans="1:2" x14ac:dyDescent="0.25">
      <c r="A3251" s="4" t="s">
        <v>3575</v>
      </c>
      <c r="B3251" s="31">
        <v>51.21</v>
      </c>
    </row>
    <row r="3252" spans="1:2" x14ac:dyDescent="0.25">
      <c r="A3252" s="4" t="s">
        <v>3576</v>
      </c>
      <c r="B3252" s="31">
        <v>50.73</v>
      </c>
    </row>
    <row r="3253" spans="1:2" x14ac:dyDescent="0.25">
      <c r="A3253" s="4" t="s">
        <v>3577</v>
      </c>
      <c r="B3253" s="31">
        <v>50.45</v>
      </c>
    </row>
    <row r="3254" spans="1:2" x14ac:dyDescent="0.25">
      <c r="A3254" s="4" t="s">
        <v>3578</v>
      </c>
      <c r="B3254" s="31">
        <v>49.64</v>
      </c>
    </row>
    <row r="3255" spans="1:2" x14ac:dyDescent="0.25">
      <c r="A3255" s="4" t="s">
        <v>3579</v>
      </c>
      <c r="B3255" s="31">
        <v>49.57</v>
      </c>
    </row>
    <row r="3256" spans="1:2" x14ac:dyDescent="0.25">
      <c r="A3256" s="4" t="s">
        <v>3580</v>
      </c>
      <c r="B3256" s="31">
        <v>49.59</v>
      </c>
    </row>
    <row r="3257" spans="1:2" x14ac:dyDescent="0.25">
      <c r="A3257" s="4" t="s">
        <v>3581</v>
      </c>
      <c r="B3257" s="31">
        <v>49.31</v>
      </c>
    </row>
    <row r="3258" spans="1:2" x14ac:dyDescent="0.25">
      <c r="A3258" s="4" t="s">
        <v>3582</v>
      </c>
      <c r="B3258" s="31">
        <v>49.55</v>
      </c>
    </row>
    <row r="3259" spans="1:2" x14ac:dyDescent="0.25">
      <c r="A3259" s="4" t="s">
        <v>3583</v>
      </c>
      <c r="B3259" s="31">
        <v>50.23</v>
      </c>
    </row>
    <row r="3260" spans="1:2" x14ac:dyDescent="0.25">
      <c r="A3260" s="4" t="s">
        <v>3584</v>
      </c>
      <c r="B3260" s="31">
        <v>50.09</v>
      </c>
    </row>
    <row r="3261" spans="1:2" x14ac:dyDescent="0.25">
      <c r="A3261" s="4" t="s">
        <v>3585</v>
      </c>
      <c r="B3261" s="31">
        <v>51.15</v>
      </c>
    </row>
    <row r="3262" spans="1:2" x14ac:dyDescent="0.25">
      <c r="A3262" s="4" t="s">
        <v>3586</v>
      </c>
      <c r="B3262" s="31">
        <v>51.19</v>
      </c>
    </row>
    <row r="3263" spans="1:2" x14ac:dyDescent="0.25">
      <c r="A3263" s="4" t="s">
        <v>3587</v>
      </c>
      <c r="B3263" s="31">
        <v>51.44</v>
      </c>
    </row>
    <row r="3264" spans="1:2" x14ac:dyDescent="0.25">
      <c r="A3264" s="4" t="s">
        <v>3588</v>
      </c>
      <c r="B3264" s="31">
        <v>51.52</v>
      </c>
    </row>
    <row r="3265" spans="1:2" x14ac:dyDescent="0.25">
      <c r="A3265" s="4" t="s">
        <v>3589</v>
      </c>
      <c r="B3265" s="31">
        <v>51.99</v>
      </c>
    </row>
    <row r="3266" spans="1:2" x14ac:dyDescent="0.25">
      <c r="A3266" s="4" t="s">
        <v>3590</v>
      </c>
      <c r="B3266" s="31">
        <v>51.94</v>
      </c>
    </row>
    <row r="3267" spans="1:2" x14ac:dyDescent="0.25">
      <c r="A3267" s="4" t="s">
        <v>3591</v>
      </c>
      <c r="B3267" s="31">
        <v>52.1</v>
      </c>
    </row>
    <row r="3268" spans="1:2" x14ac:dyDescent="0.25">
      <c r="A3268" s="4" t="s">
        <v>3592</v>
      </c>
      <c r="B3268" s="31">
        <v>52.8</v>
      </c>
    </row>
    <row r="3269" spans="1:2" x14ac:dyDescent="0.25">
      <c r="A3269" s="4" t="s">
        <v>3593</v>
      </c>
      <c r="B3269" s="31">
        <v>52.85</v>
      </c>
    </row>
    <row r="3270" spans="1:2" x14ac:dyDescent="0.25">
      <c r="A3270" s="4" t="s">
        <v>3594</v>
      </c>
      <c r="B3270" s="31">
        <v>53.07</v>
      </c>
    </row>
    <row r="3271" spans="1:2" x14ac:dyDescent="0.25">
      <c r="A3271" s="4" t="s">
        <v>3595</v>
      </c>
      <c r="B3271" s="31">
        <v>53.27</v>
      </c>
    </row>
    <row r="3272" spans="1:2" x14ac:dyDescent="0.25">
      <c r="A3272" s="4" t="s">
        <v>3596</v>
      </c>
      <c r="B3272" s="31">
        <v>54.9</v>
      </c>
    </row>
    <row r="3273" spans="1:2" x14ac:dyDescent="0.25">
      <c r="A3273" s="4" t="s">
        <v>3597</v>
      </c>
      <c r="B3273" s="31">
        <v>55.69</v>
      </c>
    </row>
    <row r="3274" spans="1:2" x14ac:dyDescent="0.25">
      <c r="A3274" s="4" t="s">
        <v>3598</v>
      </c>
      <c r="B3274" s="31">
        <v>56.11</v>
      </c>
    </row>
    <row r="3275" spans="1:2" x14ac:dyDescent="0.25">
      <c r="A3275" s="4" t="s">
        <v>3599</v>
      </c>
      <c r="B3275" s="31">
        <v>55.87</v>
      </c>
    </row>
    <row r="3276" spans="1:2" x14ac:dyDescent="0.25">
      <c r="A3276" s="4" t="s">
        <v>3600</v>
      </c>
      <c r="B3276" s="31">
        <v>55.25</v>
      </c>
    </row>
    <row r="3277" spans="1:2" x14ac:dyDescent="0.25">
      <c r="A3277" s="4" t="s">
        <v>3601</v>
      </c>
      <c r="B3277" s="31">
        <v>55.03</v>
      </c>
    </row>
    <row r="3278" spans="1:2" x14ac:dyDescent="0.25">
      <c r="A3278" s="4" t="s">
        <v>3602</v>
      </c>
      <c r="B3278" s="31">
        <v>54.83</v>
      </c>
    </row>
    <row r="3279" spans="1:2" x14ac:dyDescent="0.25">
      <c r="A3279" s="4" t="s">
        <v>3603</v>
      </c>
      <c r="B3279" s="31">
        <v>55.01</v>
      </c>
    </row>
    <row r="3280" spans="1:2" x14ac:dyDescent="0.25">
      <c r="A3280" s="4" t="s">
        <v>3604</v>
      </c>
      <c r="B3280" s="31">
        <v>55.54</v>
      </c>
    </row>
    <row r="3281" spans="1:2" x14ac:dyDescent="0.25">
      <c r="A3281" s="4" t="s">
        <v>3605</v>
      </c>
      <c r="B3281" s="31">
        <v>54.3</v>
      </c>
    </row>
    <row r="3282" spans="1:2" x14ac:dyDescent="0.25">
      <c r="A3282" s="4" t="s">
        <v>3606</v>
      </c>
      <c r="B3282" s="31">
        <v>54.08</v>
      </c>
    </row>
    <row r="3283" spans="1:2" x14ac:dyDescent="0.25">
      <c r="A3283" s="4" t="s">
        <v>3607</v>
      </c>
      <c r="B3283" s="31">
        <v>54.21</v>
      </c>
    </row>
    <row r="3284" spans="1:2" x14ac:dyDescent="0.25">
      <c r="A3284" s="4" t="s">
        <v>3608</v>
      </c>
      <c r="B3284" s="31">
        <v>55.54</v>
      </c>
    </row>
    <row r="3285" spans="1:2" x14ac:dyDescent="0.25">
      <c r="A3285" s="4" t="s">
        <v>3609</v>
      </c>
      <c r="B3285" s="31">
        <v>56.35</v>
      </c>
    </row>
    <row r="3286" spans="1:2" x14ac:dyDescent="0.25">
      <c r="A3286" s="4" t="s">
        <v>3610</v>
      </c>
      <c r="B3286" s="31">
        <v>56.97</v>
      </c>
    </row>
    <row r="3287" spans="1:2" x14ac:dyDescent="0.25">
      <c r="A3287" s="4" t="s">
        <v>3611</v>
      </c>
      <c r="B3287" s="31">
        <v>57.19</v>
      </c>
    </row>
    <row r="3288" spans="1:2" x14ac:dyDescent="0.25">
      <c r="A3288" s="4" t="s">
        <v>3612</v>
      </c>
      <c r="B3288" s="31">
        <v>57.15</v>
      </c>
    </row>
    <row r="3289" spans="1:2" x14ac:dyDescent="0.25">
      <c r="A3289" s="4" t="s">
        <v>3613</v>
      </c>
      <c r="B3289" s="31">
        <v>57.96</v>
      </c>
    </row>
    <row r="3290" spans="1:2" x14ac:dyDescent="0.25">
      <c r="A3290" s="4" t="s">
        <v>3614</v>
      </c>
      <c r="B3290" s="31">
        <v>58.14</v>
      </c>
    </row>
    <row r="3291" spans="1:2" x14ac:dyDescent="0.25">
      <c r="A3291" s="4" t="s">
        <v>3615</v>
      </c>
      <c r="B3291" s="31">
        <v>58.03</v>
      </c>
    </row>
    <row r="3292" spans="1:2" x14ac:dyDescent="0.25">
      <c r="A3292" s="4" t="s">
        <v>3616</v>
      </c>
      <c r="B3292" s="31">
        <v>57.46</v>
      </c>
    </row>
    <row r="3293" spans="1:2" x14ac:dyDescent="0.25">
      <c r="A3293" s="4" t="s">
        <v>3617</v>
      </c>
      <c r="B3293" s="31">
        <v>57.99</v>
      </c>
    </row>
    <row r="3294" spans="1:2" x14ac:dyDescent="0.25">
      <c r="A3294" s="4" t="s">
        <v>3618</v>
      </c>
      <c r="B3294" s="31">
        <v>58.56</v>
      </c>
    </row>
    <row r="3295" spans="1:2" x14ac:dyDescent="0.25">
      <c r="A3295" s="4" t="s">
        <v>3619</v>
      </c>
      <c r="B3295" s="31">
        <v>58.52</v>
      </c>
    </row>
    <row r="3296" spans="1:2" x14ac:dyDescent="0.25">
      <c r="A3296" s="4" t="s">
        <v>3620</v>
      </c>
      <c r="B3296" s="31">
        <v>58.78</v>
      </c>
    </row>
    <row r="3297" spans="1:2" x14ac:dyDescent="0.25">
      <c r="A3297" s="4" t="s">
        <v>3621</v>
      </c>
      <c r="B3297" s="31">
        <v>57.52</v>
      </c>
    </row>
    <row r="3298" spans="1:2" x14ac:dyDescent="0.25">
      <c r="A3298" s="4" t="s">
        <v>3622</v>
      </c>
      <c r="B3298" s="31">
        <v>58.05</v>
      </c>
    </row>
    <row r="3299" spans="1:2" x14ac:dyDescent="0.25">
      <c r="A3299" s="4" t="s">
        <v>3623</v>
      </c>
      <c r="B3299" s="31">
        <v>58.47</v>
      </c>
    </row>
    <row r="3300" spans="1:2" x14ac:dyDescent="0.25">
      <c r="A3300" s="4" t="s">
        <v>3624</v>
      </c>
      <c r="B3300" s="31">
        <v>58.91</v>
      </c>
    </row>
    <row r="3301" spans="1:2" x14ac:dyDescent="0.25">
      <c r="A3301" s="4" t="s">
        <v>3625</v>
      </c>
      <c r="B3301" s="31">
        <v>59.8</v>
      </c>
    </row>
    <row r="3302" spans="1:2" x14ac:dyDescent="0.25">
      <c r="A3302" s="4" t="s">
        <v>3626</v>
      </c>
      <c r="B3302" s="31">
        <v>59.77</v>
      </c>
    </row>
    <row r="3303" spans="1:2" x14ac:dyDescent="0.25">
      <c r="A3303" s="4" t="s">
        <v>3627</v>
      </c>
      <c r="B3303" s="31">
        <v>58.38</v>
      </c>
    </row>
    <row r="3304" spans="1:2" x14ac:dyDescent="0.25">
      <c r="A3304" s="4" t="s">
        <v>3628</v>
      </c>
      <c r="B3304" s="31">
        <v>59.46</v>
      </c>
    </row>
    <row r="3305" spans="1:2" x14ac:dyDescent="0.25">
      <c r="A3305" s="4" t="s">
        <v>3629</v>
      </c>
      <c r="B3305" s="31">
        <v>59.46</v>
      </c>
    </row>
    <row r="3306" spans="1:2" x14ac:dyDescent="0.25">
      <c r="A3306" s="4" t="s">
        <v>3630</v>
      </c>
      <c r="B3306" s="31">
        <v>59.13</v>
      </c>
    </row>
    <row r="3307" spans="1:2" x14ac:dyDescent="0.25">
      <c r="A3307" s="4" t="s">
        <v>3631</v>
      </c>
      <c r="B3307" s="31">
        <v>59.42</v>
      </c>
    </row>
    <row r="3308" spans="1:2" x14ac:dyDescent="0.25">
      <c r="A3308" s="4" t="s">
        <v>3632</v>
      </c>
      <c r="B3308" s="31">
        <v>58.77</v>
      </c>
    </row>
    <row r="3309" spans="1:2" x14ac:dyDescent="0.25">
      <c r="A3309" s="4" t="s">
        <v>3633</v>
      </c>
      <c r="B3309" s="31">
        <v>58.66</v>
      </c>
    </row>
    <row r="3310" spans="1:2" x14ac:dyDescent="0.25">
      <c r="A3310" s="4" t="s">
        <v>3634</v>
      </c>
      <c r="B3310" s="31">
        <v>58.62</v>
      </c>
    </row>
    <row r="3311" spans="1:2" x14ac:dyDescent="0.25">
      <c r="A3311" s="4" t="s">
        <v>3635</v>
      </c>
      <c r="B3311" s="31">
        <v>58.27</v>
      </c>
    </row>
    <row r="3312" spans="1:2" x14ac:dyDescent="0.25">
      <c r="A3312" s="4" t="s">
        <v>5869</v>
      </c>
      <c r="B3312" s="31">
        <v>57.75</v>
      </c>
    </row>
    <row r="3313" spans="1:2" x14ac:dyDescent="0.25">
      <c r="A3313" s="4" t="s">
        <v>3636</v>
      </c>
      <c r="B3313" s="31">
        <v>57.06</v>
      </c>
    </row>
    <row r="3314" spans="1:2" x14ac:dyDescent="0.25">
      <c r="A3314" s="4" t="s">
        <v>3637</v>
      </c>
      <c r="B3314" s="31">
        <v>56.33</v>
      </c>
    </row>
    <row r="3315" spans="1:2" x14ac:dyDescent="0.25">
      <c r="A3315" s="4" t="s">
        <v>3638</v>
      </c>
      <c r="B3315" s="31">
        <v>55.84</v>
      </c>
    </row>
    <row r="3316" spans="1:2" x14ac:dyDescent="0.25">
      <c r="A3316" s="4" t="s">
        <v>3639</v>
      </c>
      <c r="B3316" s="31">
        <v>56.11</v>
      </c>
    </row>
    <row r="3317" spans="1:2" x14ac:dyDescent="0.25">
      <c r="A3317" s="4" t="s">
        <v>3640</v>
      </c>
      <c r="B3317" s="31">
        <v>55.57</v>
      </c>
    </row>
    <row r="3318" spans="1:2" x14ac:dyDescent="0.25">
      <c r="A3318" s="4" t="s">
        <v>3641</v>
      </c>
      <c r="B3318" s="31">
        <v>55.13</v>
      </c>
    </row>
    <row r="3319" spans="1:2" x14ac:dyDescent="0.25">
      <c r="A3319" s="4" t="s">
        <v>3642</v>
      </c>
      <c r="B3319" s="31">
        <v>55.46</v>
      </c>
    </row>
    <row r="3320" spans="1:2" x14ac:dyDescent="0.25">
      <c r="A3320" s="4" t="s">
        <v>3643</v>
      </c>
      <c r="B3320" s="31">
        <v>55.62</v>
      </c>
    </row>
    <row r="3321" spans="1:2" x14ac:dyDescent="0.25">
      <c r="A3321" s="4" t="s">
        <v>3644</v>
      </c>
      <c r="B3321" s="31">
        <v>55.74</v>
      </c>
    </row>
    <row r="3322" spans="1:2" x14ac:dyDescent="0.25">
      <c r="A3322" s="4" t="s">
        <v>3645</v>
      </c>
      <c r="B3322" s="31">
        <v>56.25</v>
      </c>
    </row>
    <row r="3323" spans="1:2" x14ac:dyDescent="0.25">
      <c r="A3323" s="4" t="s">
        <v>3646</v>
      </c>
      <c r="B3323" s="31">
        <v>56.43</v>
      </c>
    </row>
    <row r="3324" spans="1:2" x14ac:dyDescent="0.25">
      <c r="A3324" s="4" t="s">
        <v>3647</v>
      </c>
      <c r="B3324" s="31">
        <v>57.22</v>
      </c>
    </row>
    <row r="3325" spans="1:2" x14ac:dyDescent="0.25">
      <c r="A3325" s="4" t="s">
        <v>3648</v>
      </c>
      <c r="B3325" s="31">
        <v>57.02</v>
      </c>
    </row>
    <row r="3326" spans="1:2" x14ac:dyDescent="0.25">
      <c r="A3326" s="4" t="s">
        <v>3649</v>
      </c>
      <c r="B3326" s="31">
        <v>56.91</v>
      </c>
    </row>
    <row r="3327" spans="1:2" x14ac:dyDescent="0.25">
      <c r="A3327" s="4" t="s">
        <v>3650</v>
      </c>
      <c r="B3327" s="31">
        <v>57.06</v>
      </c>
    </row>
    <row r="3328" spans="1:2" x14ac:dyDescent="0.25">
      <c r="A3328" s="4" t="s">
        <v>3651</v>
      </c>
      <c r="B3328" s="31">
        <v>57.38</v>
      </c>
    </row>
    <row r="3329" spans="1:2" x14ac:dyDescent="0.25">
      <c r="A3329" s="4" t="s">
        <v>3652</v>
      </c>
      <c r="B3329" s="31">
        <v>58.28</v>
      </c>
    </row>
    <row r="3330" spans="1:2" x14ac:dyDescent="0.25">
      <c r="A3330" s="4" t="s">
        <v>3653</v>
      </c>
      <c r="B3330" s="31">
        <v>57.74</v>
      </c>
    </row>
    <row r="3331" spans="1:2" x14ac:dyDescent="0.25">
      <c r="A3331" s="4" t="s">
        <v>3654</v>
      </c>
      <c r="B3331" s="31">
        <v>58.32</v>
      </c>
    </row>
    <row r="3332" spans="1:2" x14ac:dyDescent="0.25">
      <c r="A3332" s="4" t="s">
        <v>3655</v>
      </c>
      <c r="B3332" s="31">
        <v>58.68</v>
      </c>
    </row>
    <row r="3333" spans="1:2" x14ac:dyDescent="0.25">
      <c r="A3333" s="4" t="s">
        <v>3656</v>
      </c>
      <c r="B3333" s="31">
        <v>59.62</v>
      </c>
    </row>
    <row r="3334" spans="1:2" x14ac:dyDescent="0.25">
      <c r="A3334" s="4" t="s">
        <v>3657</v>
      </c>
      <c r="B3334" s="31">
        <v>60</v>
      </c>
    </row>
    <row r="3335" spans="1:2" x14ac:dyDescent="0.25">
      <c r="A3335" s="4" t="s">
        <v>3658</v>
      </c>
      <c r="B3335" s="31">
        <v>60.05</v>
      </c>
    </row>
    <row r="3336" spans="1:2" x14ac:dyDescent="0.25">
      <c r="A3336" s="4" t="s">
        <v>3659</v>
      </c>
      <c r="B3336" s="31">
        <v>59.94</v>
      </c>
    </row>
    <row r="3337" spans="1:2" x14ac:dyDescent="0.25">
      <c r="A3337" s="4" t="s">
        <v>3660</v>
      </c>
      <c r="B3337" s="31">
        <v>60.43</v>
      </c>
    </row>
    <row r="3338" spans="1:2" x14ac:dyDescent="0.25">
      <c r="A3338" s="4" t="s">
        <v>3661</v>
      </c>
      <c r="B3338" s="31">
        <v>60.75</v>
      </c>
    </row>
    <row r="3339" spans="1:2" x14ac:dyDescent="0.25">
      <c r="A3339" s="4" t="s">
        <v>3662</v>
      </c>
      <c r="B3339" s="31">
        <v>60.86</v>
      </c>
    </row>
    <row r="3340" spans="1:2" x14ac:dyDescent="0.25">
      <c r="A3340" s="4" t="s">
        <v>3663</v>
      </c>
      <c r="B3340" s="31">
        <v>60.4</v>
      </c>
    </row>
    <row r="3341" spans="1:2" x14ac:dyDescent="0.25">
      <c r="A3341" s="4" t="s">
        <v>3664</v>
      </c>
      <c r="B3341" s="31">
        <v>60.22</v>
      </c>
    </row>
    <row r="3342" spans="1:2" x14ac:dyDescent="0.25">
      <c r="A3342" s="4" t="s">
        <v>3665</v>
      </c>
      <c r="B3342" s="31">
        <v>60.12</v>
      </c>
    </row>
    <row r="3343" spans="1:2" x14ac:dyDescent="0.25">
      <c r="A3343" s="4" t="s">
        <v>3666</v>
      </c>
      <c r="B3343" s="31">
        <v>59.58</v>
      </c>
    </row>
    <row r="3344" spans="1:2" x14ac:dyDescent="0.25">
      <c r="A3344" s="4" t="s">
        <v>3667</v>
      </c>
      <c r="B3344" s="31">
        <v>59.24</v>
      </c>
    </row>
    <row r="3345" spans="1:2" x14ac:dyDescent="0.25">
      <c r="A3345" s="4" t="s">
        <v>3668</v>
      </c>
      <c r="B3345" s="31">
        <v>58.38</v>
      </c>
    </row>
    <row r="3346" spans="1:2" x14ac:dyDescent="0.25">
      <c r="A3346" s="4" t="s">
        <v>3669</v>
      </c>
      <c r="B3346" s="31">
        <v>58.51</v>
      </c>
    </row>
    <row r="3347" spans="1:2" x14ac:dyDescent="0.25">
      <c r="A3347" s="4" t="s">
        <v>3670</v>
      </c>
      <c r="B3347" s="31">
        <v>57.99</v>
      </c>
    </row>
    <row r="3348" spans="1:2" x14ac:dyDescent="0.25">
      <c r="A3348" s="4" t="s">
        <v>3671</v>
      </c>
      <c r="B3348" s="31">
        <v>58.7</v>
      </c>
    </row>
    <row r="3349" spans="1:2" x14ac:dyDescent="0.25">
      <c r="A3349" s="4" t="s">
        <v>3672</v>
      </c>
      <c r="B3349" s="31">
        <v>57.97</v>
      </c>
    </row>
    <row r="3350" spans="1:2" x14ac:dyDescent="0.25">
      <c r="A3350" s="4" t="s">
        <v>3673</v>
      </c>
      <c r="B3350" s="31">
        <v>56.97</v>
      </c>
    </row>
    <row r="3351" spans="1:2" x14ac:dyDescent="0.25">
      <c r="A3351" s="4" t="s">
        <v>3674</v>
      </c>
      <c r="B3351" s="31">
        <v>57.58</v>
      </c>
    </row>
    <row r="3352" spans="1:2" x14ac:dyDescent="0.25">
      <c r="A3352" s="4" t="s">
        <v>3675</v>
      </c>
      <c r="B3352" s="31">
        <v>57.74</v>
      </c>
    </row>
    <row r="3353" spans="1:2" x14ac:dyDescent="0.25">
      <c r="A3353" s="4" t="s">
        <v>3676</v>
      </c>
      <c r="B3353" s="31">
        <v>57.83</v>
      </c>
    </row>
    <row r="3354" spans="1:2" x14ac:dyDescent="0.25">
      <c r="A3354" s="4" t="s">
        <v>3677</v>
      </c>
      <c r="B3354" s="31">
        <v>58.34</v>
      </c>
    </row>
    <row r="3355" spans="1:2" x14ac:dyDescent="0.25">
      <c r="A3355" s="4" t="s">
        <v>3678</v>
      </c>
      <c r="B3355" s="31">
        <v>58.26</v>
      </c>
    </row>
    <row r="3356" spans="1:2" x14ac:dyDescent="0.25">
      <c r="A3356" s="4" t="s">
        <v>3679</v>
      </c>
      <c r="B3356" s="31">
        <v>57.58</v>
      </c>
    </row>
    <row r="3357" spans="1:2" x14ac:dyDescent="0.25">
      <c r="A3357" s="4" t="s">
        <v>3680</v>
      </c>
      <c r="B3357" s="31">
        <v>57.86</v>
      </c>
    </row>
    <row r="3358" spans="1:2" x14ac:dyDescent="0.25">
      <c r="A3358" s="4" t="s">
        <v>3681</v>
      </c>
      <c r="B3358" s="31">
        <v>58.26</v>
      </c>
    </row>
    <row r="3359" spans="1:2" x14ac:dyDescent="0.25">
      <c r="A3359" s="4" t="s">
        <v>3682</v>
      </c>
      <c r="B3359" s="31">
        <v>58.27</v>
      </c>
    </row>
    <row r="3360" spans="1:2" x14ac:dyDescent="0.25">
      <c r="A3360" s="4" t="s">
        <v>3683</v>
      </c>
      <c r="B3360" s="31">
        <v>58.42</v>
      </c>
    </row>
    <row r="3361" spans="1:2" x14ac:dyDescent="0.25">
      <c r="A3361" s="4" t="s">
        <v>3684</v>
      </c>
      <c r="B3361" s="31">
        <v>58.61</v>
      </c>
    </row>
    <row r="3362" spans="1:2" x14ac:dyDescent="0.25">
      <c r="A3362" s="4" t="s">
        <v>3685</v>
      </c>
      <c r="B3362" s="31">
        <v>58.7</v>
      </c>
    </row>
    <row r="3363" spans="1:2" x14ac:dyDescent="0.25">
      <c r="A3363" s="4" t="s">
        <v>3686</v>
      </c>
      <c r="B3363" s="31">
        <v>59.34</v>
      </c>
    </row>
    <row r="3364" spans="1:2" x14ac:dyDescent="0.25">
      <c r="A3364" s="4" t="s">
        <v>3687</v>
      </c>
      <c r="B3364" s="31">
        <v>59.16</v>
      </c>
    </row>
    <row r="3365" spans="1:2" x14ac:dyDescent="0.25">
      <c r="A3365" s="4" t="s">
        <v>3688</v>
      </c>
      <c r="B3365" s="31">
        <v>59.73</v>
      </c>
    </row>
    <row r="3366" spans="1:2" x14ac:dyDescent="0.25">
      <c r="A3366" s="4" t="s">
        <v>3689</v>
      </c>
      <c r="B3366" s="31">
        <v>59.72</v>
      </c>
    </row>
    <row r="3367" spans="1:2" x14ac:dyDescent="0.25">
      <c r="A3367" s="4" t="s">
        <v>3690</v>
      </c>
      <c r="B3367" s="31">
        <v>59.61</v>
      </c>
    </row>
    <row r="3368" spans="1:2" x14ac:dyDescent="0.25">
      <c r="A3368" s="4" t="s">
        <v>3691</v>
      </c>
      <c r="B3368" s="31">
        <v>59.59</v>
      </c>
    </row>
    <row r="3369" spans="1:2" x14ac:dyDescent="0.25">
      <c r="A3369" s="4" t="s">
        <v>3692</v>
      </c>
      <c r="B3369" s="31">
        <v>59.93</v>
      </c>
    </row>
    <row r="3370" spans="1:2" x14ac:dyDescent="0.25">
      <c r="A3370" s="4" t="s">
        <v>3693</v>
      </c>
      <c r="B3370" s="31">
        <v>60.54</v>
      </c>
    </row>
    <row r="3371" spans="1:2" x14ac:dyDescent="0.25">
      <c r="A3371" s="4" t="s">
        <v>3694</v>
      </c>
      <c r="B3371" s="31">
        <v>60.81</v>
      </c>
    </row>
    <row r="3372" spans="1:2" x14ac:dyDescent="0.25">
      <c r="A3372" s="4" t="s">
        <v>3695</v>
      </c>
      <c r="B3372" s="31">
        <v>61.16</v>
      </c>
    </row>
    <row r="3373" spans="1:2" x14ac:dyDescent="0.25">
      <c r="A3373" s="4" t="s">
        <v>3696</v>
      </c>
      <c r="B3373" s="31">
        <v>61.91</v>
      </c>
    </row>
    <row r="3374" spans="1:2" x14ac:dyDescent="0.25">
      <c r="A3374" s="4" t="s">
        <v>3697</v>
      </c>
      <c r="B3374" s="31">
        <v>62.92</v>
      </c>
    </row>
    <row r="3375" spans="1:2" x14ac:dyDescent="0.25">
      <c r="A3375" s="4" t="s">
        <v>3698</v>
      </c>
      <c r="B3375" s="31">
        <v>64.540000000000006</v>
      </c>
    </row>
    <row r="3376" spans="1:2" x14ac:dyDescent="0.25">
      <c r="A3376" s="4" t="s">
        <v>3699</v>
      </c>
      <c r="B3376" s="31">
        <v>65.7</v>
      </c>
    </row>
    <row r="3377" spans="1:2" x14ac:dyDescent="0.25">
      <c r="A3377" s="4" t="s">
        <v>3700</v>
      </c>
      <c r="B3377" s="31">
        <v>66.22</v>
      </c>
    </row>
    <row r="3378" spans="1:2" x14ac:dyDescent="0.25">
      <c r="A3378" s="4" t="s">
        <v>3701</v>
      </c>
      <c r="B3378" s="31">
        <v>68.709999999999994</v>
      </c>
    </row>
    <row r="3379" spans="1:2" x14ac:dyDescent="0.25">
      <c r="A3379" s="4" t="s">
        <v>3702</v>
      </c>
      <c r="B3379" s="31">
        <v>70.06</v>
      </c>
    </row>
    <row r="3380" spans="1:2" x14ac:dyDescent="0.25">
      <c r="A3380" s="4" t="s">
        <v>3703</v>
      </c>
      <c r="B3380" s="31">
        <v>70.58</v>
      </c>
    </row>
    <row r="3381" spans="1:2" x14ac:dyDescent="0.25">
      <c r="A3381" s="4" t="s">
        <v>3704</v>
      </c>
      <c r="B3381" s="31">
        <v>71.150000000000006</v>
      </c>
    </row>
    <row r="3382" spans="1:2" x14ac:dyDescent="0.25">
      <c r="A3382" s="4" t="s">
        <v>3705</v>
      </c>
      <c r="B3382" s="31">
        <v>73.510000000000005</v>
      </c>
    </row>
    <row r="3383" spans="1:2" x14ac:dyDescent="0.25">
      <c r="A3383" s="4" t="s">
        <v>3706</v>
      </c>
      <c r="B3383" s="31">
        <v>72.849999999999994</v>
      </c>
    </row>
    <row r="3384" spans="1:2" x14ac:dyDescent="0.25">
      <c r="A3384" s="4" t="s">
        <v>3707</v>
      </c>
      <c r="B3384" s="31">
        <v>72.78</v>
      </c>
    </row>
    <row r="3385" spans="1:2" x14ac:dyDescent="0.25">
      <c r="A3385" s="4" t="s">
        <v>3708</v>
      </c>
      <c r="B3385" s="31">
        <v>73.38</v>
      </c>
    </row>
    <row r="3386" spans="1:2" x14ac:dyDescent="0.25">
      <c r="A3386" s="4" t="s">
        <v>3709</v>
      </c>
      <c r="B3386" s="31">
        <v>73.56</v>
      </c>
    </row>
    <row r="3387" spans="1:2" x14ac:dyDescent="0.25">
      <c r="A3387" s="4" t="s">
        <v>3710</v>
      </c>
      <c r="B3387" s="31">
        <v>75.09</v>
      </c>
    </row>
    <row r="3388" spans="1:2" x14ac:dyDescent="0.25">
      <c r="A3388" s="4" t="s">
        <v>3711</v>
      </c>
      <c r="B3388" s="31">
        <v>76.23</v>
      </c>
    </row>
    <row r="3389" spans="1:2" x14ac:dyDescent="0.25">
      <c r="A3389" s="4" t="s">
        <v>3712</v>
      </c>
      <c r="B3389" s="31">
        <v>76.239999999999995</v>
      </c>
    </row>
    <row r="3390" spans="1:2" x14ac:dyDescent="0.25">
      <c r="A3390" s="4" t="s">
        <v>3713</v>
      </c>
      <c r="B3390" s="31">
        <v>75.09</v>
      </c>
    </row>
    <row r="3391" spans="1:2" x14ac:dyDescent="0.25">
      <c r="A3391" s="4" t="s">
        <v>3714</v>
      </c>
      <c r="B3391" s="31">
        <v>73.62</v>
      </c>
    </row>
    <row r="3392" spans="1:2" x14ac:dyDescent="0.25">
      <c r="A3392" s="4" t="s">
        <v>3715</v>
      </c>
      <c r="B3392" s="31">
        <v>73.7</v>
      </c>
    </row>
    <row r="3393" spans="1:2" x14ac:dyDescent="0.25">
      <c r="A3393" s="4" t="s">
        <v>3716</v>
      </c>
      <c r="B3393" s="31">
        <v>73.92</v>
      </c>
    </row>
    <row r="3394" spans="1:2" x14ac:dyDescent="0.25">
      <c r="A3394" s="4" t="s">
        <v>3717</v>
      </c>
      <c r="B3394" s="31">
        <v>74.09</v>
      </c>
    </row>
    <row r="3395" spans="1:2" x14ac:dyDescent="0.25">
      <c r="A3395" s="4" t="s">
        <v>3718</v>
      </c>
      <c r="B3395" s="31">
        <v>73.88</v>
      </c>
    </row>
    <row r="3396" spans="1:2" x14ac:dyDescent="0.25">
      <c r="A3396" s="4" t="s">
        <v>3719</v>
      </c>
      <c r="B3396" s="31">
        <v>72.849999999999994</v>
      </c>
    </row>
    <row r="3397" spans="1:2" x14ac:dyDescent="0.25">
      <c r="A3397" s="4" t="s">
        <v>3720</v>
      </c>
      <c r="B3397" s="31">
        <v>73.3</v>
      </c>
    </row>
    <row r="3398" spans="1:2" x14ac:dyDescent="0.25">
      <c r="A3398" s="4" t="s">
        <v>3721</v>
      </c>
      <c r="B3398" s="31">
        <v>72.92</v>
      </c>
    </row>
    <row r="3399" spans="1:2" x14ac:dyDescent="0.25">
      <c r="A3399" s="4" t="s">
        <v>3722</v>
      </c>
      <c r="B3399" s="31">
        <v>72.37</v>
      </c>
    </row>
    <row r="3400" spans="1:2" x14ac:dyDescent="0.25">
      <c r="A3400" s="4" t="s">
        <v>3723</v>
      </c>
      <c r="B3400" s="31">
        <v>71.66</v>
      </c>
    </row>
    <row r="3401" spans="1:2" x14ac:dyDescent="0.25">
      <c r="A3401" s="4" t="s">
        <v>3724</v>
      </c>
      <c r="B3401" s="31">
        <v>70.41</v>
      </c>
    </row>
    <row r="3402" spans="1:2" x14ac:dyDescent="0.25">
      <c r="A3402" s="4" t="s">
        <v>3725</v>
      </c>
      <c r="B3402" s="31">
        <v>70.760000000000005</v>
      </c>
    </row>
    <row r="3403" spans="1:2" x14ac:dyDescent="0.25">
      <c r="A3403" s="4" t="s">
        <v>3726</v>
      </c>
      <c r="B3403" s="31">
        <v>72.099999999999994</v>
      </c>
    </row>
    <row r="3404" spans="1:2" x14ac:dyDescent="0.25">
      <c r="A3404" s="4" t="s">
        <v>3727</v>
      </c>
      <c r="B3404" s="31">
        <v>72.69</v>
      </c>
    </row>
    <row r="3405" spans="1:2" x14ac:dyDescent="0.25">
      <c r="A3405" s="4" t="s">
        <v>3728</v>
      </c>
      <c r="B3405" s="31">
        <v>73.040000000000006</v>
      </c>
    </row>
    <row r="3406" spans="1:2" x14ac:dyDescent="0.25">
      <c r="A3406" s="4" t="s">
        <v>3729</v>
      </c>
      <c r="B3406" s="31">
        <v>73.13</v>
      </c>
    </row>
    <row r="3407" spans="1:2" x14ac:dyDescent="0.25">
      <c r="A3407" s="4" t="s">
        <v>3730</v>
      </c>
      <c r="B3407" s="31">
        <v>72.44</v>
      </c>
    </row>
    <row r="3408" spans="1:2" x14ac:dyDescent="0.25">
      <c r="A3408" s="4" t="s">
        <v>3731</v>
      </c>
      <c r="B3408" s="31">
        <v>72.09</v>
      </c>
    </row>
    <row r="3409" spans="1:2" x14ac:dyDescent="0.25">
      <c r="A3409" s="4" t="s">
        <v>3732</v>
      </c>
      <c r="B3409" s="31">
        <v>71.47</v>
      </c>
    </row>
    <row r="3410" spans="1:2" x14ac:dyDescent="0.25">
      <c r="A3410" s="4" t="s">
        <v>3733</v>
      </c>
      <c r="B3410" s="31">
        <v>70.5</v>
      </c>
    </row>
    <row r="3411" spans="1:2" x14ac:dyDescent="0.25">
      <c r="A3411" s="4" t="s">
        <v>3734</v>
      </c>
      <c r="B3411" s="31">
        <v>70.87</v>
      </c>
    </row>
    <row r="3412" spans="1:2" x14ac:dyDescent="0.25">
      <c r="A3412" s="4" t="s">
        <v>3735</v>
      </c>
      <c r="B3412" s="31">
        <v>70.709999999999994</v>
      </c>
    </row>
    <row r="3413" spans="1:2" x14ac:dyDescent="0.25">
      <c r="A3413" s="4" t="s">
        <v>3736</v>
      </c>
      <c r="B3413" s="31">
        <v>70.25</v>
      </c>
    </row>
    <row r="3414" spans="1:2" x14ac:dyDescent="0.25">
      <c r="A3414" s="4" t="s">
        <v>3737</v>
      </c>
      <c r="B3414" s="31">
        <v>69.52</v>
      </c>
    </row>
    <row r="3415" spans="1:2" x14ac:dyDescent="0.25">
      <c r="A3415" s="4" t="s">
        <v>3738</v>
      </c>
      <c r="B3415" s="31">
        <v>68.55</v>
      </c>
    </row>
    <row r="3416" spans="1:2" x14ac:dyDescent="0.25">
      <c r="A3416" s="4" t="s">
        <v>3739</v>
      </c>
      <c r="B3416" s="31">
        <v>67.81</v>
      </c>
    </row>
    <row r="3417" spans="1:2" x14ac:dyDescent="0.25">
      <c r="A3417" s="4" t="s">
        <v>3740</v>
      </c>
      <c r="B3417" s="31">
        <v>68.59</v>
      </c>
    </row>
    <row r="3418" spans="1:2" x14ac:dyDescent="0.25">
      <c r="A3418" s="4" t="s">
        <v>3741</v>
      </c>
      <c r="B3418" s="31">
        <v>68.709999999999994</v>
      </c>
    </row>
    <row r="3419" spans="1:2" x14ac:dyDescent="0.25">
      <c r="A3419" s="4" t="s">
        <v>3742</v>
      </c>
      <c r="B3419" s="31">
        <v>68.540000000000006</v>
      </c>
    </row>
    <row r="3420" spans="1:2" x14ac:dyDescent="0.25">
      <c r="A3420" s="4" t="s">
        <v>3743</v>
      </c>
      <c r="B3420" s="31">
        <v>68.84</v>
      </c>
    </row>
    <row r="3421" spans="1:2" x14ac:dyDescent="0.25">
      <c r="A3421" s="4" t="s">
        <v>3744</v>
      </c>
      <c r="B3421" s="31">
        <v>69.58</v>
      </c>
    </row>
    <row r="3422" spans="1:2" x14ac:dyDescent="0.25">
      <c r="A3422" s="4" t="s">
        <v>3745</v>
      </c>
      <c r="B3422" s="31">
        <v>69.34</v>
      </c>
    </row>
    <row r="3423" spans="1:2" x14ac:dyDescent="0.25">
      <c r="A3423" s="4" t="s">
        <v>3746</v>
      </c>
      <c r="B3423" s="31">
        <v>69.73</v>
      </c>
    </row>
    <row r="3424" spans="1:2" x14ac:dyDescent="0.25">
      <c r="A3424" s="4" t="s">
        <v>3747</v>
      </c>
      <c r="B3424" s="31">
        <v>70.42</v>
      </c>
    </row>
    <row r="3425" spans="1:2" x14ac:dyDescent="0.25">
      <c r="A3425" s="4" t="s">
        <v>3748</v>
      </c>
      <c r="B3425" s="31">
        <v>72.31</v>
      </c>
    </row>
    <row r="3426" spans="1:2" x14ac:dyDescent="0.25">
      <c r="A3426" s="4" t="s">
        <v>3749</v>
      </c>
      <c r="B3426" s="31">
        <v>72.45</v>
      </c>
    </row>
    <row r="3427" spans="1:2" x14ac:dyDescent="0.25">
      <c r="A3427" s="4" t="s">
        <v>3750</v>
      </c>
      <c r="B3427" s="31">
        <v>73.39</v>
      </c>
    </row>
    <row r="3428" spans="1:2" x14ac:dyDescent="0.25">
      <c r="A3428" s="4" t="s">
        <v>3751</v>
      </c>
      <c r="B3428" s="31">
        <v>73.16</v>
      </c>
    </row>
    <row r="3429" spans="1:2" x14ac:dyDescent="0.25">
      <c r="A3429" s="4" t="s">
        <v>3752</v>
      </c>
      <c r="B3429" s="31">
        <v>73.91</v>
      </c>
    </row>
    <row r="3430" spans="1:2" x14ac:dyDescent="0.25">
      <c r="A3430" s="4" t="s">
        <v>3753</v>
      </c>
      <c r="B3430" s="31">
        <v>73.400000000000006</v>
      </c>
    </row>
    <row r="3431" spans="1:2" x14ac:dyDescent="0.25">
      <c r="A3431" s="4" t="s">
        <v>3754</v>
      </c>
      <c r="B3431" s="31">
        <v>73.599999999999994</v>
      </c>
    </row>
    <row r="3432" spans="1:2" x14ac:dyDescent="0.25">
      <c r="A3432" s="4" t="s">
        <v>3755</v>
      </c>
      <c r="B3432" s="31">
        <v>74</v>
      </c>
    </row>
    <row r="3433" spans="1:2" x14ac:dyDescent="0.25">
      <c r="A3433" s="4" t="s">
        <v>3756</v>
      </c>
      <c r="B3433" s="31">
        <v>74.150000000000006</v>
      </c>
    </row>
    <row r="3434" spans="1:2" x14ac:dyDescent="0.25">
      <c r="A3434" s="4" t="s">
        <v>3757</v>
      </c>
      <c r="B3434" s="31">
        <v>74.22</v>
      </c>
    </row>
    <row r="3435" spans="1:2" x14ac:dyDescent="0.25">
      <c r="A3435" s="4" t="s">
        <v>3758</v>
      </c>
      <c r="B3435" s="31">
        <v>75.510000000000005</v>
      </c>
    </row>
    <row r="3436" spans="1:2" x14ac:dyDescent="0.25">
      <c r="A3436" s="4" t="s">
        <v>3759</v>
      </c>
      <c r="B3436" s="31">
        <v>76</v>
      </c>
    </row>
    <row r="3437" spans="1:2" x14ac:dyDescent="0.25">
      <c r="A3437" s="4" t="s">
        <v>3760</v>
      </c>
      <c r="B3437" s="31">
        <v>76.900000000000006</v>
      </c>
    </row>
    <row r="3438" spans="1:2" x14ac:dyDescent="0.25">
      <c r="A3438" s="4" t="s">
        <v>3761</v>
      </c>
      <c r="B3438" s="31">
        <v>77.39</v>
      </c>
    </row>
    <row r="3439" spans="1:2" x14ac:dyDescent="0.25">
      <c r="A3439" s="4" t="s">
        <v>3762</v>
      </c>
      <c r="B3439" s="31">
        <v>77.040000000000006</v>
      </c>
    </row>
    <row r="3440" spans="1:2" x14ac:dyDescent="0.25">
      <c r="A3440" s="4" t="s">
        <v>3763</v>
      </c>
      <c r="B3440" s="31">
        <v>76.87</v>
      </c>
    </row>
    <row r="3441" spans="1:2" x14ac:dyDescent="0.25">
      <c r="A3441" s="4" t="s">
        <v>3764</v>
      </c>
      <c r="B3441" s="31">
        <v>78.400000000000006</v>
      </c>
    </row>
    <row r="3442" spans="1:2" x14ac:dyDescent="0.25">
      <c r="A3442" s="4" t="s">
        <v>3765</v>
      </c>
      <c r="B3442" s="31">
        <v>79.239999999999995</v>
      </c>
    </row>
    <row r="3443" spans="1:2" x14ac:dyDescent="0.25">
      <c r="A3443" s="4" t="s">
        <v>3766</v>
      </c>
      <c r="B3443" s="31">
        <v>78.47</v>
      </c>
    </row>
    <row r="3444" spans="1:2" x14ac:dyDescent="0.25">
      <c r="A3444" s="4" t="s">
        <v>3767</v>
      </c>
      <c r="B3444" s="31">
        <v>76.52</v>
      </c>
    </row>
    <row r="3445" spans="1:2" x14ac:dyDescent="0.25">
      <c r="A3445" s="4" t="s">
        <v>3768</v>
      </c>
      <c r="B3445" s="31">
        <v>74.86</v>
      </c>
    </row>
    <row r="3446" spans="1:2" x14ac:dyDescent="0.25">
      <c r="A3446" s="4" t="s">
        <v>3769</v>
      </c>
      <c r="B3446" s="31">
        <v>74.69</v>
      </c>
    </row>
    <row r="3447" spans="1:2" x14ac:dyDescent="0.25">
      <c r="A3447" s="4" t="s">
        <v>3770</v>
      </c>
      <c r="B3447" s="31">
        <v>74.52</v>
      </c>
    </row>
    <row r="3448" spans="1:2" x14ac:dyDescent="0.25">
      <c r="A3448" s="4" t="s">
        <v>3771</v>
      </c>
      <c r="B3448" s="31">
        <v>73.989999999999995</v>
      </c>
    </row>
    <row r="3449" spans="1:2" x14ac:dyDescent="0.25">
      <c r="A3449" s="4" t="s">
        <v>3772</v>
      </c>
      <c r="B3449" s="31">
        <v>73.3</v>
      </c>
    </row>
    <row r="3450" spans="1:2" x14ac:dyDescent="0.25">
      <c r="A3450" s="4" t="s">
        <v>3773</v>
      </c>
      <c r="B3450" s="31">
        <v>71.34</v>
      </c>
    </row>
    <row r="3451" spans="1:2" x14ac:dyDescent="0.25">
      <c r="A3451" s="4" t="s">
        <v>3774</v>
      </c>
      <c r="B3451" s="31">
        <v>69.59</v>
      </c>
    </row>
    <row r="3452" spans="1:2" x14ac:dyDescent="0.25">
      <c r="A3452" s="4" t="s">
        <v>3775</v>
      </c>
      <c r="B3452" s="31">
        <v>68.81</v>
      </c>
    </row>
    <row r="3453" spans="1:2" x14ac:dyDescent="0.25">
      <c r="A3453" s="4" t="s">
        <v>3776</v>
      </c>
      <c r="B3453" s="31">
        <v>68.47</v>
      </c>
    </row>
    <row r="3454" spans="1:2" x14ac:dyDescent="0.25">
      <c r="A3454" s="4" t="s">
        <v>3777</v>
      </c>
      <c r="B3454" s="31">
        <v>68.400000000000006</v>
      </c>
    </row>
    <row r="3455" spans="1:2" x14ac:dyDescent="0.25">
      <c r="A3455" s="4" t="s">
        <v>3778</v>
      </c>
      <c r="B3455" s="31">
        <v>67.75</v>
      </c>
    </row>
    <row r="3456" spans="1:2" x14ac:dyDescent="0.25">
      <c r="A3456" s="4" t="s">
        <v>3779</v>
      </c>
      <c r="B3456" s="31">
        <v>66.28</v>
      </c>
    </row>
    <row r="3457" spans="1:2" x14ac:dyDescent="0.25">
      <c r="A3457" s="4" t="s">
        <v>3780</v>
      </c>
      <c r="B3457" s="31">
        <v>66.11</v>
      </c>
    </row>
    <row r="3458" spans="1:2" x14ac:dyDescent="0.25">
      <c r="A3458" s="4" t="s">
        <v>3781</v>
      </c>
      <c r="B3458" s="31">
        <v>64.790000000000006</v>
      </c>
    </row>
    <row r="3459" spans="1:2" x14ac:dyDescent="0.25">
      <c r="A3459" s="4" t="s">
        <v>3782</v>
      </c>
      <c r="B3459" s="31">
        <v>64.569999999999993</v>
      </c>
    </row>
    <row r="3460" spans="1:2" x14ac:dyDescent="0.25">
      <c r="A3460" s="4" t="s">
        <v>3783</v>
      </c>
      <c r="B3460" s="31">
        <v>63.87</v>
      </c>
    </row>
    <row r="3461" spans="1:2" x14ac:dyDescent="0.25">
      <c r="A3461" s="4" t="s">
        <v>3784</v>
      </c>
      <c r="B3461" s="31">
        <v>63.56</v>
      </c>
    </row>
    <row r="3462" spans="1:2" x14ac:dyDescent="0.25">
      <c r="A3462" s="4" t="s">
        <v>3785</v>
      </c>
      <c r="B3462" s="31">
        <v>63.16</v>
      </c>
    </row>
    <row r="3463" spans="1:2" x14ac:dyDescent="0.25">
      <c r="A3463" s="4" t="s">
        <v>3786</v>
      </c>
      <c r="B3463" s="31">
        <v>63.22</v>
      </c>
    </row>
    <row r="3464" spans="1:2" x14ac:dyDescent="0.25">
      <c r="A3464" s="4" t="s">
        <v>3787</v>
      </c>
      <c r="B3464" s="31">
        <v>62.57</v>
      </c>
    </row>
    <row r="3465" spans="1:2" x14ac:dyDescent="0.25">
      <c r="A3465" s="4" t="s">
        <v>3788</v>
      </c>
      <c r="B3465" s="31">
        <v>61.6</v>
      </c>
    </row>
    <row r="3466" spans="1:2" x14ac:dyDescent="0.25">
      <c r="A3466" s="4" t="s">
        <v>3789</v>
      </c>
      <c r="B3466" s="31">
        <v>60</v>
      </c>
    </row>
    <row r="3467" spans="1:2" x14ac:dyDescent="0.25">
      <c r="A3467" s="4" t="s">
        <v>3790</v>
      </c>
      <c r="B3467" s="31">
        <v>61.98</v>
      </c>
    </row>
    <row r="3468" spans="1:2" x14ac:dyDescent="0.25">
      <c r="A3468" s="4" t="s">
        <v>3791</v>
      </c>
      <c r="B3468" s="31">
        <v>61.62</v>
      </c>
    </row>
    <row r="3469" spans="1:2" x14ac:dyDescent="0.25">
      <c r="A3469" s="4" t="s">
        <v>5870</v>
      </c>
      <c r="B3469" s="31">
        <v>61.21</v>
      </c>
    </row>
    <row r="3470" spans="1:2" x14ac:dyDescent="0.25">
      <c r="A3470" s="4" t="s">
        <v>3792</v>
      </c>
      <c r="B3470" s="31">
        <v>62.72</v>
      </c>
    </row>
    <row r="3471" spans="1:2" x14ac:dyDescent="0.25">
      <c r="A3471" s="4" t="s">
        <v>3793</v>
      </c>
      <c r="B3471" s="31">
        <v>62.32</v>
      </c>
    </row>
    <row r="3472" spans="1:2" x14ac:dyDescent="0.25">
      <c r="A3472" s="4" t="s">
        <v>3794</v>
      </c>
      <c r="B3472" s="31">
        <v>62.98</v>
      </c>
    </row>
    <row r="3473" spans="1:2" x14ac:dyDescent="0.25">
      <c r="A3473" s="4" t="s">
        <v>3795</v>
      </c>
      <c r="B3473" s="31">
        <v>62.44</v>
      </c>
    </row>
    <row r="3474" spans="1:2" x14ac:dyDescent="0.25">
      <c r="A3474" s="4" t="s">
        <v>3796</v>
      </c>
      <c r="B3474" s="31">
        <v>63.32</v>
      </c>
    </row>
    <row r="3475" spans="1:2" x14ac:dyDescent="0.25">
      <c r="A3475" s="4" t="s">
        <v>3797</v>
      </c>
      <c r="B3475" s="31">
        <v>63.12</v>
      </c>
    </row>
    <row r="3476" spans="1:2" x14ac:dyDescent="0.25">
      <c r="A3476" s="4" t="s">
        <v>3798</v>
      </c>
      <c r="B3476" s="31">
        <v>63.42</v>
      </c>
    </row>
    <row r="3477" spans="1:2" x14ac:dyDescent="0.25">
      <c r="A3477" s="4" t="s">
        <v>3799</v>
      </c>
      <c r="B3477" s="31">
        <v>63.56</v>
      </c>
    </row>
    <row r="3478" spans="1:2" x14ac:dyDescent="0.25">
      <c r="A3478" s="4" t="s">
        <v>3800</v>
      </c>
      <c r="B3478" s="31">
        <v>64.17</v>
      </c>
    </row>
    <row r="3479" spans="1:2" x14ac:dyDescent="0.25">
      <c r="A3479" s="4" t="s">
        <v>3801</v>
      </c>
      <c r="B3479" s="31">
        <v>64.150000000000006</v>
      </c>
    </row>
    <row r="3480" spans="1:2" x14ac:dyDescent="0.25">
      <c r="A3480" s="4" t="s">
        <v>3802</v>
      </c>
      <c r="B3480" s="31">
        <v>64.03</v>
      </c>
    </row>
    <row r="3481" spans="1:2" x14ac:dyDescent="0.25">
      <c r="A3481" s="4" t="s">
        <v>3803</v>
      </c>
      <c r="B3481" s="31">
        <v>64.510000000000005</v>
      </c>
    </row>
    <row r="3482" spans="1:2" x14ac:dyDescent="0.25">
      <c r="A3482" s="4" t="s">
        <v>3804</v>
      </c>
      <c r="B3482" s="31">
        <v>64.75</v>
      </c>
    </row>
    <row r="3483" spans="1:2" x14ac:dyDescent="0.25">
      <c r="A3483" s="4" t="s">
        <v>3805</v>
      </c>
      <c r="B3483" s="31">
        <v>65.55</v>
      </c>
    </row>
    <row r="3484" spans="1:2" x14ac:dyDescent="0.25">
      <c r="A3484" s="4" t="s">
        <v>3806</v>
      </c>
      <c r="B3484" s="31">
        <v>65.94</v>
      </c>
    </row>
    <row r="3485" spans="1:2" x14ac:dyDescent="0.25">
      <c r="A3485" s="4" t="s">
        <v>3807</v>
      </c>
      <c r="B3485" s="31">
        <v>66.930000000000007</v>
      </c>
    </row>
    <row r="3486" spans="1:2" x14ac:dyDescent="0.25">
      <c r="A3486" s="4" t="s">
        <v>3808</v>
      </c>
      <c r="B3486" s="31">
        <v>66.650000000000006</v>
      </c>
    </row>
    <row r="3487" spans="1:2" x14ac:dyDescent="0.25">
      <c r="A3487" s="4" t="s">
        <v>3809</v>
      </c>
      <c r="B3487" s="31">
        <v>67.150000000000006</v>
      </c>
    </row>
    <row r="3488" spans="1:2" x14ac:dyDescent="0.25">
      <c r="A3488" s="4" t="s">
        <v>3810</v>
      </c>
      <c r="B3488" s="31">
        <v>67.209999999999994</v>
      </c>
    </row>
    <row r="3489" spans="1:2" x14ac:dyDescent="0.25">
      <c r="A3489" s="4" t="s">
        <v>3811</v>
      </c>
      <c r="B3489" s="31">
        <v>67.64</v>
      </c>
    </row>
    <row r="3490" spans="1:2" x14ac:dyDescent="0.25">
      <c r="A3490" s="4" t="s">
        <v>3812</v>
      </c>
      <c r="B3490" s="31">
        <v>69.87</v>
      </c>
    </row>
    <row r="3491" spans="1:2" x14ac:dyDescent="0.25">
      <c r="A3491" s="4" t="s">
        <v>3813</v>
      </c>
      <c r="B3491" s="31">
        <v>70.75</v>
      </c>
    </row>
    <row r="3492" spans="1:2" x14ac:dyDescent="0.25">
      <c r="A3492" s="4" t="s">
        <v>3814</v>
      </c>
      <c r="B3492" s="31">
        <v>70.84</v>
      </c>
    </row>
    <row r="3493" spans="1:2" x14ac:dyDescent="0.25">
      <c r="A3493" s="4" t="s">
        <v>3815</v>
      </c>
      <c r="B3493" s="31">
        <v>71.19</v>
      </c>
    </row>
    <row r="3494" spans="1:2" x14ac:dyDescent="0.25">
      <c r="A3494" s="4" t="s">
        <v>3816</v>
      </c>
      <c r="B3494" s="31">
        <v>70.47</v>
      </c>
    </row>
    <row r="3495" spans="1:2" x14ac:dyDescent="0.25">
      <c r="A3495" s="4" t="s">
        <v>3817</v>
      </c>
      <c r="B3495" s="31">
        <v>69.739999999999995</v>
      </c>
    </row>
    <row r="3496" spans="1:2" x14ac:dyDescent="0.25">
      <c r="A3496" s="4" t="s">
        <v>3818</v>
      </c>
      <c r="B3496" s="31">
        <v>69.930000000000007</v>
      </c>
    </row>
    <row r="3497" spans="1:2" x14ac:dyDescent="0.25">
      <c r="A3497" s="4" t="s">
        <v>3819</v>
      </c>
      <c r="B3497" s="31">
        <v>70.260000000000005</v>
      </c>
    </row>
    <row r="3498" spans="1:2" x14ac:dyDescent="0.25">
      <c r="A3498" s="4" t="s">
        <v>3820</v>
      </c>
      <c r="B3498" s="31">
        <v>69.77</v>
      </c>
    </row>
    <row r="3499" spans="1:2" x14ac:dyDescent="0.25">
      <c r="A3499" s="4" t="s">
        <v>3821</v>
      </c>
      <c r="B3499" s="31">
        <v>69.72</v>
      </c>
    </row>
    <row r="3500" spans="1:2" x14ac:dyDescent="0.25">
      <c r="A3500" s="4" t="s">
        <v>3822</v>
      </c>
      <c r="B3500" s="31">
        <v>69.47</v>
      </c>
    </row>
    <row r="3501" spans="1:2" x14ac:dyDescent="0.25">
      <c r="A3501" s="4" t="s">
        <v>3823</v>
      </c>
      <c r="B3501" s="31">
        <v>70.16</v>
      </c>
    </row>
    <row r="3502" spans="1:2" x14ac:dyDescent="0.25">
      <c r="A3502" s="4" t="s">
        <v>3824</v>
      </c>
      <c r="B3502" s="31">
        <v>70.430000000000007</v>
      </c>
    </row>
    <row r="3503" spans="1:2" x14ac:dyDescent="0.25">
      <c r="A3503" s="4" t="s">
        <v>3825</v>
      </c>
      <c r="B3503" s="31">
        <v>70.38</v>
      </c>
    </row>
    <row r="3504" spans="1:2" x14ac:dyDescent="0.25">
      <c r="A3504" s="4" t="s">
        <v>3826</v>
      </c>
      <c r="B3504" s="31">
        <v>70.09</v>
      </c>
    </row>
    <row r="3505" spans="1:2" x14ac:dyDescent="0.25">
      <c r="A3505" s="4" t="s">
        <v>3827</v>
      </c>
      <c r="B3505" s="31">
        <v>69.400000000000006</v>
      </c>
    </row>
    <row r="3506" spans="1:2" x14ac:dyDescent="0.25">
      <c r="A3506" s="4" t="s">
        <v>3828</v>
      </c>
      <c r="B3506" s="31">
        <v>69.59</v>
      </c>
    </row>
    <row r="3507" spans="1:2" x14ac:dyDescent="0.25">
      <c r="A3507" s="4" t="s">
        <v>3829</v>
      </c>
      <c r="B3507" s="31">
        <v>69.59</v>
      </c>
    </row>
    <row r="3508" spans="1:2" x14ac:dyDescent="0.25">
      <c r="A3508" s="4" t="s">
        <v>3830</v>
      </c>
      <c r="B3508" s="31">
        <v>69.44</v>
      </c>
    </row>
    <row r="3509" spans="1:2" x14ac:dyDescent="0.25">
      <c r="A3509" s="4" t="s">
        <v>3831</v>
      </c>
      <c r="B3509" s="31">
        <v>68.06</v>
      </c>
    </row>
    <row r="3510" spans="1:2" x14ac:dyDescent="0.25">
      <c r="A3510" s="4" t="s">
        <v>3832</v>
      </c>
      <c r="B3510" s="31">
        <v>67.959999999999994</v>
      </c>
    </row>
    <row r="3511" spans="1:2" x14ac:dyDescent="0.25">
      <c r="A3511" s="4" t="s">
        <v>3833</v>
      </c>
      <c r="B3511" s="31">
        <v>67.98</v>
      </c>
    </row>
    <row r="3512" spans="1:2" x14ac:dyDescent="0.25">
      <c r="A3512" s="4" t="s">
        <v>3834</v>
      </c>
      <c r="B3512" s="31">
        <v>67.63</v>
      </c>
    </row>
    <row r="3513" spans="1:2" x14ac:dyDescent="0.25">
      <c r="A3513" s="4" t="s">
        <v>3835</v>
      </c>
      <c r="B3513" s="31">
        <v>68.33</v>
      </c>
    </row>
    <row r="3514" spans="1:2" x14ac:dyDescent="0.25">
      <c r="A3514" s="4" t="s">
        <v>3836</v>
      </c>
      <c r="B3514" s="31">
        <v>67.86</v>
      </c>
    </row>
    <row r="3515" spans="1:2" x14ac:dyDescent="0.25">
      <c r="A3515" s="4" t="s">
        <v>3837</v>
      </c>
      <c r="B3515" s="31">
        <v>67.41</v>
      </c>
    </row>
    <row r="3516" spans="1:2" x14ac:dyDescent="0.25">
      <c r="A3516" s="4" t="s">
        <v>3838</v>
      </c>
      <c r="B3516" s="31">
        <v>67.510000000000005</v>
      </c>
    </row>
    <row r="3517" spans="1:2" x14ac:dyDescent="0.25">
      <c r="A3517" s="4" t="s">
        <v>3839</v>
      </c>
      <c r="B3517" s="31">
        <v>67.81</v>
      </c>
    </row>
    <row r="3518" spans="1:2" x14ac:dyDescent="0.25">
      <c r="A3518" s="4" t="s">
        <v>3840</v>
      </c>
      <c r="B3518" s="31">
        <v>68.010000000000005</v>
      </c>
    </row>
    <row r="3519" spans="1:2" x14ac:dyDescent="0.25">
      <c r="A3519" s="4" t="s">
        <v>3841</v>
      </c>
      <c r="B3519" s="31">
        <v>67.260000000000005</v>
      </c>
    </row>
    <row r="3520" spans="1:2" x14ac:dyDescent="0.25">
      <c r="A3520" s="4" t="s">
        <v>3842</v>
      </c>
      <c r="B3520" s="31">
        <v>67.06</v>
      </c>
    </row>
    <row r="3521" spans="1:2" x14ac:dyDescent="0.25">
      <c r="A3521" s="4" t="s">
        <v>3843</v>
      </c>
      <c r="B3521" s="31">
        <v>66.42</v>
      </c>
    </row>
    <row r="3522" spans="1:2" x14ac:dyDescent="0.25">
      <c r="A3522" s="4" t="s">
        <v>3844</v>
      </c>
      <c r="B3522" s="31">
        <v>65.900000000000006</v>
      </c>
    </row>
    <row r="3523" spans="1:2" x14ac:dyDescent="0.25">
      <c r="A3523" s="4" t="s">
        <v>3845</v>
      </c>
      <c r="B3523" s="31">
        <v>66.28</v>
      </c>
    </row>
    <row r="3524" spans="1:2" x14ac:dyDescent="0.25">
      <c r="A3524" s="4" t="s">
        <v>3846</v>
      </c>
      <c r="B3524" s="31">
        <v>65.8</v>
      </c>
    </row>
    <row r="3525" spans="1:2" x14ac:dyDescent="0.25">
      <c r="A3525" s="4" t="s">
        <v>3847</v>
      </c>
      <c r="B3525" s="31">
        <v>65.78</v>
      </c>
    </row>
    <row r="3526" spans="1:2" x14ac:dyDescent="0.25">
      <c r="A3526" s="4" t="s">
        <v>3848</v>
      </c>
      <c r="B3526" s="31">
        <v>65.77</v>
      </c>
    </row>
    <row r="3527" spans="1:2" x14ac:dyDescent="0.25">
      <c r="A3527" s="4" t="s">
        <v>3849</v>
      </c>
      <c r="B3527" s="31">
        <v>65.569999999999993</v>
      </c>
    </row>
    <row r="3528" spans="1:2" x14ac:dyDescent="0.25">
      <c r="A3528" s="4" t="s">
        <v>3850</v>
      </c>
      <c r="B3528" s="31">
        <v>64.86</v>
      </c>
    </row>
    <row r="3529" spans="1:2" x14ac:dyDescent="0.25">
      <c r="A3529" s="4" t="s">
        <v>3851</v>
      </c>
      <c r="B3529" s="31">
        <v>64.41</v>
      </c>
    </row>
    <row r="3530" spans="1:2" x14ac:dyDescent="0.25">
      <c r="A3530" s="4" t="s">
        <v>3852</v>
      </c>
      <c r="B3530" s="31">
        <v>63.59</v>
      </c>
    </row>
    <row r="3531" spans="1:2" x14ac:dyDescent="0.25">
      <c r="A3531" s="4" t="s">
        <v>3853</v>
      </c>
      <c r="B3531" s="31">
        <v>63.26</v>
      </c>
    </row>
    <row r="3532" spans="1:2" x14ac:dyDescent="0.25">
      <c r="A3532" s="4" t="s">
        <v>3854</v>
      </c>
      <c r="B3532" s="31">
        <v>63.97</v>
      </c>
    </row>
    <row r="3533" spans="1:2" x14ac:dyDescent="0.25">
      <c r="A3533" s="4" t="s">
        <v>3855</v>
      </c>
      <c r="B3533" s="31">
        <v>62.88</v>
      </c>
    </row>
    <row r="3534" spans="1:2" x14ac:dyDescent="0.25">
      <c r="A3534" s="4" t="s">
        <v>3856</v>
      </c>
      <c r="B3534" s="31">
        <v>61.95</v>
      </c>
    </row>
    <row r="3535" spans="1:2" x14ac:dyDescent="0.25">
      <c r="A3535" s="4" t="s">
        <v>3857</v>
      </c>
      <c r="B3535" s="31">
        <v>60.98</v>
      </c>
    </row>
    <row r="3536" spans="1:2" x14ac:dyDescent="0.25">
      <c r="A3536" s="4" t="s">
        <v>3858</v>
      </c>
      <c r="B3536" s="31">
        <v>61.21</v>
      </c>
    </row>
    <row r="3537" spans="1:2" x14ac:dyDescent="0.25">
      <c r="A3537" s="4" t="s">
        <v>3859</v>
      </c>
      <c r="B3537" s="31">
        <v>60.82</v>
      </c>
    </row>
    <row r="3538" spans="1:2" x14ac:dyDescent="0.25">
      <c r="A3538" s="4" t="s">
        <v>3860</v>
      </c>
      <c r="B3538" s="31">
        <v>60.3</v>
      </c>
    </row>
    <row r="3539" spans="1:2" x14ac:dyDescent="0.25">
      <c r="A3539" s="4" t="s">
        <v>3861</v>
      </c>
      <c r="B3539" s="31">
        <v>59.35</v>
      </c>
    </row>
    <row r="3540" spans="1:2" x14ac:dyDescent="0.25">
      <c r="A3540" s="4" t="s">
        <v>3862</v>
      </c>
      <c r="B3540" s="31">
        <v>58.79</v>
      </c>
    </row>
    <row r="3541" spans="1:2" x14ac:dyDescent="0.25">
      <c r="A3541" s="4" t="s">
        <v>3863</v>
      </c>
      <c r="B3541" s="31">
        <v>58.08</v>
      </c>
    </row>
    <row r="3542" spans="1:2" x14ac:dyDescent="0.25">
      <c r="A3542" s="4" t="s">
        <v>3864</v>
      </c>
      <c r="B3542" s="31">
        <v>57.9</v>
      </c>
    </row>
    <row r="3543" spans="1:2" x14ac:dyDescent="0.25">
      <c r="A3543" s="4" t="s">
        <v>3865</v>
      </c>
      <c r="B3543" s="31">
        <v>57.53</v>
      </c>
    </row>
    <row r="3544" spans="1:2" x14ac:dyDescent="0.25">
      <c r="A3544" s="4" t="s">
        <v>3866</v>
      </c>
      <c r="B3544" s="31">
        <v>57.37</v>
      </c>
    </row>
    <row r="3545" spans="1:2" x14ac:dyDescent="0.25">
      <c r="A3545" s="4" t="s">
        <v>3867</v>
      </c>
      <c r="B3545" s="31">
        <v>57.65</v>
      </c>
    </row>
    <row r="3546" spans="1:2" x14ac:dyDescent="0.25">
      <c r="A3546" s="4" t="s">
        <v>3868</v>
      </c>
      <c r="B3546" s="31">
        <v>56.99</v>
      </c>
    </row>
    <row r="3547" spans="1:2" x14ac:dyDescent="0.25">
      <c r="A3547" s="4" t="s">
        <v>3869</v>
      </c>
      <c r="B3547" s="31">
        <v>56.87</v>
      </c>
    </row>
    <row r="3548" spans="1:2" x14ac:dyDescent="0.25">
      <c r="A3548" s="4" t="s">
        <v>3870</v>
      </c>
      <c r="B3548" s="31">
        <v>56.99</v>
      </c>
    </row>
    <row r="3549" spans="1:2" x14ac:dyDescent="0.25">
      <c r="A3549" s="4" t="s">
        <v>3871</v>
      </c>
      <c r="B3549" s="31">
        <v>56.36</v>
      </c>
    </row>
    <row r="3550" spans="1:2" x14ac:dyDescent="0.25">
      <c r="A3550" s="4" t="s">
        <v>3872</v>
      </c>
      <c r="B3550" s="31">
        <v>56.79</v>
      </c>
    </row>
    <row r="3551" spans="1:2" x14ac:dyDescent="0.25">
      <c r="A3551" s="4" t="s">
        <v>3873</v>
      </c>
      <c r="B3551" s="31">
        <v>57.65</v>
      </c>
    </row>
    <row r="3552" spans="1:2" x14ac:dyDescent="0.25">
      <c r="A3552" s="4" t="s">
        <v>3874</v>
      </c>
      <c r="B3552" s="31">
        <v>57.9</v>
      </c>
    </row>
    <row r="3553" spans="1:2" x14ac:dyDescent="0.25">
      <c r="A3553" s="4" t="s">
        <v>3875</v>
      </c>
      <c r="B3553" s="31">
        <v>59.21</v>
      </c>
    </row>
    <row r="3554" spans="1:2" x14ac:dyDescent="0.25">
      <c r="A3554" s="4" t="s">
        <v>3876</v>
      </c>
      <c r="B3554" s="31">
        <v>59.16</v>
      </c>
    </row>
    <row r="3555" spans="1:2" x14ac:dyDescent="0.25">
      <c r="A3555" s="4" t="s">
        <v>3877</v>
      </c>
      <c r="B3555" s="31">
        <v>59.64</v>
      </c>
    </row>
    <row r="3556" spans="1:2" x14ac:dyDescent="0.25">
      <c r="A3556" s="4" t="s">
        <v>3878</v>
      </c>
      <c r="B3556" s="31">
        <v>60.25</v>
      </c>
    </row>
    <row r="3557" spans="1:2" x14ac:dyDescent="0.25">
      <c r="A3557" s="4" t="s">
        <v>3879</v>
      </c>
      <c r="B3557" s="31">
        <v>60.65</v>
      </c>
    </row>
    <row r="3558" spans="1:2" x14ac:dyDescent="0.25">
      <c r="A3558" s="4" t="s">
        <v>3880</v>
      </c>
      <c r="B3558" s="31">
        <v>61.05</v>
      </c>
    </row>
    <row r="3559" spans="1:2" x14ac:dyDescent="0.25">
      <c r="A3559" s="4" t="s">
        <v>3881</v>
      </c>
      <c r="B3559" s="31">
        <v>61.02</v>
      </c>
    </row>
    <row r="3560" spans="1:2" x14ac:dyDescent="0.25">
      <c r="A3560" s="4" t="s">
        <v>3882</v>
      </c>
      <c r="B3560" s="31">
        <v>61.2</v>
      </c>
    </row>
    <row r="3561" spans="1:2" x14ac:dyDescent="0.25">
      <c r="A3561" s="4" t="s">
        <v>5871</v>
      </c>
      <c r="B3561" s="31">
        <v>61.23</v>
      </c>
    </row>
    <row r="3562" spans="1:2" x14ac:dyDescent="0.25">
      <c r="A3562" s="4" t="s">
        <v>3883</v>
      </c>
      <c r="B3562" s="31">
        <v>61.89</v>
      </c>
    </row>
    <row r="3563" spans="1:2" x14ac:dyDescent="0.25">
      <c r="A3563" s="4" t="s">
        <v>3884</v>
      </c>
      <c r="B3563" s="31">
        <v>61.94</v>
      </c>
    </row>
    <row r="3564" spans="1:2" x14ac:dyDescent="0.25">
      <c r="A3564" s="4" t="s">
        <v>3885</v>
      </c>
      <c r="B3564" s="31">
        <v>61.83</v>
      </c>
    </row>
    <row r="3565" spans="1:2" x14ac:dyDescent="0.25">
      <c r="A3565" s="4" t="s">
        <v>3886</v>
      </c>
      <c r="B3565" s="31">
        <v>62.49</v>
      </c>
    </row>
    <row r="3566" spans="1:2" x14ac:dyDescent="0.25">
      <c r="A3566" s="4" t="s">
        <v>3887</v>
      </c>
      <c r="B3566" s="31">
        <v>61.88</v>
      </c>
    </row>
    <row r="3567" spans="1:2" x14ac:dyDescent="0.25">
      <c r="A3567" s="4" t="s">
        <v>3888</v>
      </c>
      <c r="B3567" s="31">
        <v>62.34</v>
      </c>
    </row>
    <row r="3568" spans="1:2" x14ac:dyDescent="0.25">
      <c r="A3568" s="4" t="s">
        <v>3889</v>
      </c>
      <c r="B3568" s="31">
        <v>61.35</v>
      </c>
    </row>
    <row r="3569" spans="1:2" x14ac:dyDescent="0.25">
      <c r="A3569" s="4" t="s">
        <v>3890</v>
      </c>
      <c r="B3569" s="31">
        <v>62.67</v>
      </c>
    </row>
    <row r="3570" spans="1:2" x14ac:dyDescent="0.25">
      <c r="A3570" s="4" t="s">
        <v>3891</v>
      </c>
      <c r="B3570" s="31">
        <v>62.9</v>
      </c>
    </row>
    <row r="3571" spans="1:2" x14ac:dyDescent="0.25">
      <c r="A3571" s="4" t="s">
        <v>3892</v>
      </c>
      <c r="B3571" s="31">
        <v>61.38</v>
      </c>
    </row>
    <row r="3572" spans="1:2" x14ac:dyDescent="0.25">
      <c r="A3572" s="4" t="s">
        <v>3893</v>
      </c>
      <c r="B3572" s="31">
        <v>62.77</v>
      </c>
    </row>
    <row r="3573" spans="1:2" x14ac:dyDescent="0.25">
      <c r="A3573" s="4" t="s">
        <v>3894</v>
      </c>
      <c r="B3573" s="31">
        <v>63.34</v>
      </c>
    </row>
    <row r="3574" spans="1:2" x14ac:dyDescent="0.25">
      <c r="A3574" s="4" t="s">
        <v>3895</v>
      </c>
      <c r="B3574" s="31">
        <v>62.82</v>
      </c>
    </row>
    <row r="3575" spans="1:2" x14ac:dyDescent="0.25">
      <c r="A3575" s="4" t="s">
        <v>3896</v>
      </c>
      <c r="B3575" s="31">
        <v>62.8</v>
      </c>
    </row>
    <row r="3576" spans="1:2" x14ac:dyDescent="0.25">
      <c r="A3576" s="4" t="s">
        <v>3897</v>
      </c>
      <c r="B3576" s="31">
        <v>61.4</v>
      </c>
    </row>
    <row r="3577" spans="1:2" x14ac:dyDescent="0.25">
      <c r="A3577" s="4" t="s">
        <v>3898</v>
      </c>
      <c r="B3577" s="31">
        <v>62.23</v>
      </c>
    </row>
    <row r="3578" spans="1:2" x14ac:dyDescent="0.25">
      <c r="A3578" s="4" t="s">
        <v>3899</v>
      </c>
      <c r="B3578" s="31">
        <v>62.49</v>
      </c>
    </row>
    <row r="3579" spans="1:2" x14ac:dyDescent="0.25">
      <c r="A3579" s="4" t="s">
        <v>3900</v>
      </c>
      <c r="B3579" s="31">
        <v>63.11</v>
      </c>
    </row>
    <row r="3580" spans="1:2" x14ac:dyDescent="0.25">
      <c r="A3580" s="4" t="s">
        <v>3901</v>
      </c>
      <c r="B3580" s="31">
        <v>63.78</v>
      </c>
    </row>
    <row r="3581" spans="1:2" x14ac:dyDescent="0.25">
      <c r="A3581" s="4" t="s">
        <v>3902</v>
      </c>
      <c r="B3581" s="31">
        <v>62.65</v>
      </c>
    </row>
    <row r="3582" spans="1:2" x14ac:dyDescent="0.25">
      <c r="A3582" s="4" t="s">
        <v>3903</v>
      </c>
      <c r="B3582" s="31">
        <v>63.66</v>
      </c>
    </row>
    <row r="3583" spans="1:2" x14ac:dyDescent="0.25">
      <c r="A3583" s="4" t="s">
        <v>3904</v>
      </c>
      <c r="B3583" s="31">
        <v>65.12</v>
      </c>
    </row>
    <row r="3584" spans="1:2" x14ac:dyDescent="0.25">
      <c r="A3584" s="4" t="s">
        <v>3905</v>
      </c>
      <c r="B3584" s="31">
        <v>64.7</v>
      </c>
    </row>
    <row r="3585" spans="1:2" x14ac:dyDescent="0.25">
      <c r="A3585" s="4" t="s">
        <v>3906</v>
      </c>
      <c r="B3585" s="31">
        <v>65.05</v>
      </c>
    </row>
    <row r="3586" spans="1:2" x14ac:dyDescent="0.25">
      <c r="A3586" s="4" t="s">
        <v>3907</v>
      </c>
      <c r="B3586" s="31">
        <v>65.48</v>
      </c>
    </row>
    <row r="3587" spans="1:2" x14ac:dyDescent="0.25">
      <c r="A3587" s="4" t="s">
        <v>3908</v>
      </c>
      <c r="B3587" s="31">
        <v>65.23</v>
      </c>
    </row>
    <row r="3588" spans="1:2" x14ac:dyDescent="0.25">
      <c r="A3588" s="4" t="s">
        <v>3909</v>
      </c>
      <c r="B3588" s="31">
        <v>65.78</v>
      </c>
    </row>
    <row r="3589" spans="1:2" x14ac:dyDescent="0.25">
      <c r="A3589" s="4" t="s">
        <v>3910</v>
      </c>
      <c r="B3589" s="31">
        <v>66.03</v>
      </c>
    </row>
    <row r="3590" spans="1:2" x14ac:dyDescent="0.25">
      <c r="A3590" s="4" t="s">
        <v>3911</v>
      </c>
      <c r="B3590" s="31">
        <v>65.88</v>
      </c>
    </row>
    <row r="3591" spans="1:2" x14ac:dyDescent="0.25">
      <c r="A3591" s="4" t="s">
        <v>3912</v>
      </c>
      <c r="B3591" s="31">
        <v>65.63</v>
      </c>
    </row>
    <row r="3592" spans="1:2" x14ac:dyDescent="0.25">
      <c r="A3592" s="4" t="s">
        <v>3913</v>
      </c>
      <c r="B3592" s="31">
        <v>65.06</v>
      </c>
    </row>
    <row r="3593" spans="1:2" x14ac:dyDescent="0.25">
      <c r="A3593" s="4" t="s">
        <v>3914</v>
      </c>
      <c r="B3593" s="31">
        <v>65.06</v>
      </c>
    </row>
    <row r="3594" spans="1:2" x14ac:dyDescent="0.25">
      <c r="A3594" s="4" t="s">
        <v>3915</v>
      </c>
      <c r="B3594" s="31">
        <v>65.180000000000007</v>
      </c>
    </row>
    <row r="3595" spans="1:2" x14ac:dyDescent="0.25">
      <c r="A3595" s="4" t="s">
        <v>3916</v>
      </c>
      <c r="B3595" s="31">
        <v>64.98</v>
      </c>
    </row>
    <row r="3596" spans="1:2" x14ac:dyDescent="0.25">
      <c r="A3596" s="4" t="s">
        <v>3917</v>
      </c>
      <c r="B3596" s="31">
        <v>64.84</v>
      </c>
    </row>
    <row r="3597" spans="1:2" x14ac:dyDescent="0.25">
      <c r="A3597" s="4" t="s">
        <v>3918</v>
      </c>
      <c r="B3597" s="31">
        <v>64.099999999999994</v>
      </c>
    </row>
    <row r="3598" spans="1:2" x14ac:dyDescent="0.25">
      <c r="A3598" s="4" t="s">
        <v>3919</v>
      </c>
      <c r="B3598" s="31">
        <v>64.05</v>
      </c>
    </row>
    <row r="3599" spans="1:2" x14ac:dyDescent="0.25">
      <c r="A3599" s="4" t="s">
        <v>3920</v>
      </c>
      <c r="B3599" s="31">
        <v>63.42</v>
      </c>
    </row>
    <row r="3600" spans="1:2" x14ac:dyDescent="0.25">
      <c r="A3600" s="4" t="s">
        <v>3921</v>
      </c>
      <c r="B3600" s="31">
        <v>64.19</v>
      </c>
    </row>
    <row r="3601" spans="1:2" x14ac:dyDescent="0.25">
      <c r="A3601" s="4" t="s">
        <v>3922</v>
      </c>
      <c r="B3601" s="31">
        <v>65.16</v>
      </c>
    </row>
    <row r="3602" spans="1:2" x14ac:dyDescent="0.25">
      <c r="A3602" s="4" t="s">
        <v>3923</v>
      </c>
      <c r="B3602" s="31">
        <v>64.930000000000007</v>
      </c>
    </row>
    <row r="3603" spans="1:2" x14ac:dyDescent="0.25">
      <c r="A3603" s="4" t="s">
        <v>3924</v>
      </c>
      <c r="B3603" s="31">
        <v>64.62</v>
      </c>
    </row>
    <row r="3604" spans="1:2" x14ac:dyDescent="0.25">
      <c r="A3604" s="4" t="s">
        <v>3925</v>
      </c>
      <c r="B3604" s="31">
        <v>65.11</v>
      </c>
    </row>
    <row r="3605" spans="1:2" x14ac:dyDescent="0.25">
      <c r="A3605" s="4" t="s">
        <v>3926</v>
      </c>
      <c r="B3605" s="31">
        <v>65.14</v>
      </c>
    </row>
    <row r="3606" spans="1:2" x14ac:dyDescent="0.25">
      <c r="A3606" s="4" t="s">
        <v>3927</v>
      </c>
      <c r="B3606" s="31">
        <v>66.42</v>
      </c>
    </row>
    <row r="3607" spans="1:2" x14ac:dyDescent="0.25">
      <c r="A3607" s="4" t="s">
        <v>3928</v>
      </c>
      <c r="B3607" s="31">
        <v>66.430000000000007</v>
      </c>
    </row>
    <row r="3608" spans="1:2" x14ac:dyDescent="0.25">
      <c r="A3608" s="4" t="s">
        <v>3929</v>
      </c>
      <c r="B3608" s="31">
        <v>66.25</v>
      </c>
    </row>
    <row r="3609" spans="1:2" x14ac:dyDescent="0.25">
      <c r="A3609" s="4" t="s">
        <v>3930</v>
      </c>
      <c r="B3609" s="31">
        <v>65.900000000000006</v>
      </c>
    </row>
    <row r="3610" spans="1:2" x14ac:dyDescent="0.25">
      <c r="A3610" s="4" t="s">
        <v>3931</v>
      </c>
      <c r="B3610" s="31">
        <v>65.790000000000006</v>
      </c>
    </row>
    <row r="3611" spans="1:2" x14ac:dyDescent="0.25">
      <c r="A3611" s="4" t="s">
        <v>3932</v>
      </c>
      <c r="B3611" s="31">
        <v>65.89</v>
      </c>
    </row>
    <row r="3612" spans="1:2" x14ac:dyDescent="0.25">
      <c r="A3612" s="4" t="s">
        <v>3933</v>
      </c>
      <c r="B3612" s="31">
        <v>65.69</v>
      </c>
    </row>
    <row r="3613" spans="1:2" x14ac:dyDescent="0.25">
      <c r="A3613" s="4" t="s">
        <v>3934</v>
      </c>
      <c r="B3613" s="31">
        <v>66.319999999999993</v>
      </c>
    </row>
    <row r="3614" spans="1:2" x14ac:dyDescent="0.25">
      <c r="A3614" s="4" t="s">
        <v>3935</v>
      </c>
      <c r="B3614" s="31">
        <v>65.7</v>
      </c>
    </row>
    <row r="3615" spans="1:2" x14ac:dyDescent="0.25">
      <c r="A3615" s="4" t="s">
        <v>3936</v>
      </c>
      <c r="B3615" s="31">
        <v>66.42</v>
      </c>
    </row>
    <row r="3616" spans="1:2" x14ac:dyDescent="0.25">
      <c r="A3616" s="4" t="s">
        <v>3937</v>
      </c>
      <c r="B3616" s="31">
        <v>66.73</v>
      </c>
    </row>
    <row r="3617" spans="1:2" x14ac:dyDescent="0.25">
      <c r="A3617" s="4" t="s">
        <v>3938</v>
      </c>
      <c r="B3617" s="31">
        <v>67.680000000000007</v>
      </c>
    </row>
    <row r="3618" spans="1:2" x14ac:dyDescent="0.25">
      <c r="A3618" s="4" t="s">
        <v>3939</v>
      </c>
      <c r="B3618" s="31">
        <v>67.83</v>
      </c>
    </row>
    <row r="3619" spans="1:2" x14ac:dyDescent="0.25">
      <c r="A3619" s="4" t="s">
        <v>3940</v>
      </c>
      <c r="B3619" s="31">
        <v>67.8</v>
      </c>
    </row>
    <row r="3620" spans="1:2" x14ac:dyDescent="0.25">
      <c r="A3620" s="4" t="s">
        <v>3941</v>
      </c>
      <c r="B3620" s="31">
        <v>68.260000000000005</v>
      </c>
    </row>
    <row r="3621" spans="1:2" x14ac:dyDescent="0.25">
      <c r="A3621" s="4" t="s">
        <v>3942</v>
      </c>
      <c r="B3621" s="31">
        <v>68.180000000000007</v>
      </c>
    </row>
    <row r="3622" spans="1:2" x14ac:dyDescent="0.25">
      <c r="A3622" s="4" t="s">
        <v>3943</v>
      </c>
      <c r="B3622" s="31">
        <v>69.16</v>
      </c>
    </row>
    <row r="3623" spans="1:2" x14ac:dyDescent="0.25">
      <c r="A3623" s="4" t="s">
        <v>3944</v>
      </c>
      <c r="B3623" s="31">
        <v>68.81</v>
      </c>
    </row>
    <row r="3624" spans="1:2" x14ac:dyDescent="0.25">
      <c r="A3624" s="4" t="s">
        <v>3945</v>
      </c>
      <c r="B3624" s="31">
        <v>68.98</v>
      </c>
    </row>
    <row r="3625" spans="1:2" x14ac:dyDescent="0.25">
      <c r="A3625" s="4" t="s">
        <v>3946</v>
      </c>
      <c r="B3625" s="31">
        <v>69.180000000000007</v>
      </c>
    </row>
    <row r="3626" spans="1:2" x14ac:dyDescent="0.25">
      <c r="A3626" s="4" t="s">
        <v>3947</v>
      </c>
      <c r="B3626" s="31">
        <v>70.31</v>
      </c>
    </row>
    <row r="3627" spans="1:2" x14ac:dyDescent="0.25">
      <c r="A3627" s="4" t="s">
        <v>3948</v>
      </c>
      <c r="B3627" s="31">
        <v>69.86</v>
      </c>
    </row>
    <row r="3628" spans="1:2" x14ac:dyDescent="0.25">
      <c r="A3628" s="4" t="s">
        <v>3949</v>
      </c>
      <c r="B3628" s="31">
        <v>69.510000000000005</v>
      </c>
    </row>
    <row r="3629" spans="1:2" x14ac:dyDescent="0.25">
      <c r="A3629" s="4" t="s">
        <v>3950</v>
      </c>
      <c r="B3629" s="31">
        <v>70.31</v>
      </c>
    </row>
    <row r="3630" spans="1:2" x14ac:dyDescent="0.25">
      <c r="A3630" s="4" t="s">
        <v>3951</v>
      </c>
      <c r="B3630" s="31">
        <v>68.23</v>
      </c>
    </row>
    <row r="3631" spans="1:2" x14ac:dyDescent="0.25">
      <c r="A3631" s="4" t="s">
        <v>3952</v>
      </c>
      <c r="B3631" s="31">
        <v>68.63</v>
      </c>
    </row>
    <row r="3632" spans="1:2" x14ac:dyDescent="0.25">
      <c r="A3632" s="4" t="s">
        <v>3953</v>
      </c>
      <c r="B3632" s="31">
        <v>69.069999999999993</v>
      </c>
    </row>
    <row r="3633" spans="1:2" x14ac:dyDescent="0.25">
      <c r="A3633" s="4" t="s">
        <v>3954</v>
      </c>
      <c r="B3633" s="31">
        <v>69.099999999999994</v>
      </c>
    </row>
    <row r="3634" spans="1:2" x14ac:dyDescent="0.25">
      <c r="A3634" s="4" t="s">
        <v>3955</v>
      </c>
      <c r="B3634" s="31">
        <v>68.92</v>
      </c>
    </row>
    <row r="3635" spans="1:2" x14ac:dyDescent="0.25">
      <c r="A3635" s="4" t="s">
        <v>3956</v>
      </c>
      <c r="B3635" s="31">
        <v>67.489999999999995</v>
      </c>
    </row>
    <row r="3636" spans="1:2" x14ac:dyDescent="0.25">
      <c r="A3636" s="4" t="s">
        <v>3957</v>
      </c>
      <c r="B3636" s="31">
        <v>66.17</v>
      </c>
    </row>
    <row r="3637" spans="1:2" x14ac:dyDescent="0.25">
      <c r="A3637" s="4" t="s">
        <v>3958</v>
      </c>
      <c r="B3637" s="31">
        <v>65.67</v>
      </c>
    </row>
    <row r="3638" spans="1:2" x14ac:dyDescent="0.25">
      <c r="A3638" s="4" t="s">
        <v>3959</v>
      </c>
      <c r="B3638" s="31">
        <v>64.97</v>
      </c>
    </row>
    <row r="3639" spans="1:2" x14ac:dyDescent="0.25">
      <c r="A3639" s="4" t="s">
        <v>3960</v>
      </c>
      <c r="B3639" s="31">
        <v>64.89</v>
      </c>
    </row>
    <row r="3640" spans="1:2" x14ac:dyDescent="0.25">
      <c r="A3640" s="4" t="s">
        <v>3961</v>
      </c>
      <c r="B3640" s="31">
        <v>63.61</v>
      </c>
    </row>
    <row r="3641" spans="1:2" x14ac:dyDescent="0.25">
      <c r="A3641" s="4" t="s">
        <v>3962</v>
      </c>
      <c r="B3641" s="31">
        <v>62.57</v>
      </c>
    </row>
    <row r="3642" spans="1:2" x14ac:dyDescent="0.25">
      <c r="A3642" s="4" t="s">
        <v>3963</v>
      </c>
      <c r="B3642" s="31">
        <v>62.49</v>
      </c>
    </row>
    <row r="3643" spans="1:2" x14ac:dyDescent="0.25">
      <c r="A3643" s="4" t="s">
        <v>3964</v>
      </c>
      <c r="B3643" s="31">
        <v>63</v>
      </c>
    </row>
    <row r="3644" spans="1:2" x14ac:dyDescent="0.25">
      <c r="A3644" s="4" t="s">
        <v>3965</v>
      </c>
      <c r="B3644" s="31">
        <v>63.71</v>
      </c>
    </row>
    <row r="3645" spans="1:2" x14ac:dyDescent="0.25">
      <c r="A3645" s="4" t="s">
        <v>3966</v>
      </c>
      <c r="B3645" s="31">
        <v>63.15</v>
      </c>
    </row>
    <row r="3646" spans="1:2" x14ac:dyDescent="0.25">
      <c r="A3646" s="4" t="s">
        <v>3967</v>
      </c>
      <c r="B3646" s="31">
        <v>63.02</v>
      </c>
    </row>
    <row r="3647" spans="1:2" x14ac:dyDescent="0.25">
      <c r="A3647" s="4" t="s">
        <v>3968</v>
      </c>
      <c r="B3647" s="31">
        <v>63.33</v>
      </c>
    </row>
    <row r="3648" spans="1:2" x14ac:dyDescent="0.25">
      <c r="A3648" s="4" t="s">
        <v>3969</v>
      </c>
      <c r="B3648" s="31">
        <v>63.03</v>
      </c>
    </row>
    <row r="3649" spans="1:2" x14ac:dyDescent="0.25">
      <c r="A3649" s="4" t="s">
        <v>3970</v>
      </c>
      <c r="B3649" s="31">
        <v>61.42</v>
      </c>
    </row>
    <row r="3650" spans="1:2" x14ac:dyDescent="0.25">
      <c r="A3650" s="4" t="s">
        <v>3971</v>
      </c>
      <c r="B3650" s="31">
        <v>62.17</v>
      </c>
    </row>
    <row r="3651" spans="1:2" x14ac:dyDescent="0.25">
      <c r="A3651" s="4" t="s">
        <v>3972</v>
      </c>
      <c r="B3651" s="31">
        <v>62.74</v>
      </c>
    </row>
    <row r="3652" spans="1:2" x14ac:dyDescent="0.25">
      <c r="A3652" s="4" t="s">
        <v>3973</v>
      </c>
      <c r="B3652" s="31">
        <v>62.28</v>
      </c>
    </row>
    <row r="3653" spans="1:2" x14ac:dyDescent="0.25">
      <c r="A3653" s="4" t="s">
        <v>3974</v>
      </c>
      <c r="B3653" s="31">
        <v>61.89</v>
      </c>
    </row>
    <row r="3654" spans="1:2" x14ac:dyDescent="0.25">
      <c r="A3654" s="4" t="s">
        <v>3975</v>
      </c>
      <c r="B3654" s="31">
        <v>60.77</v>
      </c>
    </row>
    <row r="3655" spans="1:2" x14ac:dyDescent="0.25">
      <c r="A3655" s="4" t="s">
        <v>3976</v>
      </c>
      <c r="B3655" s="31">
        <v>60.3</v>
      </c>
    </row>
    <row r="3656" spans="1:2" x14ac:dyDescent="0.25">
      <c r="A3656" s="4" t="s">
        <v>3977</v>
      </c>
      <c r="B3656" s="31">
        <v>60.15</v>
      </c>
    </row>
    <row r="3657" spans="1:2" x14ac:dyDescent="0.25">
      <c r="A3657" s="4" t="s">
        <v>3978</v>
      </c>
      <c r="B3657" s="31">
        <v>60.43</v>
      </c>
    </row>
    <row r="3658" spans="1:2" x14ac:dyDescent="0.25">
      <c r="A3658" s="4" t="s">
        <v>3979</v>
      </c>
      <c r="B3658" s="31">
        <v>59.63</v>
      </c>
    </row>
    <row r="3659" spans="1:2" x14ac:dyDescent="0.25">
      <c r="A3659" s="4" t="s">
        <v>3980</v>
      </c>
      <c r="B3659" s="31">
        <v>59.66</v>
      </c>
    </row>
    <row r="3660" spans="1:2" x14ac:dyDescent="0.25">
      <c r="A3660" s="4" t="s">
        <v>3981</v>
      </c>
      <c r="B3660" s="31">
        <v>59.73</v>
      </c>
    </row>
    <row r="3661" spans="1:2" x14ac:dyDescent="0.25">
      <c r="A3661" s="4" t="s">
        <v>3982</v>
      </c>
      <c r="B3661" s="31">
        <v>58.82</v>
      </c>
    </row>
    <row r="3662" spans="1:2" x14ac:dyDescent="0.25">
      <c r="A3662" s="4" t="s">
        <v>3983</v>
      </c>
      <c r="B3662" s="31">
        <v>58.25</v>
      </c>
    </row>
    <row r="3663" spans="1:2" x14ac:dyDescent="0.25">
      <c r="A3663" s="4" t="s">
        <v>3984</v>
      </c>
      <c r="B3663" s="31">
        <v>58.38</v>
      </c>
    </row>
    <row r="3664" spans="1:2" x14ac:dyDescent="0.25">
      <c r="A3664" s="4" t="s">
        <v>3985</v>
      </c>
      <c r="B3664" s="31">
        <v>57.99</v>
      </c>
    </row>
    <row r="3665" spans="1:2" x14ac:dyDescent="0.25">
      <c r="A3665" s="4" t="s">
        <v>3986</v>
      </c>
      <c r="B3665" s="31">
        <v>56.77</v>
      </c>
    </row>
    <row r="3666" spans="1:2" x14ac:dyDescent="0.25">
      <c r="A3666" s="4" t="s">
        <v>3987</v>
      </c>
      <c r="B3666" s="31">
        <v>56.43</v>
      </c>
    </row>
    <row r="3667" spans="1:2" x14ac:dyDescent="0.25">
      <c r="A3667" s="4" t="s">
        <v>3988</v>
      </c>
      <c r="B3667" s="31">
        <v>55.73</v>
      </c>
    </row>
    <row r="3668" spans="1:2" x14ac:dyDescent="0.25">
      <c r="A3668" s="4" t="s">
        <v>3989</v>
      </c>
      <c r="B3668" s="31">
        <v>54.93</v>
      </c>
    </row>
    <row r="3669" spans="1:2" x14ac:dyDescent="0.25">
      <c r="A3669" s="4" t="s">
        <v>3990</v>
      </c>
      <c r="B3669" s="31">
        <v>54.66</v>
      </c>
    </row>
    <row r="3670" spans="1:2" x14ac:dyDescent="0.25">
      <c r="A3670" s="4" t="s">
        <v>3991</v>
      </c>
      <c r="B3670" s="31">
        <v>54.66</v>
      </c>
    </row>
    <row r="3671" spans="1:2" x14ac:dyDescent="0.25">
      <c r="A3671" s="4" t="s">
        <v>3992</v>
      </c>
      <c r="B3671" s="31">
        <v>53.73</v>
      </c>
    </row>
    <row r="3672" spans="1:2" x14ac:dyDescent="0.25">
      <c r="A3672" s="4" t="s">
        <v>3993</v>
      </c>
      <c r="B3672" s="31">
        <v>53.2</v>
      </c>
    </row>
    <row r="3673" spans="1:2" x14ac:dyDescent="0.25">
      <c r="A3673" s="4" t="s">
        <v>3994</v>
      </c>
      <c r="B3673" s="31">
        <v>53.1</v>
      </c>
    </row>
    <row r="3674" spans="1:2" x14ac:dyDescent="0.25">
      <c r="A3674" s="4" t="s">
        <v>3995</v>
      </c>
      <c r="B3674" s="31">
        <v>53.23</v>
      </c>
    </row>
    <row r="3675" spans="1:2" x14ac:dyDescent="0.25">
      <c r="A3675" s="4" t="s">
        <v>3996</v>
      </c>
      <c r="B3675" s="31">
        <v>53.43</v>
      </c>
    </row>
    <row r="3676" spans="1:2" x14ac:dyDescent="0.25">
      <c r="A3676" s="4" t="s">
        <v>3997</v>
      </c>
      <c r="B3676" s="31">
        <v>53.28</v>
      </c>
    </row>
    <row r="3677" spans="1:2" x14ac:dyDescent="0.25">
      <c r="A3677" s="4" t="s">
        <v>3998</v>
      </c>
      <c r="B3677" s="31">
        <v>53.67</v>
      </c>
    </row>
    <row r="3678" spans="1:2" x14ac:dyDescent="0.25">
      <c r="A3678" s="4" t="s">
        <v>3999</v>
      </c>
      <c r="B3678" s="31">
        <v>53.89</v>
      </c>
    </row>
    <row r="3679" spans="1:2" x14ac:dyDescent="0.25">
      <c r="A3679" s="4" t="s">
        <v>4000</v>
      </c>
      <c r="B3679" s="31">
        <v>54.43</v>
      </c>
    </row>
    <row r="3680" spans="1:2" x14ac:dyDescent="0.25">
      <c r="A3680" s="4" t="s">
        <v>4001</v>
      </c>
      <c r="B3680" s="31">
        <v>55.42</v>
      </c>
    </row>
    <row r="3681" spans="1:2" x14ac:dyDescent="0.25">
      <c r="A3681" s="4" t="s">
        <v>4002</v>
      </c>
      <c r="B3681" s="31">
        <v>56.13</v>
      </c>
    </row>
    <row r="3682" spans="1:2" x14ac:dyDescent="0.25">
      <c r="A3682" s="4" t="s">
        <v>4003</v>
      </c>
      <c r="B3682" s="31">
        <v>57.07</v>
      </c>
    </row>
    <row r="3683" spans="1:2" x14ac:dyDescent="0.25">
      <c r="A3683" s="4" t="s">
        <v>4004</v>
      </c>
      <c r="B3683" s="31">
        <v>57.62</v>
      </c>
    </row>
    <row r="3684" spans="1:2" x14ac:dyDescent="0.25">
      <c r="A3684" s="4" t="s">
        <v>4005</v>
      </c>
      <c r="B3684" s="31">
        <v>57.75</v>
      </c>
    </row>
    <row r="3685" spans="1:2" x14ac:dyDescent="0.25">
      <c r="A3685" s="4" t="s">
        <v>4006</v>
      </c>
      <c r="B3685" s="31">
        <v>57.7</v>
      </c>
    </row>
    <row r="3686" spans="1:2" x14ac:dyDescent="0.25">
      <c r="A3686" s="4" t="s">
        <v>4007</v>
      </c>
      <c r="B3686" s="31">
        <v>57.78</v>
      </c>
    </row>
    <row r="3687" spans="1:2" x14ac:dyDescent="0.25">
      <c r="A3687" s="4" t="s">
        <v>4008</v>
      </c>
      <c r="B3687" s="31">
        <v>57.96</v>
      </c>
    </row>
    <row r="3688" spans="1:2" x14ac:dyDescent="0.25">
      <c r="A3688" s="4" t="s">
        <v>4009</v>
      </c>
      <c r="B3688" s="31">
        <v>60.4</v>
      </c>
    </row>
    <row r="3689" spans="1:2" x14ac:dyDescent="0.25">
      <c r="A3689" s="4" t="s">
        <v>4010</v>
      </c>
      <c r="B3689" s="31">
        <v>61.16</v>
      </c>
    </row>
    <row r="3690" spans="1:2" x14ac:dyDescent="0.25">
      <c r="A3690" s="4" t="s">
        <v>4011</v>
      </c>
      <c r="B3690" s="31">
        <v>62.08</v>
      </c>
    </row>
    <row r="3691" spans="1:2" x14ac:dyDescent="0.25">
      <c r="A3691" s="4" t="s">
        <v>4012</v>
      </c>
      <c r="B3691" s="31">
        <v>62.39</v>
      </c>
    </row>
    <row r="3692" spans="1:2" x14ac:dyDescent="0.25">
      <c r="A3692" s="4" t="s">
        <v>4013</v>
      </c>
      <c r="B3692" s="31">
        <v>60.63</v>
      </c>
    </row>
    <row r="3693" spans="1:2" x14ac:dyDescent="0.25">
      <c r="A3693" s="4" t="s">
        <v>4014</v>
      </c>
      <c r="B3693" s="31">
        <v>61.16</v>
      </c>
    </row>
    <row r="3694" spans="1:2" x14ac:dyDescent="0.25">
      <c r="A3694" s="4" t="s">
        <v>4015</v>
      </c>
      <c r="B3694" s="31">
        <v>60.66</v>
      </c>
    </row>
    <row r="3695" spans="1:2" x14ac:dyDescent="0.25">
      <c r="A3695" s="4" t="s">
        <v>4016</v>
      </c>
      <c r="B3695" s="31">
        <v>60</v>
      </c>
    </row>
    <row r="3696" spans="1:2" x14ac:dyDescent="0.25">
      <c r="A3696" s="4" t="s">
        <v>4017</v>
      </c>
      <c r="B3696" s="31">
        <v>59.7</v>
      </c>
    </row>
    <row r="3697" spans="1:2" x14ac:dyDescent="0.25">
      <c r="A3697" s="4" t="s">
        <v>4018</v>
      </c>
      <c r="B3697" s="31">
        <v>58.92</v>
      </c>
    </row>
    <row r="3698" spans="1:2" x14ac:dyDescent="0.25">
      <c r="A3698" s="4" t="s">
        <v>4019</v>
      </c>
      <c r="B3698" s="31">
        <v>58.09</v>
      </c>
    </row>
    <row r="3699" spans="1:2" x14ac:dyDescent="0.25">
      <c r="A3699" s="4" t="s">
        <v>4020</v>
      </c>
      <c r="B3699" s="31">
        <v>59.53</v>
      </c>
    </row>
    <row r="3700" spans="1:2" x14ac:dyDescent="0.25">
      <c r="A3700" s="4" t="s">
        <v>4021</v>
      </c>
      <c r="B3700" s="31">
        <v>59.86</v>
      </c>
    </row>
    <row r="3701" spans="1:2" x14ac:dyDescent="0.25">
      <c r="A3701" s="4" t="s">
        <v>4022</v>
      </c>
      <c r="B3701" s="31">
        <v>61.48</v>
      </c>
    </row>
    <row r="3702" spans="1:2" x14ac:dyDescent="0.25">
      <c r="A3702" s="4" t="s">
        <v>4023</v>
      </c>
      <c r="B3702" s="31">
        <v>61.93</v>
      </c>
    </row>
    <row r="3703" spans="1:2" x14ac:dyDescent="0.25">
      <c r="A3703" s="4" t="s">
        <v>4024</v>
      </c>
      <c r="B3703" s="31">
        <v>62.73</v>
      </c>
    </row>
    <row r="3704" spans="1:2" x14ac:dyDescent="0.25">
      <c r="A3704" s="4" t="s">
        <v>4025</v>
      </c>
      <c r="B3704" s="31">
        <v>62.13</v>
      </c>
    </row>
    <row r="3705" spans="1:2" x14ac:dyDescent="0.25">
      <c r="A3705" s="4" t="s">
        <v>4026</v>
      </c>
      <c r="B3705" s="31">
        <v>61.93</v>
      </c>
    </row>
    <row r="3706" spans="1:2" x14ac:dyDescent="0.25">
      <c r="A3706" s="4" t="s">
        <v>4027</v>
      </c>
      <c r="B3706" s="31">
        <v>61.88</v>
      </c>
    </row>
    <row r="3707" spans="1:2" x14ac:dyDescent="0.25">
      <c r="A3707" s="4" t="s">
        <v>4028</v>
      </c>
      <c r="B3707" s="31">
        <v>62.39</v>
      </c>
    </row>
    <row r="3708" spans="1:2" x14ac:dyDescent="0.25">
      <c r="A3708" s="4" t="s">
        <v>4029</v>
      </c>
      <c r="B3708" s="31">
        <v>62.44</v>
      </c>
    </row>
    <row r="3709" spans="1:2" x14ac:dyDescent="0.25">
      <c r="A3709" s="4" t="s">
        <v>4030</v>
      </c>
      <c r="B3709" s="31">
        <v>62.22</v>
      </c>
    </row>
    <row r="3710" spans="1:2" x14ac:dyDescent="0.25">
      <c r="A3710" s="4" t="s">
        <v>4031</v>
      </c>
      <c r="B3710" s="31">
        <v>62.36</v>
      </c>
    </row>
    <row r="3711" spans="1:2" x14ac:dyDescent="0.25">
      <c r="A3711" s="4" t="s">
        <v>4032</v>
      </c>
      <c r="B3711" s="31">
        <v>61.2</v>
      </c>
    </row>
    <row r="3712" spans="1:2" x14ac:dyDescent="0.25">
      <c r="A3712" s="4" t="s">
        <v>4033</v>
      </c>
      <c r="B3712" s="31">
        <v>60.67</v>
      </c>
    </row>
    <row r="3713" spans="1:2" x14ac:dyDescent="0.25">
      <c r="A3713" s="4" t="s">
        <v>4034</v>
      </c>
      <c r="B3713" s="31">
        <v>60.35</v>
      </c>
    </row>
    <row r="3714" spans="1:2" x14ac:dyDescent="0.25">
      <c r="A3714" s="4" t="s">
        <v>4035</v>
      </c>
      <c r="B3714" s="31">
        <v>60.48</v>
      </c>
    </row>
    <row r="3715" spans="1:2" x14ac:dyDescent="0.25">
      <c r="A3715" s="4" t="s">
        <v>4036</v>
      </c>
      <c r="B3715" s="31">
        <v>59.62</v>
      </c>
    </row>
    <row r="3716" spans="1:2" x14ac:dyDescent="0.25">
      <c r="A3716" s="4" t="s">
        <v>4037</v>
      </c>
      <c r="B3716" s="31">
        <v>59.84</v>
      </c>
    </row>
    <row r="3717" spans="1:2" x14ac:dyDescent="0.25">
      <c r="A3717" s="4" t="s">
        <v>5872</v>
      </c>
      <c r="B3717" s="31">
        <v>60.18</v>
      </c>
    </row>
    <row r="3718" spans="1:2" x14ac:dyDescent="0.25">
      <c r="A3718" s="4" t="s">
        <v>4038</v>
      </c>
      <c r="B3718" s="31">
        <v>59.81</v>
      </c>
    </row>
    <row r="3719" spans="1:2" x14ac:dyDescent="0.25">
      <c r="A3719" s="4" t="s">
        <v>4039</v>
      </c>
      <c r="B3719" s="31">
        <v>59.06</v>
      </c>
    </row>
    <row r="3720" spans="1:2" x14ac:dyDescent="0.25">
      <c r="A3720" s="4" t="s">
        <v>4040</v>
      </c>
      <c r="B3720" s="31">
        <v>59.49</v>
      </c>
    </row>
    <row r="3721" spans="1:2" x14ac:dyDescent="0.25">
      <c r="A3721" s="4" t="s">
        <v>4041</v>
      </c>
      <c r="B3721" s="31">
        <v>59.47</v>
      </c>
    </row>
    <row r="3722" spans="1:2" x14ac:dyDescent="0.25">
      <c r="A3722" s="4" t="s">
        <v>4042</v>
      </c>
      <c r="B3722" s="31">
        <v>60.1</v>
      </c>
    </row>
    <row r="3723" spans="1:2" x14ac:dyDescent="0.25">
      <c r="A3723" s="4" t="s">
        <v>4043</v>
      </c>
      <c r="B3723" s="31">
        <v>59.67</v>
      </c>
    </row>
    <row r="3724" spans="1:2" x14ac:dyDescent="0.25">
      <c r="A3724" s="4" t="s">
        <v>4044</v>
      </c>
      <c r="B3724" s="31">
        <v>59.12</v>
      </c>
    </row>
    <row r="3725" spans="1:2" x14ac:dyDescent="0.25">
      <c r="A3725" s="4" t="s">
        <v>4045</v>
      </c>
      <c r="B3725" s="31">
        <v>58.96</v>
      </c>
    </row>
    <row r="3726" spans="1:2" x14ac:dyDescent="0.25">
      <c r="A3726" s="4" t="s">
        <v>4046</v>
      </c>
      <c r="B3726" s="31">
        <v>58.74</v>
      </c>
    </row>
    <row r="3727" spans="1:2" x14ac:dyDescent="0.25">
      <c r="A3727" s="4" t="s">
        <v>4047</v>
      </c>
      <c r="B3727" s="31">
        <v>58.31</v>
      </c>
    </row>
    <row r="3728" spans="1:2" x14ac:dyDescent="0.25">
      <c r="A3728" s="4" t="s">
        <v>4048</v>
      </c>
      <c r="B3728" s="31">
        <v>58.56</v>
      </c>
    </row>
    <row r="3729" spans="1:2" x14ac:dyDescent="0.25">
      <c r="A3729" s="4" t="s">
        <v>4049</v>
      </c>
      <c r="B3729" s="31">
        <v>58.16</v>
      </c>
    </row>
    <row r="3730" spans="1:2" x14ac:dyDescent="0.25">
      <c r="A3730" s="4" t="s">
        <v>4050</v>
      </c>
      <c r="B3730" s="31">
        <v>58.13</v>
      </c>
    </row>
    <row r="3731" spans="1:2" x14ac:dyDescent="0.25">
      <c r="A3731" s="4" t="s">
        <v>4051</v>
      </c>
      <c r="B3731" s="31">
        <v>58.37</v>
      </c>
    </row>
    <row r="3732" spans="1:2" x14ac:dyDescent="0.25">
      <c r="A3732" s="4" t="s">
        <v>4052</v>
      </c>
      <c r="B3732" s="31">
        <v>58.07</v>
      </c>
    </row>
    <row r="3733" spans="1:2" x14ac:dyDescent="0.25">
      <c r="A3733" s="4" t="s">
        <v>4053</v>
      </c>
      <c r="B3733" s="31">
        <v>57.7</v>
      </c>
    </row>
    <row r="3734" spans="1:2" x14ac:dyDescent="0.25">
      <c r="A3734" s="4" t="s">
        <v>4054</v>
      </c>
      <c r="B3734" s="31">
        <v>57.86</v>
      </c>
    </row>
    <row r="3735" spans="1:2" x14ac:dyDescent="0.25">
      <c r="A3735" s="4" t="s">
        <v>4055</v>
      </c>
      <c r="B3735" s="31">
        <v>57.7</v>
      </c>
    </row>
    <row r="3736" spans="1:2" x14ac:dyDescent="0.25">
      <c r="A3736" s="4" t="s">
        <v>4056</v>
      </c>
      <c r="B3736" s="31">
        <v>57.7</v>
      </c>
    </row>
    <row r="3737" spans="1:2" x14ac:dyDescent="0.25">
      <c r="A3737" s="4" t="s">
        <v>4057</v>
      </c>
      <c r="B3737" s="31">
        <v>58.25</v>
      </c>
    </row>
    <row r="3738" spans="1:2" x14ac:dyDescent="0.25">
      <c r="A3738" s="4" t="s">
        <v>4058</v>
      </c>
      <c r="B3738" s="31">
        <v>58.38</v>
      </c>
    </row>
    <row r="3739" spans="1:2" x14ac:dyDescent="0.25">
      <c r="A3739" s="4" t="s">
        <v>4059</v>
      </c>
      <c r="B3739" s="31">
        <v>58.81</v>
      </c>
    </row>
    <row r="3740" spans="1:2" x14ac:dyDescent="0.25">
      <c r="A3740" s="4" t="s">
        <v>4060</v>
      </c>
      <c r="B3740" s="31">
        <v>58.92</v>
      </c>
    </row>
    <row r="3741" spans="1:2" x14ac:dyDescent="0.25">
      <c r="A3741" s="4" t="s">
        <v>4061</v>
      </c>
      <c r="B3741" s="31">
        <v>58.84</v>
      </c>
    </row>
    <row r="3742" spans="1:2" x14ac:dyDescent="0.25">
      <c r="A3742" s="4" t="s">
        <v>4062</v>
      </c>
      <c r="B3742" s="31">
        <v>58.75</v>
      </c>
    </row>
    <row r="3743" spans="1:2" x14ac:dyDescent="0.25">
      <c r="A3743" s="4" t="s">
        <v>4063</v>
      </c>
      <c r="B3743" s="31">
        <v>57.86</v>
      </c>
    </row>
    <row r="3744" spans="1:2" x14ac:dyDescent="0.25">
      <c r="A3744" s="4" t="s">
        <v>4064</v>
      </c>
      <c r="B3744" s="31">
        <v>58.3</v>
      </c>
    </row>
    <row r="3745" spans="1:2" x14ac:dyDescent="0.25">
      <c r="A3745" s="4" t="s">
        <v>4065</v>
      </c>
      <c r="B3745" s="31">
        <v>58.17</v>
      </c>
    </row>
    <row r="3746" spans="1:2" x14ac:dyDescent="0.25">
      <c r="A3746" s="4" t="s">
        <v>4066</v>
      </c>
      <c r="B3746" s="31">
        <v>58.39</v>
      </c>
    </row>
    <row r="3747" spans="1:2" x14ac:dyDescent="0.25">
      <c r="A3747" s="4" t="s">
        <v>4067</v>
      </c>
      <c r="B3747" s="31">
        <v>58.59</v>
      </c>
    </row>
    <row r="3748" spans="1:2" x14ac:dyDescent="0.25">
      <c r="A3748" s="4" t="s">
        <v>4068</v>
      </c>
      <c r="B3748" s="31">
        <v>58.76</v>
      </c>
    </row>
    <row r="3749" spans="1:2" x14ac:dyDescent="0.25">
      <c r="A3749" s="4" t="s">
        <v>4069</v>
      </c>
      <c r="B3749" s="31">
        <v>58.81</v>
      </c>
    </row>
    <row r="3750" spans="1:2" x14ac:dyDescent="0.25">
      <c r="A3750" s="4" t="s">
        <v>4070</v>
      </c>
      <c r="B3750" s="31">
        <v>58.91</v>
      </c>
    </row>
    <row r="3751" spans="1:2" x14ac:dyDescent="0.25">
      <c r="A3751" s="4" t="s">
        <v>4071</v>
      </c>
      <c r="B3751" s="31">
        <v>59.18</v>
      </c>
    </row>
    <row r="3752" spans="1:2" x14ac:dyDescent="0.25">
      <c r="A3752" s="4" t="s">
        <v>4072</v>
      </c>
      <c r="B3752" s="31">
        <v>58.94</v>
      </c>
    </row>
    <row r="3753" spans="1:2" x14ac:dyDescent="0.25">
      <c r="A3753" s="4" t="s">
        <v>4073</v>
      </c>
      <c r="B3753" s="31">
        <v>59.28</v>
      </c>
    </row>
    <row r="3754" spans="1:2" x14ac:dyDescent="0.25">
      <c r="A3754" s="4" t="s">
        <v>4074</v>
      </c>
      <c r="B3754" s="31">
        <v>59.84</v>
      </c>
    </row>
    <row r="3755" spans="1:2" x14ac:dyDescent="0.25">
      <c r="A3755" s="4" t="s">
        <v>4075</v>
      </c>
      <c r="B3755" s="31">
        <v>59.1</v>
      </c>
    </row>
    <row r="3756" spans="1:2" x14ac:dyDescent="0.25">
      <c r="A3756" s="4" t="s">
        <v>4076</v>
      </c>
      <c r="B3756" s="31">
        <v>59.93</v>
      </c>
    </row>
    <row r="3757" spans="1:2" x14ac:dyDescent="0.25">
      <c r="A3757" s="4" t="s">
        <v>4077</v>
      </c>
      <c r="B3757" s="31">
        <v>59.48</v>
      </c>
    </row>
    <row r="3758" spans="1:2" x14ac:dyDescent="0.25">
      <c r="A3758" s="4" t="s">
        <v>4078</v>
      </c>
      <c r="B3758" s="31">
        <v>58.96</v>
      </c>
    </row>
    <row r="3759" spans="1:2" x14ac:dyDescent="0.25">
      <c r="A3759" s="4" t="s">
        <v>4079</v>
      </c>
      <c r="B3759" s="31">
        <v>59</v>
      </c>
    </row>
    <row r="3760" spans="1:2" x14ac:dyDescent="0.25">
      <c r="A3760" s="4" t="s">
        <v>4080</v>
      </c>
      <c r="B3760" s="31">
        <v>59.3</v>
      </c>
    </row>
    <row r="3761" spans="1:2" x14ac:dyDescent="0.25">
      <c r="A3761" s="4" t="s">
        <v>4081</v>
      </c>
      <c r="B3761" s="31">
        <v>59.12</v>
      </c>
    </row>
    <row r="3762" spans="1:2" x14ac:dyDescent="0.25">
      <c r="A3762" s="4" t="s">
        <v>4082</v>
      </c>
      <c r="B3762" s="31">
        <v>59.74</v>
      </c>
    </row>
    <row r="3763" spans="1:2" x14ac:dyDescent="0.25">
      <c r="A3763" s="4" t="s">
        <v>4083</v>
      </c>
      <c r="B3763" s="31">
        <v>59.99</v>
      </c>
    </row>
    <row r="3764" spans="1:2" x14ac:dyDescent="0.25">
      <c r="A3764" s="4" t="s">
        <v>4084</v>
      </c>
      <c r="B3764" s="31">
        <v>60.28</v>
      </c>
    </row>
    <row r="3765" spans="1:2" x14ac:dyDescent="0.25">
      <c r="A3765" s="4" t="s">
        <v>4085</v>
      </c>
      <c r="B3765" s="31">
        <v>60.49</v>
      </c>
    </row>
    <row r="3766" spans="1:2" x14ac:dyDescent="0.25">
      <c r="A3766" s="4" t="s">
        <v>4086</v>
      </c>
      <c r="B3766" s="31">
        <v>60.54</v>
      </c>
    </row>
    <row r="3767" spans="1:2" x14ac:dyDescent="0.25">
      <c r="A3767" s="4" t="s">
        <v>4087</v>
      </c>
      <c r="B3767" s="31">
        <v>60.69</v>
      </c>
    </row>
    <row r="3768" spans="1:2" x14ac:dyDescent="0.25">
      <c r="A3768" s="4" t="s">
        <v>4088</v>
      </c>
      <c r="B3768" s="31">
        <v>60.72</v>
      </c>
    </row>
    <row r="3769" spans="1:2" x14ac:dyDescent="0.25">
      <c r="A3769" s="4" t="s">
        <v>4089</v>
      </c>
      <c r="B3769" s="31">
        <v>60.99</v>
      </c>
    </row>
    <row r="3770" spans="1:2" x14ac:dyDescent="0.25">
      <c r="A3770" s="4" t="s">
        <v>4090</v>
      </c>
      <c r="B3770" s="31">
        <v>60.98</v>
      </c>
    </row>
    <row r="3771" spans="1:2" x14ac:dyDescent="0.25">
      <c r="A3771" s="4" t="s">
        <v>4091</v>
      </c>
      <c r="B3771" s="31">
        <v>61.28</v>
      </c>
    </row>
    <row r="3772" spans="1:2" x14ac:dyDescent="0.25">
      <c r="A3772" s="4" t="s">
        <v>4092</v>
      </c>
      <c r="B3772" s="31">
        <v>61.18</v>
      </c>
    </row>
    <row r="3773" spans="1:2" x14ac:dyDescent="0.25">
      <c r="A3773" s="4" t="s">
        <v>4093</v>
      </c>
      <c r="B3773" s="31">
        <v>62.44</v>
      </c>
    </row>
    <row r="3774" spans="1:2" x14ac:dyDescent="0.25">
      <c r="A3774" s="4" t="s">
        <v>4094</v>
      </c>
      <c r="B3774" s="31">
        <v>62.54</v>
      </c>
    </row>
    <row r="3775" spans="1:2" x14ac:dyDescent="0.25">
      <c r="A3775" s="4" t="s">
        <v>4095</v>
      </c>
      <c r="B3775" s="31">
        <v>62.58</v>
      </c>
    </row>
    <row r="3776" spans="1:2" x14ac:dyDescent="0.25">
      <c r="A3776" s="4" t="s">
        <v>4096</v>
      </c>
      <c r="B3776" s="31">
        <v>62.29</v>
      </c>
    </row>
    <row r="3777" spans="1:2" x14ac:dyDescent="0.25">
      <c r="A3777" s="4" t="s">
        <v>4097</v>
      </c>
      <c r="B3777" s="31">
        <v>62.48</v>
      </c>
    </row>
    <row r="3778" spans="1:2" x14ac:dyDescent="0.25">
      <c r="A3778" s="4" t="s">
        <v>4098</v>
      </c>
      <c r="B3778" s="31">
        <v>63.28</v>
      </c>
    </row>
    <row r="3779" spans="1:2" x14ac:dyDescent="0.25">
      <c r="A3779" s="4" t="s">
        <v>4099</v>
      </c>
      <c r="B3779" s="31">
        <v>63.52</v>
      </c>
    </row>
    <row r="3780" spans="1:2" x14ac:dyDescent="0.25">
      <c r="A3780" s="4" t="s">
        <v>4100</v>
      </c>
      <c r="B3780" s="31">
        <v>63.9</v>
      </c>
    </row>
    <row r="3781" spans="1:2" x14ac:dyDescent="0.25">
      <c r="A3781" s="4" t="s">
        <v>4101</v>
      </c>
      <c r="B3781" s="31">
        <v>63.7</v>
      </c>
    </row>
    <row r="3782" spans="1:2" x14ac:dyDescent="0.25">
      <c r="A3782" s="4" t="s">
        <v>4102</v>
      </c>
      <c r="B3782" s="31">
        <v>63.66</v>
      </c>
    </row>
    <row r="3783" spans="1:2" x14ac:dyDescent="0.25">
      <c r="A3783" s="4" t="s">
        <v>4103</v>
      </c>
      <c r="B3783" s="31">
        <v>64.8</v>
      </c>
    </row>
    <row r="3784" spans="1:2" x14ac:dyDescent="0.25">
      <c r="A3784" s="4" t="s">
        <v>4104</v>
      </c>
      <c r="B3784" s="31">
        <v>64.48</v>
      </c>
    </row>
    <row r="3785" spans="1:2" x14ac:dyDescent="0.25">
      <c r="A3785" s="4" t="s">
        <v>4105</v>
      </c>
      <c r="B3785" s="31">
        <v>64.61</v>
      </c>
    </row>
    <row r="3786" spans="1:2" x14ac:dyDescent="0.25">
      <c r="A3786" s="4" t="s">
        <v>4106</v>
      </c>
      <c r="B3786" s="31">
        <v>64.88</v>
      </c>
    </row>
    <row r="3787" spans="1:2" x14ac:dyDescent="0.25">
      <c r="A3787" s="4" t="s">
        <v>4107</v>
      </c>
      <c r="B3787" s="31">
        <v>66.260000000000005</v>
      </c>
    </row>
    <row r="3788" spans="1:2" x14ac:dyDescent="0.25">
      <c r="A3788" s="4" t="s">
        <v>4108</v>
      </c>
      <c r="B3788" s="31">
        <v>66.88</v>
      </c>
    </row>
    <row r="3789" spans="1:2" x14ac:dyDescent="0.25">
      <c r="A3789" s="4" t="s">
        <v>4109</v>
      </c>
      <c r="B3789" s="31">
        <v>67.39</v>
      </c>
    </row>
    <row r="3790" spans="1:2" x14ac:dyDescent="0.25">
      <c r="A3790" s="4" t="s">
        <v>4110</v>
      </c>
      <c r="B3790" s="31">
        <v>68.81</v>
      </c>
    </row>
    <row r="3791" spans="1:2" x14ac:dyDescent="0.25">
      <c r="A3791" s="4" t="s">
        <v>4111</v>
      </c>
      <c r="B3791" s="31">
        <v>69.5</v>
      </c>
    </row>
    <row r="3792" spans="1:2" x14ac:dyDescent="0.25">
      <c r="A3792" s="4" t="s">
        <v>4112</v>
      </c>
      <c r="B3792" s="31">
        <v>69.58</v>
      </c>
    </row>
    <row r="3793" spans="1:2" x14ac:dyDescent="0.25">
      <c r="A3793" s="4" t="s">
        <v>4113</v>
      </c>
      <c r="B3793" s="31">
        <v>69.680000000000007</v>
      </c>
    </row>
    <row r="3794" spans="1:2" x14ac:dyDescent="0.25">
      <c r="A3794" s="4" t="s">
        <v>4114</v>
      </c>
      <c r="B3794" s="31">
        <v>68.77</v>
      </c>
    </row>
    <row r="3795" spans="1:2" x14ac:dyDescent="0.25">
      <c r="A3795" s="4" t="s">
        <v>4115</v>
      </c>
      <c r="B3795" s="31">
        <v>68.45</v>
      </c>
    </row>
    <row r="3796" spans="1:2" x14ac:dyDescent="0.25">
      <c r="A3796" s="4" t="s">
        <v>4116</v>
      </c>
      <c r="B3796" s="31">
        <v>68.33</v>
      </c>
    </row>
    <row r="3797" spans="1:2" x14ac:dyDescent="0.25">
      <c r="A3797" s="4" t="s">
        <v>4117</v>
      </c>
      <c r="B3797" s="31">
        <v>68.03</v>
      </c>
    </row>
    <row r="3798" spans="1:2" x14ac:dyDescent="0.25">
      <c r="A3798" s="4" t="s">
        <v>4118</v>
      </c>
      <c r="B3798" s="31">
        <v>68.290000000000006</v>
      </c>
    </row>
    <row r="3799" spans="1:2" x14ac:dyDescent="0.25">
      <c r="A3799" s="4" t="s">
        <v>4119</v>
      </c>
      <c r="B3799" s="31">
        <v>67.099999999999994</v>
      </c>
    </row>
    <row r="3800" spans="1:2" x14ac:dyDescent="0.25">
      <c r="A3800" s="4" t="s">
        <v>4120</v>
      </c>
      <c r="B3800" s="31">
        <v>66.23</v>
      </c>
    </row>
    <row r="3801" spans="1:2" x14ac:dyDescent="0.25">
      <c r="A3801" s="4" t="s">
        <v>4121</v>
      </c>
      <c r="B3801" s="31">
        <v>66.489999999999995</v>
      </c>
    </row>
    <row r="3802" spans="1:2" x14ac:dyDescent="0.25">
      <c r="A3802" s="4" t="s">
        <v>4122</v>
      </c>
      <c r="B3802" s="31">
        <v>66.28</v>
      </c>
    </row>
    <row r="3803" spans="1:2" x14ac:dyDescent="0.25">
      <c r="A3803" s="4" t="s">
        <v>4123</v>
      </c>
      <c r="B3803" s="31">
        <v>67.22</v>
      </c>
    </row>
    <row r="3804" spans="1:2" x14ac:dyDescent="0.25">
      <c r="A3804" s="4" t="s">
        <v>4124</v>
      </c>
      <c r="B3804" s="31">
        <v>67.709999999999994</v>
      </c>
    </row>
    <row r="3805" spans="1:2" x14ac:dyDescent="0.25">
      <c r="A3805" s="4" t="s">
        <v>4125</v>
      </c>
      <c r="B3805" s="31">
        <v>68.45</v>
      </c>
    </row>
    <row r="3806" spans="1:2" x14ac:dyDescent="0.25">
      <c r="A3806" s="4" t="s">
        <v>4126</v>
      </c>
      <c r="B3806" s="31">
        <v>69.45</v>
      </c>
    </row>
    <row r="3807" spans="1:2" x14ac:dyDescent="0.25">
      <c r="A3807" s="4" t="s">
        <v>4127</v>
      </c>
      <c r="B3807" s="31">
        <v>69.680000000000007</v>
      </c>
    </row>
    <row r="3808" spans="1:2" x14ac:dyDescent="0.25">
      <c r="A3808" s="4" t="s">
        <v>4128</v>
      </c>
      <c r="B3808" s="31">
        <v>70.569999999999993</v>
      </c>
    </row>
    <row r="3809" spans="1:2" x14ac:dyDescent="0.25">
      <c r="A3809" s="4" t="s">
        <v>4129</v>
      </c>
      <c r="B3809" s="31">
        <v>70.28</v>
      </c>
    </row>
    <row r="3810" spans="1:2" x14ac:dyDescent="0.25">
      <c r="A3810" s="4" t="s">
        <v>4130</v>
      </c>
      <c r="B3810" s="31">
        <v>69.739999999999995</v>
      </c>
    </row>
    <row r="3811" spans="1:2" x14ac:dyDescent="0.25">
      <c r="A3811" s="4" t="s">
        <v>4131</v>
      </c>
      <c r="B3811" s="31">
        <v>70.22</v>
      </c>
    </row>
    <row r="3812" spans="1:2" x14ac:dyDescent="0.25">
      <c r="A3812" s="4" t="s">
        <v>5873</v>
      </c>
      <c r="B3812" s="31">
        <v>70.31</v>
      </c>
    </row>
    <row r="3813" spans="1:2" x14ac:dyDescent="0.25">
      <c r="A3813" s="4" t="s">
        <v>4132</v>
      </c>
      <c r="B3813" s="31">
        <v>72.819999999999993</v>
      </c>
    </row>
    <row r="3814" spans="1:2" x14ac:dyDescent="0.25">
      <c r="A3814" s="4" t="s">
        <v>4133</v>
      </c>
      <c r="B3814" s="31">
        <v>74</v>
      </c>
    </row>
    <row r="3815" spans="1:2" x14ac:dyDescent="0.25">
      <c r="A3815" s="4" t="s">
        <v>4134</v>
      </c>
      <c r="B3815" s="31">
        <v>75.78</v>
      </c>
    </row>
    <row r="3816" spans="1:2" x14ac:dyDescent="0.25">
      <c r="A3816" s="4" t="s">
        <v>4135</v>
      </c>
      <c r="B3816" s="31">
        <v>75.510000000000005</v>
      </c>
    </row>
    <row r="3817" spans="1:2" x14ac:dyDescent="0.25">
      <c r="A3817" s="4" t="s">
        <v>4136</v>
      </c>
      <c r="B3817" s="31">
        <v>76.42</v>
      </c>
    </row>
    <row r="3818" spans="1:2" x14ac:dyDescent="0.25">
      <c r="A3818" s="4" t="s">
        <v>4137</v>
      </c>
      <c r="B3818" s="31">
        <v>76.56</v>
      </c>
    </row>
    <row r="3819" spans="1:2" x14ac:dyDescent="0.25">
      <c r="A3819" s="4" t="s">
        <v>4138</v>
      </c>
      <c r="B3819" s="31">
        <v>76.319999999999993</v>
      </c>
    </row>
    <row r="3820" spans="1:2" x14ac:dyDescent="0.25">
      <c r="A3820" s="4" t="s">
        <v>4139</v>
      </c>
      <c r="B3820" s="31">
        <v>74.489999999999995</v>
      </c>
    </row>
    <row r="3821" spans="1:2" x14ac:dyDescent="0.25">
      <c r="A3821" s="4" t="s">
        <v>4140</v>
      </c>
      <c r="B3821" s="31">
        <v>75.53</v>
      </c>
    </row>
    <row r="3822" spans="1:2" x14ac:dyDescent="0.25">
      <c r="A3822" s="4" t="s">
        <v>4141</v>
      </c>
      <c r="B3822" s="31">
        <v>75.650000000000006</v>
      </c>
    </row>
    <row r="3823" spans="1:2" x14ac:dyDescent="0.25">
      <c r="A3823" s="4" t="s">
        <v>4142</v>
      </c>
      <c r="B3823" s="31">
        <v>75.099999999999994</v>
      </c>
    </row>
    <row r="3824" spans="1:2" x14ac:dyDescent="0.25">
      <c r="A3824" s="4" t="s">
        <v>4143</v>
      </c>
      <c r="B3824" s="31">
        <v>75.150000000000006</v>
      </c>
    </row>
    <row r="3825" spans="1:2" x14ac:dyDescent="0.25">
      <c r="A3825" s="4" t="s">
        <v>4144</v>
      </c>
      <c r="B3825" s="31">
        <v>75.180000000000007</v>
      </c>
    </row>
    <row r="3826" spans="1:2" x14ac:dyDescent="0.25">
      <c r="A3826" s="4" t="s">
        <v>4145</v>
      </c>
      <c r="B3826" s="31">
        <v>74.900000000000006</v>
      </c>
    </row>
    <row r="3827" spans="1:2" x14ac:dyDescent="0.25">
      <c r="A3827" s="4" t="s">
        <v>4146</v>
      </c>
      <c r="B3827" s="31">
        <v>75.180000000000007</v>
      </c>
    </row>
    <row r="3828" spans="1:2" x14ac:dyDescent="0.25">
      <c r="A3828" s="4" t="s">
        <v>4147</v>
      </c>
      <c r="B3828" s="31">
        <v>74.930000000000007</v>
      </c>
    </row>
    <row r="3829" spans="1:2" x14ac:dyDescent="0.25">
      <c r="A3829" s="4" t="s">
        <v>4148</v>
      </c>
      <c r="B3829" s="31">
        <v>75.53</v>
      </c>
    </row>
    <row r="3830" spans="1:2" x14ac:dyDescent="0.25">
      <c r="A3830" s="4" t="s">
        <v>4149</v>
      </c>
      <c r="B3830" s="31">
        <v>74.849999999999994</v>
      </c>
    </row>
    <row r="3831" spans="1:2" x14ac:dyDescent="0.25">
      <c r="A3831" s="4" t="s">
        <v>4150</v>
      </c>
      <c r="B3831" s="31">
        <v>74.540000000000006</v>
      </c>
    </row>
    <row r="3832" spans="1:2" x14ac:dyDescent="0.25">
      <c r="A3832" s="4" t="s">
        <v>4151</v>
      </c>
      <c r="B3832" s="31">
        <v>75.17</v>
      </c>
    </row>
    <row r="3833" spans="1:2" x14ac:dyDescent="0.25">
      <c r="A3833" s="4" t="s">
        <v>4152</v>
      </c>
      <c r="B3833" s="31">
        <v>75.03</v>
      </c>
    </row>
    <row r="3834" spans="1:2" x14ac:dyDescent="0.25">
      <c r="A3834" s="4" t="s">
        <v>4153</v>
      </c>
      <c r="B3834" s="31">
        <v>75.040000000000006</v>
      </c>
    </row>
    <row r="3835" spans="1:2" x14ac:dyDescent="0.25">
      <c r="A3835" s="4" t="s">
        <v>4154</v>
      </c>
      <c r="B3835" s="31">
        <v>75.34</v>
      </c>
    </row>
    <row r="3836" spans="1:2" x14ac:dyDescent="0.25">
      <c r="A3836" s="4" t="s">
        <v>4155</v>
      </c>
      <c r="B3836" s="31">
        <v>75.56</v>
      </c>
    </row>
    <row r="3837" spans="1:2" x14ac:dyDescent="0.25">
      <c r="A3837" s="4" t="s">
        <v>4156</v>
      </c>
      <c r="B3837" s="31">
        <v>75.650000000000006</v>
      </c>
    </row>
    <row r="3838" spans="1:2" x14ac:dyDescent="0.25">
      <c r="A3838" s="4" t="s">
        <v>4157</v>
      </c>
      <c r="B3838" s="31">
        <v>75.92</v>
      </c>
    </row>
    <row r="3839" spans="1:2" x14ac:dyDescent="0.25">
      <c r="A3839" s="4" t="s">
        <v>4158</v>
      </c>
      <c r="B3839" s="31">
        <v>75.260000000000005</v>
      </c>
    </row>
    <row r="3840" spans="1:2" x14ac:dyDescent="0.25">
      <c r="A3840" s="4" t="s">
        <v>4159</v>
      </c>
      <c r="B3840" s="31">
        <v>76</v>
      </c>
    </row>
    <row r="3841" spans="1:2" x14ac:dyDescent="0.25">
      <c r="A3841" s="4" t="s">
        <v>4160</v>
      </c>
      <c r="B3841" s="31">
        <v>76.13</v>
      </c>
    </row>
    <row r="3842" spans="1:2" x14ac:dyDescent="0.25">
      <c r="A3842" s="4" t="s">
        <v>4161</v>
      </c>
      <c r="B3842" s="31">
        <v>76.62</v>
      </c>
    </row>
    <row r="3843" spans="1:2" x14ac:dyDescent="0.25">
      <c r="A3843" s="4" t="s">
        <v>4162</v>
      </c>
      <c r="B3843" s="31">
        <v>78.099999999999994</v>
      </c>
    </row>
    <row r="3844" spans="1:2" x14ac:dyDescent="0.25">
      <c r="A3844" s="4" t="s">
        <v>4163</v>
      </c>
      <c r="B3844" s="31">
        <v>80.03</v>
      </c>
    </row>
    <row r="3845" spans="1:2" x14ac:dyDescent="0.25">
      <c r="A3845" s="4" t="s">
        <v>4164</v>
      </c>
      <c r="B3845" s="31">
        <v>80.12</v>
      </c>
    </row>
    <row r="3846" spans="1:2" x14ac:dyDescent="0.25">
      <c r="A3846" s="4" t="s">
        <v>4165</v>
      </c>
      <c r="B3846" s="31">
        <v>80</v>
      </c>
    </row>
    <row r="3847" spans="1:2" x14ac:dyDescent="0.25">
      <c r="A3847" s="4" t="s">
        <v>4166</v>
      </c>
      <c r="B3847" s="31">
        <v>80.34</v>
      </c>
    </row>
    <row r="3848" spans="1:2" x14ac:dyDescent="0.25">
      <c r="A3848" s="4" t="s">
        <v>4167</v>
      </c>
      <c r="B3848" s="31">
        <v>81.12</v>
      </c>
    </row>
    <row r="3849" spans="1:2" x14ac:dyDescent="0.25">
      <c r="A3849" s="4" t="s">
        <v>4168</v>
      </c>
      <c r="B3849" s="31">
        <v>80.790000000000006</v>
      </c>
    </row>
    <row r="3850" spans="1:2" x14ac:dyDescent="0.25">
      <c r="A3850" s="4" t="s">
        <v>4169</v>
      </c>
      <c r="B3850" s="31">
        <v>80.45</v>
      </c>
    </row>
    <row r="3851" spans="1:2" x14ac:dyDescent="0.25">
      <c r="A3851" s="4" t="s">
        <v>4170</v>
      </c>
      <c r="B3851" s="31">
        <v>80.14</v>
      </c>
    </row>
    <row r="3852" spans="1:2" x14ac:dyDescent="0.25">
      <c r="A3852" s="4" t="s">
        <v>4171</v>
      </c>
      <c r="B3852" s="31">
        <v>80.28</v>
      </c>
    </row>
    <row r="3853" spans="1:2" x14ac:dyDescent="0.25">
      <c r="A3853" s="4" t="s">
        <v>4172</v>
      </c>
      <c r="B3853" s="31">
        <v>80.400000000000006</v>
      </c>
    </row>
    <row r="3854" spans="1:2" x14ac:dyDescent="0.25">
      <c r="A3854" s="4" t="s">
        <v>4173</v>
      </c>
      <c r="B3854" s="31">
        <v>80.010000000000005</v>
      </c>
    </row>
    <row r="3855" spans="1:2" x14ac:dyDescent="0.25">
      <c r="A3855" s="4" t="s">
        <v>4174</v>
      </c>
      <c r="B3855" s="31">
        <v>79.900000000000006</v>
      </c>
    </row>
    <row r="3856" spans="1:2" x14ac:dyDescent="0.25">
      <c r="A3856" s="4" t="s">
        <v>4175</v>
      </c>
      <c r="B3856" s="31">
        <v>80.45</v>
      </c>
    </row>
    <row r="3857" spans="1:2" x14ac:dyDescent="0.25">
      <c r="A3857" s="4" t="s">
        <v>4176</v>
      </c>
      <c r="B3857" s="31">
        <v>80.67</v>
      </c>
    </row>
    <row r="3858" spans="1:2" x14ac:dyDescent="0.25">
      <c r="A3858" s="4" t="s">
        <v>4177</v>
      </c>
      <c r="B3858" s="31">
        <v>80.09</v>
      </c>
    </row>
    <row r="3859" spans="1:2" x14ac:dyDescent="0.25">
      <c r="A3859" s="4" t="s">
        <v>4178</v>
      </c>
      <c r="B3859" s="31">
        <v>79.69</v>
      </c>
    </row>
    <row r="3860" spans="1:2" x14ac:dyDescent="0.25">
      <c r="A3860" s="4" t="s">
        <v>4179</v>
      </c>
      <c r="B3860" s="31">
        <v>79.5</v>
      </c>
    </row>
    <row r="3861" spans="1:2" x14ac:dyDescent="0.25">
      <c r="A3861" s="4" t="s">
        <v>4180</v>
      </c>
      <c r="B3861" s="31">
        <v>79.069999999999993</v>
      </c>
    </row>
    <row r="3862" spans="1:2" x14ac:dyDescent="0.25">
      <c r="A3862" s="4" t="s">
        <v>4181</v>
      </c>
      <c r="B3862" s="31">
        <v>77.84</v>
      </c>
    </row>
    <row r="3863" spans="1:2" x14ac:dyDescent="0.25">
      <c r="A3863" s="4" t="s">
        <v>4182</v>
      </c>
      <c r="B3863" s="31">
        <v>77.989999999999995</v>
      </c>
    </row>
    <row r="3864" spans="1:2" x14ac:dyDescent="0.25">
      <c r="A3864" s="4" t="s">
        <v>4183</v>
      </c>
      <c r="B3864" s="31">
        <v>77.930000000000007</v>
      </c>
    </row>
    <row r="3865" spans="1:2" x14ac:dyDescent="0.25">
      <c r="A3865" s="4" t="s">
        <v>4184</v>
      </c>
      <c r="B3865" s="31">
        <v>78.83</v>
      </c>
    </row>
    <row r="3866" spans="1:2" x14ac:dyDescent="0.25">
      <c r="A3866" s="4" t="s">
        <v>4185</v>
      </c>
      <c r="B3866" s="31">
        <v>79.099999999999994</v>
      </c>
    </row>
    <row r="3867" spans="1:2" x14ac:dyDescent="0.25">
      <c r="A3867" s="4" t="s">
        <v>4186</v>
      </c>
      <c r="B3867" s="31">
        <v>79.45</v>
      </c>
    </row>
    <row r="3868" spans="1:2" x14ac:dyDescent="0.25">
      <c r="A3868" s="4" t="s">
        <v>4187</v>
      </c>
      <c r="B3868" s="31">
        <v>80.260000000000005</v>
      </c>
    </row>
    <row r="3869" spans="1:2" x14ac:dyDescent="0.25">
      <c r="A3869" s="4" t="s">
        <v>4188</v>
      </c>
      <c r="B3869" s="31">
        <v>80.53</v>
      </c>
    </row>
    <row r="3870" spans="1:2" x14ac:dyDescent="0.25">
      <c r="A3870" s="4" t="s">
        <v>4189</v>
      </c>
      <c r="B3870" s="31">
        <v>81.040000000000006</v>
      </c>
    </row>
    <row r="3871" spans="1:2" x14ac:dyDescent="0.25">
      <c r="A3871" s="4" t="s">
        <v>4190</v>
      </c>
      <c r="B3871" s="31">
        <v>81.260000000000005</v>
      </c>
    </row>
    <row r="3872" spans="1:2" x14ac:dyDescent="0.25">
      <c r="A3872" s="4" t="s">
        <v>4191</v>
      </c>
      <c r="B3872" s="31">
        <v>81.23</v>
      </c>
    </row>
    <row r="3873" spans="1:2" x14ac:dyDescent="0.25">
      <c r="A3873" s="4" t="s">
        <v>4192</v>
      </c>
      <c r="B3873" s="31">
        <v>81.489999999999995</v>
      </c>
    </row>
    <row r="3874" spans="1:2" x14ac:dyDescent="0.25">
      <c r="A3874" s="4" t="s">
        <v>4193</v>
      </c>
      <c r="B3874" s="31">
        <v>81.260000000000005</v>
      </c>
    </row>
    <row r="3875" spans="1:2" x14ac:dyDescent="0.25">
      <c r="A3875" s="4" t="s">
        <v>4194</v>
      </c>
      <c r="B3875" s="31">
        <v>81.33</v>
      </c>
    </row>
    <row r="3876" spans="1:2" x14ac:dyDescent="0.25">
      <c r="A3876" s="4" t="s">
        <v>4195</v>
      </c>
      <c r="B3876" s="31">
        <v>82.19</v>
      </c>
    </row>
    <row r="3877" spans="1:2" x14ac:dyDescent="0.25">
      <c r="A3877" s="4" t="s">
        <v>4196</v>
      </c>
      <c r="B3877" s="31">
        <v>82.86</v>
      </c>
    </row>
    <row r="3878" spans="1:2" x14ac:dyDescent="0.25">
      <c r="A3878" s="4" t="s">
        <v>4197</v>
      </c>
      <c r="B3878" s="31">
        <v>82.78</v>
      </c>
    </row>
    <row r="3879" spans="1:2" x14ac:dyDescent="0.25">
      <c r="A3879" s="4" t="s">
        <v>4198</v>
      </c>
      <c r="B3879" s="31">
        <v>82.23</v>
      </c>
    </row>
    <row r="3880" spans="1:2" x14ac:dyDescent="0.25">
      <c r="A3880" s="4" t="s">
        <v>4199</v>
      </c>
      <c r="B3880" s="31">
        <v>82.63</v>
      </c>
    </row>
    <row r="3881" spans="1:2" x14ac:dyDescent="0.25">
      <c r="A3881" s="4" t="s">
        <v>4200</v>
      </c>
      <c r="B3881" s="31">
        <v>83.19</v>
      </c>
    </row>
    <row r="3882" spans="1:2" x14ac:dyDescent="0.25">
      <c r="A3882" s="4" t="s">
        <v>4201</v>
      </c>
      <c r="B3882" s="31">
        <v>83.98</v>
      </c>
    </row>
    <row r="3883" spans="1:2" x14ac:dyDescent="0.25">
      <c r="A3883" s="4" t="s">
        <v>4202</v>
      </c>
      <c r="B3883" s="31">
        <v>84.91</v>
      </c>
    </row>
    <row r="3884" spans="1:2" x14ac:dyDescent="0.25">
      <c r="A3884" s="4" t="s">
        <v>4203</v>
      </c>
      <c r="B3884" s="31">
        <v>85.3</v>
      </c>
    </row>
    <row r="3885" spans="1:2" x14ac:dyDescent="0.25">
      <c r="A3885" s="4" t="s">
        <v>4204</v>
      </c>
      <c r="B3885" s="31">
        <v>85.73</v>
      </c>
    </row>
    <row r="3886" spans="1:2" x14ac:dyDescent="0.25">
      <c r="A3886" s="4" t="s">
        <v>4205</v>
      </c>
      <c r="B3886" s="31">
        <v>87.17</v>
      </c>
    </row>
    <row r="3887" spans="1:2" x14ac:dyDescent="0.25">
      <c r="A3887" s="4" t="s">
        <v>4206</v>
      </c>
      <c r="B3887" s="31">
        <v>88.43</v>
      </c>
    </row>
    <row r="3888" spans="1:2" x14ac:dyDescent="0.25">
      <c r="A3888" s="4" t="s">
        <v>4207</v>
      </c>
      <c r="B3888" s="31">
        <v>88.42</v>
      </c>
    </row>
    <row r="3889" spans="1:2" x14ac:dyDescent="0.25">
      <c r="A3889" s="4" t="s">
        <v>4208</v>
      </c>
      <c r="B3889" s="31">
        <v>89.31</v>
      </c>
    </row>
    <row r="3890" spans="1:2" x14ac:dyDescent="0.25">
      <c r="A3890" s="4" t="s">
        <v>4209</v>
      </c>
      <c r="B3890" s="31">
        <v>89.69</v>
      </c>
    </row>
    <row r="3891" spans="1:2" x14ac:dyDescent="0.25">
      <c r="A3891" s="4" t="s">
        <v>4210</v>
      </c>
      <c r="B3891" s="31">
        <v>88.68</v>
      </c>
    </row>
    <row r="3892" spans="1:2" x14ac:dyDescent="0.25">
      <c r="A3892" s="4" t="s">
        <v>4211</v>
      </c>
      <c r="B3892" s="31">
        <v>89.48</v>
      </c>
    </row>
    <row r="3893" spans="1:2" x14ac:dyDescent="0.25">
      <c r="A3893" s="4" t="s">
        <v>4212</v>
      </c>
      <c r="B3893" s="31">
        <v>90.66</v>
      </c>
    </row>
    <row r="3894" spans="1:2" x14ac:dyDescent="0.25">
      <c r="A3894" s="4" t="s">
        <v>4213</v>
      </c>
      <c r="B3894" s="31">
        <v>90.01</v>
      </c>
    </row>
    <row r="3895" spans="1:2" x14ac:dyDescent="0.25">
      <c r="A3895" s="4" t="s">
        <v>4214</v>
      </c>
      <c r="B3895" s="31">
        <v>91.44</v>
      </c>
    </row>
    <row r="3896" spans="1:2" x14ac:dyDescent="0.25">
      <c r="A3896" s="4" t="s">
        <v>4215</v>
      </c>
      <c r="B3896" s="31">
        <v>91.35</v>
      </c>
    </row>
    <row r="3897" spans="1:2" x14ac:dyDescent="0.25">
      <c r="A3897" s="4" t="s">
        <v>4216</v>
      </c>
      <c r="B3897" s="31">
        <v>90.92</v>
      </c>
    </row>
    <row r="3898" spans="1:2" x14ac:dyDescent="0.25">
      <c r="A3898" s="4" t="s">
        <v>4217</v>
      </c>
      <c r="B3898" s="31">
        <v>91.36</v>
      </c>
    </row>
    <row r="3899" spans="1:2" x14ac:dyDescent="0.25">
      <c r="A3899" s="4" t="s">
        <v>4218</v>
      </c>
      <c r="B3899" s="31">
        <v>92.25</v>
      </c>
    </row>
    <row r="3900" spans="1:2" x14ac:dyDescent="0.25">
      <c r="A3900" s="4" t="s">
        <v>4219</v>
      </c>
      <c r="B3900" s="31">
        <v>92.35</v>
      </c>
    </row>
    <row r="3901" spans="1:2" x14ac:dyDescent="0.25">
      <c r="A3901" s="4" t="s">
        <v>4220</v>
      </c>
      <c r="B3901" s="31">
        <v>90.38</v>
      </c>
    </row>
    <row r="3902" spans="1:2" x14ac:dyDescent="0.25">
      <c r="A3902" s="4" t="s">
        <v>4221</v>
      </c>
      <c r="B3902" s="31">
        <v>89.68</v>
      </c>
    </row>
    <row r="3903" spans="1:2" x14ac:dyDescent="0.25">
      <c r="A3903" s="4" t="s">
        <v>4222</v>
      </c>
      <c r="B3903" s="31">
        <v>89.1</v>
      </c>
    </row>
    <row r="3904" spans="1:2" x14ac:dyDescent="0.25">
      <c r="A3904" s="4" t="s">
        <v>4223</v>
      </c>
      <c r="B3904" s="31">
        <v>88.09</v>
      </c>
    </row>
    <row r="3905" spans="1:2" x14ac:dyDescent="0.25">
      <c r="A3905" s="4" t="s">
        <v>4224</v>
      </c>
      <c r="B3905" s="31">
        <v>87.55</v>
      </c>
    </row>
    <row r="3906" spans="1:2" x14ac:dyDescent="0.25">
      <c r="A3906" s="4" t="s">
        <v>4225</v>
      </c>
      <c r="B3906" s="31">
        <v>86.01</v>
      </c>
    </row>
    <row r="3907" spans="1:2" x14ac:dyDescent="0.25">
      <c r="A3907" s="4" t="s">
        <v>4226</v>
      </c>
      <c r="B3907" s="31">
        <v>85.93</v>
      </c>
    </row>
    <row r="3908" spans="1:2" x14ac:dyDescent="0.25">
      <c r="A3908" s="4" t="s">
        <v>4227</v>
      </c>
      <c r="B3908" s="31">
        <v>85.6</v>
      </c>
    </row>
    <row r="3909" spans="1:2" x14ac:dyDescent="0.25">
      <c r="A3909" s="4" t="s">
        <v>4228</v>
      </c>
      <c r="B3909" s="31">
        <v>81.94</v>
      </c>
    </row>
    <row r="3910" spans="1:2" x14ac:dyDescent="0.25">
      <c r="A3910" s="4" t="s">
        <v>4229</v>
      </c>
      <c r="B3910" s="31">
        <v>79.52</v>
      </c>
    </row>
    <row r="3911" spans="1:2" x14ac:dyDescent="0.25">
      <c r="A3911" s="4" t="s">
        <v>4230</v>
      </c>
      <c r="B3911" s="31">
        <v>79.239999999999995</v>
      </c>
    </row>
    <row r="3912" spans="1:2" x14ac:dyDescent="0.25">
      <c r="A3912" s="4" t="s">
        <v>4231</v>
      </c>
      <c r="B3912" s="31">
        <v>78.53</v>
      </c>
    </row>
    <row r="3913" spans="1:2" x14ac:dyDescent="0.25">
      <c r="A3913" s="4" t="s">
        <v>4232</v>
      </c>
      <c r="B3913" s="31">
        <v>77.290000000000006</v>
      </c>
    </row>
    <row r="3914" spans="1:2" x14ac:dyDescent="0.25">
      <c r="A3914" s="4" t="s">
        <v>4233</v>
      </c>
      <c r="B3914" s="31">
        <v>74.11</v>
      </c>
    </row>
    <row r="3915" spans="1:2" x14ac:dyDescent="0.25">
      <c r="A3915" s="4" t="s">
        <v>4234</v>
      </c>
      <c r="B3915" s="31">
        <v>73.39</v>
      </c>
    </row>
    <row r="3916" spans="1:2" x14ac:dyDescent="0.25">
      <c r="A3916" s="4" t="s">
        <v>4235</v>
      </c>
      <c r="B3916" s="31">
        <v>72.510000000000005</v>
      </c>
    </row>
    <row r="3917" spans="1:2" x14ac:dyDescent="0.25">
      <c r="A3917" s="4" t="s">
        <v>4236</v>
      </c>
      <c r="B3917" s="31">
        <v>73.06</v>
      </c>
    </row>
    <row r="3918" spans="1:2" x14ac:dyDescent="0.25">
      <c r="A3918" s="4" t="s">
        <v>4237</v>
      </c>
      <c r="B3918" s="31">
        <v>73.03</v>
      </c>
    </row>
    <row r="3919" spans="1:2" x14ac:dyDescent="0.25">
      <c r="A3919" s="4" t="s">
        <v>4238</v>
      </c>
      <c r="B3919" s="31">
        <v>73.7</v>
      </c>
    </row>
    <row r="3920" spans="1:2" x14ac:dyDescent="0.25">
      <c r="A3920" s="4" t="s">
        <v>4239</v>
      </c>
      <c r="B3920" s="31">
        <v>73.650000000000006</v>
      </c>
    </row>
    <row r="3921" spans="1:2" x14ac:dyDescent="0.25">
      <c r="A3921" s="4" t="s">
        <v>4240</v>
      </c>
      <c r="B3921" s="31">
        <v>74.180000000000007</v>
      </c>
    </row>
    <row r="3922" spans="1:2" x14ac:dyDescent="0.25">
      <c r="A3922" s="4" t="s">
        <v>4241</v>
      </c>
      <c r="B3922" s="31">
        <v>74.099999999999994</v>
      </c>
    </row>
    <row r="3923" spans="1:2" x14ac:dyDescent="0.25">
      <c r="A3923" s="4" t="s">
        <v>4242</v>
      </c>
      <c r="B3923" s="31">
        <v>74.81</v>
      </c>
    </row>
    <row r="3924" spans="1:2" x14ac:dyDescent="0.25">
      <c r="A3924" s="4" t="s">
        <v>4243</v>
      </c>
      <c r="B3924" s="31">
        <v>75.819999999999993</v>
      </c>
    </row>
    <row r="3925" spans="1:2" x14ac:dyDescent="0.25">
      <c r="A3925" s="4" t="s">
        <v>4244</v>
      </c>
      <c r="B3925" s="31">
        <v>75.59</v>
      </c>
    </row>
    <row r="3926" spans="1:2" x14ac:dyDescent="0.25">
      <c r="A3926" s="4" t="s">
        <v>4245</v>
      </c>
      <c r="B3926" s="31">
        <v>75.97</v>
      </c>
    </row>
    <row r="3927" spans="1:2" x14ac:dyDescent="0.25">
      <c r="A3927" s="4" t="s">
        <v>4246</v>
      </c>
      <c r="B3927" s="31">
        <v>76.12</v>
      </c>
    </row>
    <row r="3928" spans="1:2" x14ac:dyDescent="0.25">
      <c r="A3928" s="4" t="s">
        <v>4247</v>
      </c>
      <c r="B3928" s="31">
        <v>77.34</v>
      </c>
    </row>
    <row r="3929" spans="1:2" x14ac:dyDescent="0.25">
      <c r="A3929" s="4" t="s">
        <v>4248</v>
      </c>
      <c r="B3929" s="31">
        <v>76.88</v>
      </c>
    </row>
    <row r="3930" spans="1:2" x14ac:dyDescent="0.25">
      <c r="A3930" s="4" t="s">
        <v>4249</v>
      </c>
      <c r="B3930" s="31">
        <v>76.819999999999993</v>
      </c>
    </row>
    <row r="3931" spans="1:2" x14ac:dyDescent="0.25">
      <c r="A3931" s="4" t="s">
        <v>4250</v>
      </c>
      <c r="B3931" s="31">
        <v>76.3</v>
      </c>
    </row>
    <row r="3932" spans="1:2" x14ac:dyDescent="0.25">
      <c r="A3932" s="4" t="s">
        <v>4251</v>
      </c>
      <c r="B3932" s="31">
        <v>76.05</v>
      </c>
    </row>
    <row r="3933" spans="1:2" x14ac:dyDescent="0.25">
      <c r="A3933" s="4" t="s">
        <v>4252</v>
      </c>
      <c r="B3933" s="31">
        <v>76.08</v>
      </c>
    </row>
    <row r="3934" spans="1:2" x14ac:dyDescent="0.25">
      <c r="A3934" s="4" t="s">
        <v>4253</v>
      </c>
      <c r="B3934" s="31">
        <v>76.73</v>
      </c>
    </row>
    <row r="3935" spans="1:2" x14ac:dyDescent="0.25">
      <c r="A3935" s="4" t="s">
        <v>4254</v>
      </c>
      <c r="B3935" s="31">
        <v>76.7</v>
      </c>
    </row>
    <row r="3936" spans="1:2" x14ac:dyDescent="0.25">
      <c r="A3936" s="4" t="s">
        <v>4255</v>
      </c>
      <c r="B3936" s="31">
        <v>77.69</v>
      </c>
    </row>
    <row r="3937" spans="1:2" x14ac:dyDescent="0.25">
      <c r="A3937" s="4" t="s">
        <v>4256</v>
      </c>
      <c r="B3937" s="31">
        <v>76.39</v>
      </c>
    </row>
    <row r="3938" spans="1:2" x14ac:dyDescent="0.25">
      <c r="A3938" s="4" t="s">
        <v>4257</v>
      </c>
      <c r="B3938" s="31">
        <v>76.77</v>
      </c>
    </row>
    <row r="3939" spans="1:2" x14ac:dyDescent="0.25">
      <c r="A3939" s="4" t="s">
        <v>4258</v>
      </c>
      <c r="B3939" s="31">
        <v>76.05</v>
      </c>
    </row>
    <row r="3940" spans="1:2" x14ac:dyDescent="0.25">
      <c r="A3940" s="4" t="s">
        <v>4259</v>
      </c>
      <c r="B3940" s="31">
        <v>76.239999999999995</v>
      </c>
    </row>
    <row r="3941" spans="1:2" x14ac:dyDescent="0.25">
      <c r="A3941" s="4" t="s">
        <v>4260</v>
      </c>
      <c r="B3941" s="31">
        <v>74.400000000000006</v>
      </c>
    </row>
    <row r="3942" spans="1:2" x14ac:dyDescent="0.25">
      <c r="A3942" s="4" t="s">
        <v>4261</v>
      </c>
      <c r="B3942" s="31">
        <v>74.19</v>
      </c>
    </row>
    <row r="3943" spans="1:2" x14ac:dyDescent="0.25">
      <c r="A3943" s="4" t="s">
        <v>4262</v>
      </c>
      <c r="B3943" s="31">
        <v>73.2</v>
      </c>
    </row>
    <row r="3944" spans="1:2" x14ac:dyDescent="0.25">
      <c r="A3944" s="4" t="s">
        <v>4263</v>
      </c>
      <c r="B3944" s="31">
        <v>72.78</v>
      </c>
    </row>
    <row r="3945" spans="1:2" x14ac:dyDescent="0.25">
      <c r="A3945" s="4" t="s">
        <v>4264</v>
      </c>
      <c r="B3945" s="31">
        <v>72.099999999999994</v>
      </c>
    </row>
    <row r="3946" spans="1:2" x14ac:dyDescent="0.25">
      <c r="A3946" s="4" t="s">
        <v>4265</v>
      </c>
      <c r="B3946" s="31">
        <v>71.09</v>
      </c>
    </row>
    <row r="3947" spans="1:2" x14ac:dyDescent="0.25">
      <c r="A3947" s="4" t="s">
        <v>4266</v>
      </c>
      <c r="B3947" s="31">
        <v>70.81</v>
      </c>
    </row>
    <row r="3948" spans="1:2" x14ac:dyDescent="0.25">
      <c r="A3948" s="4" t="s">
        <v>4267</v>
      </c>
      <c r="B3948" s="31">
        <v>70.02</v>
      </c>
    </row>
    <row r="3949" spans="1:2" x14ac:dyDescent="0.25">
      <c r="A3949" s="4" t="s">
        <v>4268</v>
      </c>
      <c r="B3949" s="31">
        <v>70.180000000000007</v>
      </c>
    </row>
    <row r="3950" spans="1:2" x14ac:dyDescent="0.25">
      <c r="A3950" s="4" t="s">
        <v>4269</v>
      </c>
      <c r="B3950" s="31">
        <v>70.239999999999995</v>
      </c>
    </row>
    <row r="3951" spans="1:2" x14ac:dyDescent="0.25">
      <c r="A3951" s="4" t="s">
        <v>4270</v>
      </c>
      <c r="B3951" s="31">
        <v>70.11</v>
      </c>
    </row>
    <row r="3952" spans="1:2" x14ac:dyDescent="0.25">
      <c r="A3952" s="4" t="s">
        <v>4271</v>
      </c>
      <c r="B3952" s="31">
        <v>70.08</v>
      </c>
    </row>
    <row r="3953" spans="1:2" x14ac:dyDescent="0.25">
      <c r="A3953" s="4" t="s">
        <v>4272</v>
      </c>
      <c r="B3953" s="31">
        <v>70.489999999999995</v>
      </c>
    </row>
    <row r="3954" spans="1:2" x14ac:dyDescent="0.25">
      <c r="A3954" s="4" t="s">
        <v>4273</v>
      </c>
      <c r="B3954" s="31">
        <v>70.52</v>
      </c>
    </row>
    <row r="3955" spans="1:2" x14ac:dyDescent="0.25">
      <c r="A3955" s="4" t="s">
        <v>4274</v>
      </c>
      <c r="B3955" s="31">
        <v>71.14</v>
      </c>
    </row>
    <row r="3956" spans="1:2" x14ac:dyDescent="0.25">
      <c r="A3956" s="4" t="s">
        <v>4275</v>
      </c>
      <c r="B3956" s="31">
        <v>70.260000000000005</v>
      </c>
    </row>
    <row r="3957" spans="1:2" x14ac:dyDescent="0.25">
      <c r="A3957" s="4" t="s">
        <v>4276</v>
      </c>
      <c r="B3957" s="31">
        <v>70.569999999999993</v>
      </c>
    </row>
    <row r="3958" spans="1:2" x14ac:dyDescent="0.25">
      <c r="A3958" s="4" t="s">
        <v>4277</v>
      </c>
      <c r="B3958" s="31">
        <v>71.03</v>
      </c>
    </row>
    <row r="3959" spans="1:2" x14ac:dyDescent="0.25">
      <c r="A3959" s="4" t="s">
        <v>4278</v>
      </c>
      <c r="B3959" s="31">
        <v>72.02</v>
      </c>
    </row>
    <row r="3960" spans="1:2" x14ac:dyDescent="0.25">
      <c r="A3960" s="4" t="s">
        <v>4279</v>
      </c>
      <c r="B3960" s="31">
        <v>72.209999999999994</v>
      </c>
    </row>
    <row r="3961" spans="1:2" x14ac:dyDescent="0.25">
      <c r="A3961" s="4" t="s">
        <v>4280</v>
      </c>
      <c r="B3961" s="31">
        <v>72.59</v>
      </c>
    </row>
    <row r="3962" spans="1:2" x14ac:dyDescent="0.25">
      <c r="A3962" s="4" t="s">
        <v>4281</v>
      </c>
      <c r="B3962" s="31">
        <v>72.44</v>
      </c>
    </row>
    <row r="3963" spans="1:2" x14ac:dyDescent="0.25">
      <c r="A3963" s="4" t="s">
        <v>4282</v>
      </c>
      <c r="B3963" s="31">
        <v>72.849999999999994</v>
      </c>
    </row>
    <row r="3964" spans="1:2" x14ac:dyDescent="0.25">
      <c r="A3964" s="4" t="s">
        <v>4283</v>
      </c>
      <c r="B3964" s="31">
        <v>72.64</v>
      </c>
    </row>
    <row r="3965" spans="1:2" x14ac:dyDescent="0.25">
      <c r="A3965" s="4" t="s">
        <v>4284</v>
      </c>
      <c r="B3965" s="31">
        <v>73.05</v>
      </c>
    </row>
    <row r="3966" spans="1:2" x14ac:dyDescent="0.25">
      <c r="A3966" s="4" t="s">
        <v>4285</v>
      </c>
      <c r="B3966" s="31">
        <v>73.069999999999993</v>
      </c>
    </row>
    <row r="3967" spans="1:2" x14ac:dyDescent="0.25">
      <c r="A3967" s="4" t="s">
        <v>4286</v>
      </c>
      <c r="B3967" s="31">
        <v>73.7</v>
      </c>
    </row>
    <row r="3968" spans="1:2" x14ac:dyDescent="0.25">
      <c r="A3968" s="4" t="s">
        <v>4287</v>
      </c>
      <c r="B3968" s="31">
        <v>73.61</v>
      </c>
    </row>
    <row r="3969" spans="1:2" x14ac:dyDescent="0.25">
      <c r="A3969" s="4" t="s">
        <v>4288</v>
      </c>
      <c r="B3969" s="31">
        <v>73.489999999999995</v>
      </c>
    </row>
    <row r="3970" spans="1:2" x14ac:dyDescent="0.25">
      <c r="A3970" s="4" t="s">
        <v>4289</v>
      </c>
      <c r="B3970" s="31">
        <v>72.83</v>
      </c>
    </row>
    <row r="3971" spans="1:2" x14ac:dyDescent="0.25">
      <c r="A3971" s="4" t="s">
        <v>4290</v>
      </c>
      <c r="B3971" s="31">
        <v>72.91</v>
      </c>
    </row>
    <row r="3972" spans="1:2" x14ac:dyDescent="0.25">
      <c r="A3972" s="4" t="s">
        <v>4291</v>
      </c>
      <c r="B3972" s="31">
        <v>72.28</v>
      </c>
    </row>
    <row r="3973" spans="1:2" x14ac:dyDescent="0.25">
      <c r="A3973" s="4" t="s">
        <v>4292</v>
      </c>
      <c r="B3973" s="31">
        <v>71.709999999999994</v>
      </c>
    </row>
    <row r="3974" spans="1:2" x14ac:dyDescent="0.25">
      <c r="A3974" s="4" t="s">
        <v>4293</v>
      </c>
      <c r="B3974" s="31">
        <v>72.319999999999993</v>
      </c>
    </row>
    <row r="3975" spans="1:2" x14ac:dyDescent="0.25">
      <c r="A3975" s="4" t="s">
        <v>4294</v>
      </c>
      <c r="B3975" s="31">
        <v>72.42</v>
      </c>
    </row>
    <row r="3976" spans="1:2" x14ac:dyDescent="0.25">
      <c r="A3976" s="4" t="s">
        <v>4295</v>
      </c>
      <c r="B3976" s="31">
        <v>72.599999999999994</v>
      </c>
    </row>
    <row r="3977" spans="1:2" x14ac:dyDescent="0.25">
      <c r="A3977" s="4" t="s">
        <v>4296</v>
      </c>
      <c r="B3977" s="31">
        <v>71.02</v>
      </c>
    </row>
    <row r="3978" spans="1:2" x14ac:dyDescent="0.25">
      <c r="A3978" s="4" t="s">
        <v>4297</v>
      </c>
      <c r="B3978" s="31">
        <v>71.44</v>
      </c>
    </row>
    <row r="3979" spans="1:2" x14ac:dyDescent="0.25">
      <c r="A3979" s="4" t="s">
        <v>4298</v>
      </c>
      <c r="B3979" s="31">
        <v>72.06</v>
      </c>
    </row>
    <row r="3980" spans="1:2" x14ac:dyDescent="0.25">
      <c r="A3980" s="4" t="s">
        <v>4299</v>
      </c>
      <c r="B3980" s="31">
        <v>72.760000000000005</v>
      </c>
    </row>
    <row r="3981" spans="1:2" x14ac:dyDescent="0.25">
      <c r="A3981" s="4" t="s">
        <v>4300</v>
      </c>
      <c r="B3981" s="31">
        <v>72.28</v>
      </c>
    </row>
    <row r="3982" spans="1:2" x14ac:dyDescent="0.25">
      <c r="A3982" s="4" t="s">
        <v>4301</v>
      </c>
      <c r="B3982" s="31">
        <v>72.849999999999994</v>
      </c>
    </row>
    <row r="3983" spans="1:2" x14ac:dyDescent="0.25">
      <c r="A3983" s="4" t="s">
        <v>4302</v>
      </c>
      <c r="B3983" s="31">
        <v>73.84</v>
      </c>
    </row>
    <row r="3984" spans="1:2" x14ac:dyDescent="0.25">
      <c r="A3984" s="4" t="s">
        <v>4303</v>
      </c>
      <c r="B3984" s="31">
        <v>74.31</v>
      </c>
    </row>
    <row r="3985" spans="1:2" x14ac:dyDescent="0.25">
      <c r="A3985" s="4" t="s">
        <v>4304</v>
      </c>
      <c r="B3985" s="31">
        <v>73.040000000000006</v>
      </c>
    </row>
    <row r="3986" spans="1:2" x14ac:dyDescent="0.25">
      <c r="A3986" s="4" t="s">
        <v>4305</v>
      </c>
      <c r="B3986" s="31">
        <v>74.010000000000005</v>
      </c>
    </row>
    <row r="3987" spans="1:2" x14ac:dyDescent="0.25">
      <c r="A3987" s="4" t="s">
        <v>4306</v>
      </c>
      <c r="B3987" s="31">
        <v>74.25</v>
      </c>
    </row>
    <row r="3988" spans="1:2" x14ac:dyDescent="0.25">
      <c r="A3988" s="4" t="s">
        <v>4307</v>
      </c>
      <c r="B3988" s="31">
        <v>74.89</v>
      </c>
    </row>
    <row r="3989" spans="1:2" x14ac:dyDescent="0.25">
      <c r="A3989" s="4" t="s">
        <v>4308</v>
      </c>
      <c r="B3989" s="31">
        <v>75.08</v>
      </c>
    </row>
    <row r="3990" spans="1:2" x14ac:dyDescent="0.25">
      <c r="A3990" s="4" t="s">
        <v>4309</v>
      </c>
      <c r="B3990" s="31">
        <v>76.319999999999993</v>
      </c>
    </row>
    <row r="3991" spans="1:2" x14ac:dyDescent="0.25">
      <c r="A3991" s="4" t="s">
        <v>4310</v>
      </c>
      <c r="B3991" s="31">
        <v>77.3</v>
      </c>
    </row>
    <row r="3992" spans="1:2" x14ac:dyDescent="0.25">
      <c r="A3992" s="4" t="s">
        <v>4311</v>
      </c>
      <c r="B3992" s="31">
        <v>78.010000000000005</v>
      </c>
    </row>
    <row r="3993" spans="1:2" x14ac:dyDescent="0.25">
      <c r="A3993" s="4" t="s">
        <v>4312</v>
      </c>
      <c r="B3993" s="31">
        <v>78.55</v>
      </c>
    </row>
    <row r="3994" spans="1:2" x14ac:dyDescent="0.25">
      <c r="A3994" s="4" t="s">
        <v>4313</v>
      </c>
      <c r="B3994" s="31">
        <v>79.05</v>
      </c>
    </row>
    <row r="3995" spans="1:2" x14ac:dyDescent="0.25">
      <c r="A3995" s="4" t="s">
        <v>4314</v>
      </c>
      <c r="B3995" s="31">
        <v>79.739999999999995</v>
      </c>
    </row>
    <row r="3996" spans="1:2" x14ac:dyDescent="0.25">
      <c r="A3996" s="4" t="s">
        <v>4315</v>
      </c>
      <c r="B3996" s="31">
        <v>82.07</v>
      </c>
    </row>
    <row r="3997" spans="1:2" x14ac:dyDescent="0.25">
      <c r="A3997" s="4" t="s">
        <v>4316</v>
      </c>
      <c r="B3997" s="31">
        <v>83.51</v>
      </c>
    </row>
    <row r="3998" spans="1:2" x14ac:dyDescent="0.25">
      <c r="A3998" s="4" t="s">
        <v>4317</v>
      </c>
      <c r="B3998" s="31">
        <v>84.04</v>
      </c>
    </row>
    <row r="3999" spans="1:2" x14ac:dyDescent="0.25">
      <c r="A3999" s="4" t="s">
        <v>4318</v>
      </c>
      <c r="B3999" s="31">
        <v>84.88</v>
      </c>
    </row>
    <row r="4000" spans="1:2" x14ac:dyDescent="0.25">
      <c r="A4000" s="4" t="s">
        <v>4319</v>
      </c>
      <c r="B4000" s="31">
        <v>85.35</v>
      </c>
    </row>
    <row r="4001" spans="1:2" x14ac:dyDescent="0.25">
      <c r="A4001" s="4" t="s">
        <v>4320</v>
      </c>
      <c r="B4001" s="31">
        <v>86.03</v>
      </c>
    </row>
    <row r="4002" spans="1:2" x14ac:dyDescent="0.25">
      <c r="A4002" s="4" t="s">
        <v>4321</v>
      </c>
      <c r="B4002" s="31">
        <v>86.44</v>
      </c>
    </row>
    <row r="4003" spans="1:2" x14ac:dyDescent="0.25">
      <c r="A4003" s="4" t="s">
        <v>4322</v>
      </c>
      <c r="B4003" s="31">
        <v>86.69</v>
      </c>
    </row>
    <row r="4004" spans="1:2" x14ac:dyDescent="0.25">
      <c r="A4004" s="4" t="s">
        <v>4323</v>
      </c>
      <c r="B4004" s="31">
        <v>86.83</v>
      </c>
    </row>
    <row r="4005" spans="1:2" x14ac:dyDescent="0.25">
      <c r="A4005" s="4" t="s">
        <v>4324</v>
      </c>
      <c r="B4005" s="31">
        <v>87.23</v>
      </c>
    </row>
    <row r="4006" spans="1:2" x14ac:dyDescent="0.25">
      <c r="A4006" s="4" t="s">
        <v>4325</v>
      </c>
      <c r="B4006" s="31">
        <v>83.15</v>
      </c>
    </row>
    <row r="4007" spans="1:2" x14ac:dyDescent="0.25">
      <c r="A4007" s="4" t="s">
        <v>4326</v>
      </c>
      <c r="B4007" s="31">
        <v>82.38</v>
      </c>
    </row>
    <row r="4008" spans="1:2" x14ac:dyDescent="0.25">
      <c r="A4008" s="4" t="s">
        <v>4327</v>
      </c>
      <c r="B4008" s="31">
        <v>80.680000000000007</v>
      </c>
    </row>
    <row r="4009" spans="1:2" x14ac:dyDescent="0.25">
      <c r="A4009" s="4" t="s">
        <v>4328</v>
      </c>
      <c r="B4009" s="31">
        <v>80.61</v>
      </c>
    </row>
    <row r="4010" spans="1:2" x14ac:dyDescent="0.25">
      <c r="A4010" s="4" t="s">
        <v>4329</v>
      </c>
      <c r="B4010" s="31">
        <v>80.040000000000006</v>
      </c>
    </row>
    <row r="4011" spans="1:2" x14ac:dyDescent="0.25">
      <c r="A4011" s="4" t="s">
        <v>4330</v>
      </c>
      <c r="B4011" s="31">
        <v>79.37</v>
      </c>
    </row>
    <row r="4012" spans="1:2" x14ac:dyDescent="0.25">
      <c r="A4012" s="4" t="s">
        <v>4331</v>
      </c>
      <c r="B4012" s="31">
        <v>79.680000000000007</v>
      </c>
    </row>
    <row r="4013" spans="1:2" x14ac:dyDescent="0.25">
      <c r="A4013" s="4" t="s">
        <v>4332</v>
      </c>
      <c r="B4013" s="31">
        <v>80.510000000000005</v>
      </c>
    </row>
    <row r="4014" spans="1:2" x14ac:dyDescent="0.25">
      <c r="A4014" s="4" t="s">
        <v>4333</v>
      </c>
      <c r="B4014" s="31">
        <v>81.48</v>
      </c>
    </row>
    <row r="4015" spans="1:2" x14ac:dyDescent="0.25">
      <c r="A4015" s="4" t="s">
        <v>4334</v>
      </c>
      <c r="B4015" s="31">
        <v>80.489999999999995</v>
      </c>
    </row>
    <row r="4016" spans="1:2" x14ac:dyDescent="0.25">
      <c r="A4016" s="4" t="s">
        <v>4335</v>
      </c>
      <c r="B4016" s="31">
        <v>80.36</v>
      </c>
    </row>
    <row r="4017" spans="1:2" x14ac:dyDescent="0.25">
      <c r="A4017" s="4" t="s">
        <v>4336</v>
      </c>
      <c r="B4017" s="31">
        <v>79.819999999999993</v>
      </c>
    </row>
    <row r="4018" spans="1:2" x14ac:dyDescent="0.25">
      <c r="A4018" s="4" t="s">
        <v>4337</v>
      </c>
      <c r="B4018" s="31">
        <v>79.819999999999993</v>
      </c>
    </row>
    <row r="4019" spans="1:2" x14ac:dyDescent="0.25">
      <c r="A4019" s="4" t="s">
        <v>4338</v>
      </c>
      <c r="B4019" s="31">
        <v>80.790000000000006</v>
      </c>
    </row>
    <row r="4020" spans="1:2" x14ac:dyDescent="0.25">
      <c r="A4020" s="4" t="s">
        <v>4339</v>
      </c>
      <c r="B4020" s="31">
        <v>81.77</v>
      </c>
    </row>
    <row r="4021" spans="1:2" x14ac:dyDescent="0.25">
      <c r="A4021" s="4" t="s">
        <v>4340</v>
      </c>
      <c r="B4021" s="31">
        <v>83.19</v>
      </c>
    </row>
    <row r="4022" spans="1:2" x14ac:dyDescent="0.25">
      <c r="A4022" s="4" t="s">
        <v>4341</v>
      </c>
      <c r="B4022" s="31">
        <v>83.64</v>
      </c>
    </row>
    <row r="4023" spans="1:2" x14ac:dyDescent="0.25">
      <c r="A4023" s="4" t="s">
        <v>4342</v>
      </c>
      <c r="B4023" s="31">
        <v>85.24</v>
      </c>
    </row>
    <row r="4024" spans="1:2" x14ac:dyDescent="0.25">
      <c r="A4024" s="4" t="s">
        <v>4343</v>
      </c>
      <c r="B4024" s="31">
        <v>85.2</v>
      </c>
    </row>
    <row r="4025" spans="1:2" x14ac:dyDescent="0.25">
      <c r="A4025" s="4" t="s">
        <v>4344</v>
      </c>
      <c r="B4025" s="31">
        <v>86.37</v>
      </c>
    </row>
    <row r="4026" spans="1:2" x14ac:dyDescent="0.25">
      <c r="A4026" s="4" t="s">
        <v>4345</v>
      </c>
      <c r="B4026" s="31">
        <v>86.85</v>
      </c>
    </row>
    <row r="4027" spans="1:2" x14ac:dyDescent="0.25">
      <c r="A4027" s="4" t="s">
        <v>4346</v>
      </c>
      <c r="B4027" s="31">
        <v>84.91</v>
      </c>
    </row>
    <row r="4028" spans="1:2" x14ac:dyDescent="0.25">
      <c r="A4028" s="4" t="s">
        <v>4347</v>
      </c>
      <c r="B4028" s="31">
        <v>85.61</v>
      </c>
    </row>
    <row r="4029" spans="1:2" x14ac:dyDescent="0.25">
      <c r="A4029" s="4" t="s">
        <v>4348</v>
      </c>
      <c r="B4029" s="31">
        <v>86.42</v>
      </c>
    </row>
    <row r="4030" spans="1:2" x14ac:dyDescent="0.25">
      <c r="A4030" s="4" t="s">
        <v>4349</v>
      </c>
      <c r="B4030" s="31">
        <v>86.58</v>
      </c>
    </row>
    <row r="4031" spans="1:2" x14ac:dyDescent="0.25">
      <c r="A4031" s="4" t="s">
        <v>4350</v>
      </c>
      <c r="B4031" s="31">
        <v>88.93</v>
      </c>
    </row>
    <row r="4032" spans="1:2" x14ac:dyDescent="0.25">
      <c r="A4032" s="4" t="s">
        <v>4351</v>
      </c>
      <c r="B4032" s="31">
        <v>89.31</v>
      </c>
    </row>
    <row r="4033" spans="1:2" x14ac:dyDescent="0.25">
      <c r="A4033" s="4" t="s">
        <v>4352</v>
      </c>
      <c r="B4033" s="31">
        <v>90.07</v>
      </c>
    </row>
    <row r="4034" spans="1:2" x14ac:dyDescent="0.25">
      <c r="A4034" s="4" t="s">
        <v>4353</v>
      </c>
      <c r="B4034" s="31">
        <v>91.35</v>
      </c>
    </row>
    <row r="4035" spans="1:2" x14ac:dyDescent="0.25">
      <c r="A4035" s="4" t="s">
        <v>4354</v>
      </c>
      <c r="B4035" s="31">
        <v>91.93</v>
      </c>
    </row>
    <row r="4036" spans="1:2" x14ac:dyDescent="0.25">
      <c r="A4036" s="4" t="s">
        <v>4355</v>
      </c>
      <c r="B4036" s="31">
        <v>92.95</v>
      </c>
    </row>
    <row r="4037" spans="1:2" x14ac:dyDescent="0.25">
      <c r="A4037" s="4" t="s">
        <v>4356</v>
      </c>
      <c r="B4037" s="31">
        <v>93.5</v>
      </c>
    </row>
    <row r="4038" spans="1:2" x14ac:dyDescent="0.25">
      <c r="A4038" s="4" t="s">
        <v>4357</v>
      </c>
      <c r="B4038" s="31">
        <v>94.52</v>
      </c>
    </row>
    <row r="4039" spans="1:2" x14ac:dyDescent="0.25">
      <c r="A4039" s="4" t="s">
        <v>4358</v>
      </c>
      <c r="B4039" s="31">
        <v>96.95</v>
      </c>
    </row>
    <row r="4040" spans="1:2" x14ac:dyDescent="0.25">
      <c r="A4040" s="4" t="s">
        <v>4359</v>
      </c>
      <c r="B4040" s="31">
        <v>99.68</v>
      </c>
    </row>
    <row r="4041" spans="1:2" x14ac:dyDescent="0.25">
      <c r="A4041" s="4" t="s">
        <v>4360</v>
      </c>
      <c r="B4041" s="31">
        <v>102.24</v>
      </c>
    </row>
    <row r="4042" spans="1:2" x14ac:dyDescent="0.25">
      <c r="A4042" s="4" t="s">
        <v>4361</v>
      </c>
      <c r="B4042" s="31">
        <v>104.21</v>
      </c>
    </row>
    <row r="4043" spans="1:2" x14ac:dyDescent="0.25">
      <c r="A4043" s="4" t="s">
        <v>4362</v>
      </c>
      <c r="B4043" s="31">
        <v>105.34</v>
      </c>
    </row>
    <row r="4044" spans="1:2" x14ac:dyDescent="0.25">
      <c r="A4044" s="4" t="s">
        <v>4363</v>
      </c>
      <c r="B4044" s="31">
        <v>107.73</v>
      </c>
    </row>
    <row r="4045" spans="1:2" x14ac:dyDescent="0.25">
      <c r="A4045" s="4" t="s">
        <v>4364</v>
      </c>
      <c r="B4045" s="31">
        <v>109.3</v>
      </c>
    </row>
    <row r="4046" spans="1:2" x14ac:dyDescent="0.25">
      <c r="A4046" s="4" t="s">
        <v>4365</v>
      </c>
      <c r="B4046" s="31">
        <v>109.14</v>
      </c>
    </row>
    <row r="4047" spans="1:2" x14ac:dyDescent="0.25">
      <c r="A4047" s="4" t="s">
        <v>4366</v>
      </c>
      <c r="B4047" s="31">
        <v>108.27</v>
      </c>
    </row>
    <row r="4048" spans="1:2" x14ac:dyDescent="0.25">
      <c r="A4048" s="4" t="s">
        <v>4367</v>
      </c>
      <c r="B4048" s="31">
        <v>103.4</v>
      </c>
    </row>
    <row r="4049" spans="1:2" x14ac:dyDescent="0.25">
      <c r="A4049" s="4" t="s">
        <v>4368</v>
      </c>
      <c r="B4049" s="31">
        <v>104.22</v>
      </c>
    </row>
    <row r="4050" spans="1:2" x14ac:dyDescent="0.25">
      <c r="A4050" s="4" t="s">
        <v>4369</v>
      </c>
      <c r="B4050" s="31">
        <v>104.04</v>
      </c>
    </row>
    <row r="4051" spans="1:2" x14ac:dyDescent="0.25">
      <c r="A4051" s="4" t="s">
        <v>4370</v>
      </c>
      <c r="B4051" s="31">
        <v>104.1</v>
      </c>
    </row>
    <row r="4052" spans="1:2" x14ac:dyDescent="0.25">
      <c r="A4052" s="4" t="s">
        <v>4371</v>
      </c>
      <c r="B4052" s="31">
        <v>103.58</v>
      </c>
    </row>
    <row r="4053" spans="1:2" x14ac:dyDescent="0.25">
      <c r="A4053" s="4" t="s">
        <v>4372</v>
      </c>
      <c r="B4053" s="31">
        <v>102.66</v>
      </c>
    </row>
    <row r="4054" spans="1:2" x14ac:dyDescent="0.25">
      <c r="A4054" s="4" t="s">
        <v>4373</v>
      </c>
      <c r="B4054" s="31">
        <v>103.16</v>
      </c>
    </row>
    <row r="4055" spans="1:2" x14ac:dyDescent="0.25">
      <c r="A4055" s="4" t="s">
        <v>4374</v>
      </c>
      <c r="B4055" s="31">
        <v>103.12</v>
      </c>
    </row>
    <row r="4056" spans="1:2" x14ac:dyDescent="0.25">
      <c r="A4056" s="4" t="s">
        <v>4375</v>
      </c>
      <c r="B4056" s="31">
        <v>103.36</v>
      </c>
    </row>
    <row r="4057" spans="1:2" x14ac:dyDescent="0.25">
      <c r="A4057" s="4" t="s">
        <v>4376</v>
      </c>
      <c r="B4057" s="31">
        <v>103.11</v>
      </c>
    </row>
    <row r="4058" spans="1:2" x14ac:dyDescent="0.25">
      <c r="A4058" s="4" t="s">
        <v>4377</v>
      </c>
      <c r="B4058" s="31">
        <v>103.59</v>
      </c>
    </row>
    <row r="4059" spans="1:2" x14ac:dyDescent="0.25">
      <c r="A4059" s="4" t="s">
        <v>4378</v>
      </c>
      <c r="B4059" s="31">
        <v>102.98</v>
      </c>
    </row>
    <row r="4060" spans="1:2" x14ac:dyDescent="0.25">
      <c r="A4060" s="4" t="s">
        <v>4379</v>
      </c>
      <c r="B4060" s="31">
        <v>102.44</v>
      </c>
    </row>
    <row r="4061" spans="1:2" x14ac:dyDescent="0.25">
      <c r="A4061" s="4" t="s">
        <v>4380</v>
      </c>
      <c r="B4061" s="31">
        <v>102.68</v>
      </c>
    </row>
    <row r="4062" spans="1:2" x14ac:dyDescent="0.25">
      <c r="A4062" s="4" t="s">
        <v>4381</v>
      </c>
      <c r="B4062" s="31">
        <v>102.49</v>
      </c>
    </row>
    <row r="4063" spans="1:2" x14ac:dyDescent="0.25">
      <c r="A4063" s="4" t="s">
        <v>4382</v>
      </c>
      <c r="B4063" s="31">
        <v>101.99</v>
      </c>
    </row>
    <row r="4064" spans="1:2" x14ac:dyDescent="0.25">
      <c r="A4064" s="4" t="s">
        <v>4383</v>
      </c>
      <c r="B4064" s="31">
        <v>102.12</v>
      </c>
    </row>
    <row r="4065" spans="1:2" x14ac:dyDescent="0.25">
      <c r="A4065" s="4" t="s">
        <v>4384</v>
      </c>
      <c r="B4065" s="31">
        <v>101.53</v>
      </c>
    </row>
    <row r="4066" spans="1:2" x14ac:dyDescent="0.25">
      <c r="A4066" s="4" t="s">
        <v>4385</v>
      </c>
      <c r="B4066" s="31">
        <v>101.48</v>
      </c>
    </row>
    <row r="4067" spans="1:2" x14ac:dyDescent="0.25">
      <c r="A4067" s="4" t="s">
        <v>4386</v>
      </c>
      <c r="B4067" s="31">
        <v>100.25</v>
      </c>
    </row>
    <row r="4068" spans="1:2" x14ac:dyDescent="0.25">
      <c r="A4068" s="4" t="s">
        <v>4387</v>
      </c>
      <c r="B4068" s="31">
        <v>97.85</v>
      </c>
    </row>
    <row r="4069" spans="1:2" x14ac:dyDescent="0.25">
      <c r="A4069" s="4" t="s">
        <v>4388</v>
      </c>
      <c r="B4069" s="31">
        <v>96.93</v>
      </c>
    </row>
    <row r="4070" spans="1:2" x14ac:dyDescent="0.25">
      <c r="A4070" s="4" t="s">
        <v>4389</v>
      </c>
      <c r="B4070" s="31">
        <v>95.7</v>
      </c>
    </row>
    <row r="4071" spans="1:2" x14ac:dyDescent="0.25">
      <c r="A4071" s="4" t="s">
        <v>4390</v>
      </c>
      <c r="B4071" s="31">
        <v>94.71</v>
      </c>
    </row>
    <row r="4072" spans="1:2" x14ac:dyDescent="0.25">
      <c r="A4072" s="4" t="s">
        <v>4391</v>
      </c>
      <c r="B4072" s="31">
        <v>93.63</v>
      </c>
    </row>
    <row r="4073" spans="1:2" x14ac:dyDescent="0.25">
      <c r="A4073" s="4" t="s">
        <v>4392</v>
      </c>
      <c r="B4073" s="31">
        <v>93.1</v>
      </c>
    </row>
    <row r="4074" spans="1:2" x14ac:dyDescent="0.25">
      <c r="A4074" s="4" t="s">
        <v>4393</v>
      </c>
      <c r="B4074" s="31">
        <v>93.34</v>
      </c>
    </row>
    <row r="4075" spans="1:2" x14ac:dyDescent="0.25">
      <c r="A4075" s="4" t="s">
        <v>4394</v>
      </c>
      <c r="B4075" s="31">
        <v>93.15</v>
      </c>
    </row>
    <row r="4076" spans="1:2" x14ac:dyDescent="0.25">
      <c r="A4076" s="4" t="s">
        <v>4395</v>
      </c>
      <c r="B4076" s="31">
        <v>92.69</v>
      </c>
    </row>
    <row r="4077" spans="1:2" x14ac:dyDescent="0.25">
      <c r="A4077" s="4" t="s">
        <v>4396</v>
      </c>
      <c r="B4077" s="31">
        <v>92.96</v>
      </c>
    </row>
    <row r="4078" spans="1:2" x14ac:dyDescent="0.25">
      <c r="A4078" s="4" t="s">
        <v>4397</v>
      </c>
      <c r="B4078" s="31">
        <v>93.63</v>
      </c>
    </row>
    <row r="4079" spans="1:2" x14ac:dyDescent="0.25">
      <c r="A4079" s="4" t="s">
        <v>4398</v>
      </c>
      <c r="B4079" s="31">
        <v>94.91</v>
      </c>
    </row>
    <row r="4080" spans="1:2" x14ac:dyDescent="0.25">
      <c r="A4080" s="4" t="s">
        <v>4399</v>
      </c>
      <c r="B4080" s="31">
        <v>93.97</v>
      </c>
    </row>
    <row r="4081" spans="1:2" x14ac:dyDescent="0.25">
      <c r="A4081" s="4" t="s">
        <v>4400</v>
      </c>
      <c r="B4081" s="31">
        <v>94.11</v>
      </c>
    </row>
    <row r="4082" spans="1:2" x14ac:dyDescent="0.25">
      <c r="A4082" s="4" t="s">
        <v>4401</v>
      </c>
      <c r="B4082" s="31">
        <v>95.23</v>
      </c>
    </row>
    <row r="4083" spans="1:2" x14ac:dyDescent="0.25">
      <c r="A4083" s="4" t="s">
        <v>4402</v>
      </c>
      <c r="B4083" s="31">
        <v>98.07</v>
      </c>
    </row>
    <row r="4084" spans="1:2" x14ac:dyDescent="0.25">
      <c r="A4084" s="4" t="s">
        <v>4403</v>
      </c>
      <c r="B4084" s="31">
        <v>98.4</v>
      </c>
    </row>
    <row r="4085" spans="1:2" x14ac:dyDescent="0.25">
      <c r="A4085" s="4" t="s">
        <v>4404</v>
      </c>
      <c r="B4085" s="31">
        <v>98.93</v>
      </c>
    </row>
    <row r="4086" spans="1:2" x14ac:dyDescent="0.25">
      <c r="A4086" s="4" t="s">
        <v>4405</v>
      </c>
      <c r="B4086" s="31">
        <v>99.47</v>
      </c>
    </row>
    <row r="4087" spans="1:2" x14ac:dyDescent="0.25">
      <c r="A4087" s="4" t="s">
        <v>4406</v>
      </c>
      <c r="B4087" s="31">
        <v>99.73</v>
      </c>
    </row>
    <row r="4088" spans="1:2" x14ac:dyDescent="0.25">
      <c r="A4088" s="4" t="s">
        <v>4407</v>
      </c>
      <c r="B4088" s="31">
        <v>101.1</v>
      </c>
    </row>
    <row r="4089" spans="1:2" x14ac:dyDescent="0.25">
      <c r="A4089" s="4" t="s">
        <v>4408</v>
      </c>
      <c r="B4089" s="31">
        <v>100.89</v>
      </c>
    </row>
    <row r="4090" spans="1:2" x14ac:dyDescent="0.25">
      <c r="A4090" s="4" t="s">
        <v>4409</v>
      </c>
      <c r="B4090" s="31">
        <v>101.74</v>
      </c>
    </row>
    <row r="4091" spans="1:2" x14ac:dyDescent="0.25">
      <c r="A4091" s="4" t="s">
        <v>4410</v>
      </c>
      <c r="B4091" s="31">
        <v>102.16</v>
      </c>
    </row>
    <row r="4092" spans="1:2" x14ac:dyDescent="0.25">
      <c r="A4092" s="4" t="s">
        <v>4411</v>
      </c>
      <c r="B4092" s="31">
        <v>102.1</v>
      </c>
    </row>
    <row r="4093" spans="1:2" x14ac:dyDescent="0.25">
      <c r="A4093" s="4" t="s">
        <v>4412</v>
      </c>
      <c r="B4093" s="31">
        <v>102.15</v>
      </c>
    </row>
    <row r="4094" spans="1:2" x14ac:dyDescent="0.25">
      <c r="A4094" s="4" t="s">
        <v>4413</v>
      </c>
      <c r="B4094" s="31">
        <v>102.99</v>
      </c>
    </row>
    <row r="4095" spans="1:2" x14ac:dyDescent="0.25">
      <c r="A4095" s="4" t="s">
        <v>4414</v>
      </c>
      <c r="B4095" s="31">
        <v>103.67</v>
      </c>
    </row>
    <row r="4096" spans="1:2" x14ac:dyDescent="0.25">
      <c r="A4096" s="4" t="s">
        <v>4415</v>
      </c>
      <c r="B4096" s="31">
        <v>104.18</v>
      </c>
    </row>
    <row r="4097" spans="1:2" x14ac:dyDescent="0.25">
      <c r="A4097" s="4" t="s">
        <v>4416</v>
      </c>
      <c r="B4097" s="31">
        <v>104.48</v>
      </c>
    </row>
    <row r="4098" spans="1:2" x14ac:dyDescent="0.25">
      <c r="A4098" s="4" t="s">
        <v>4417</v>
      </c>
      <c r="B4098" s="31">
        <v>105.02</v>
      </c>
    </row>
    <row r="4099" spans="1:2" x14ac:dyDescent="0.25">
      <c r="A4099" s="4" t="s">
        <v>4418</v>
      </c>
      <c r="B4099" s="31">
        <v>105.34</v>
      </c>
    </row>
    <row r="4100" spans="1:2" x14ac:dyDescent="0.25">
      <c r="A4100" s="4" t="s">
        <v>4419</v>
      </c>
      <c r="B4100" s="31">
        <v>105.61</v>
      </c>
    </row>
    <row r="4101" spans="1:2" x14ac:dyDescent="0.25">
      <c r="A4101" s="4" t="s">
        <v>4420</v>
      </c>
      <c r="B4101" s="31">
        <v>105.11</v>
      </c>
    </row>
    <row r="4102" spans="1:2" x14ac:dyDescent="0.25">
      <c r="A4102" s="4" t="s">
        <v>4421</v>
      </c>
      <c r="B4102" s="31">
        <v>104.36</v>
      </c>
    </row>
    <row r="4103" spans="1:2" x14ac:dyDescent="0.25">
      <c r="A4103" s="4" t="s">
        <v>4422</v>
      </c>
      <c r="B4103" s="31">
        <v>103.67</v>
      </c>
    </row>
    <row r="4104" spans="1:2" x14ac:dyDescent="0.25">
      <c r="A4104" s="4" t="s">
        <v>4423</v>
      </c>
      <c r="B4104" s="31">
        <v>103.8</v>
      </c>
    </row>
    <row r="4105" spans="1:2" x14ac:dyDescent="0.25">
      <c r="A4105" s="4" t="s">
        <v>4424</v>
      </c>
      <c r="B4105" s="31">
        <v>103.62</v>
      </c>
    </row>
    <row r="4106" spans="1:2" x14ac:dyDescent="0.25">
      <c r="A4106" s="4" t="s">
        <v>4425</v>
      </c>
      <c r="B4106" s="31">
        <v>102.91</v>
      </c>
    </row>
    <row r="4107" spans="1:2" x14ac:dyDescent="0.25">
      <c r="A4107" s="4" t="s">
        <v>4426</v>
      </c>
      <c r="B4107" s="31">
        <v>103.02</v>
      </c>
    </row>
    <row r="4108" spans="1:2" x14ac:dyDescent="0.25">
      <c r="A4108" s="4" t="s">
        <v>4427</v>
      </c>
      <c r="B4108" s="31">
        <v>101.21</v>
      </c>
    </row>
    <row r="4109" spans="1:2" x14ac:dyDescent="0.25">
      <c r="A4109" s="4" t="s">
        <v>4428</v>
      </c>
      <c r="B4109" s="31">
        <v>100.1</v>
      </c>
    </row>
    <row r="4110" spans="1:2" x14ac:dyDescent="0.25">
      <c r="A4110" s="4" t="s">
        <v>4429</v>
      </c>
      <c r="B4110" s="31">
        <v>100.17</v>
      </c>
    </row>
    <row r="4111" spans="1:2" x14ac:dyDescent="0.25">
      <c r="A4111" s="4" t="s">
        <v>4430</v>
      </c>
      <c r="B4111" s="31">
        <v>100.09</v>
      </c>
    </row>
    <row r="4112" spans="1:2" x14ac:dyDescent="0.25">
      <c r="A4112" s="4" t="s">
        <v>4431</v>
      </c>
      <c r="B4112" s="31">
        <v>99.8</v>
      </c>
    </row>
    <row r="4113" spans="1:2" x14ac:dyDescent="0.25">
      <c r="A4113" s="4" t="s">
        <v>4432</v>
      </c>
      <c r="B4113" s="31">
        <v>99.69</v>
      </c>
    </row>
    <row r="4114" spans="1:2" x14ac:dyDescent="0.25">
      <c r="A4114" s="4" t="s">
        <v>4433</v>
      </c>
      <c r="B4114" s="31">
        <v>100.54</v>
      </c>
    </row>
    <row r="4115" spans="1:2" x14ac:dyDescent="0.25">
      <c r="A4115" s="4" t="s">
        <v>4434</v>
      </c>
      <c r="B4115" s="31">
        <v>100.26</v>
      </c>
    </row>
    <row r="4116" spans="1:2" x14ac:dyDescent="0.25">
      <c r="A4116" s="4" t="s">
        <v>4435</v>
      </c>
      <c r="B4116" s="31">
        <v>100.29</v>
      </c>
    </row>
    <row r="4117" spans="1:2" x14ac:dyDescent="0.25">
      <c r="A4117" s="4" t="s">
        <v>4436</v>
      </c>
      <c r="B4117" s="31">
        <v>100.55</v>
      </c>
    </row>
    <row r="4118" spans="1:2" x14ac:dyDescent="0.25">
      <c r="A4118" s="4" t="s">
        <v>4437</v>
      </c>
      <c r="B4118" s="31">
        <v>101.03</v>
      </c>
    </row>
    <row r="4119" spans="1:2" x14ac:dyDescent="0.25">
      <c r="A4119" s="4" t="s">
        <v>4438</v>
      </c>
      <c r="B4119" s="31">
        <v>101.34</v>
      </c>
    </row>
    <row r="4120" spans="1:2" x14ac:dyDescent="0.25">
      <c r="A4120" s="4" t="s">
        <v>4439</v>
      </c>
      <c r="B4120" s="31">
        <v>101.69</v>
      </c>
    </row>
    <row r="4121" spans="1:2" x14ac:dyDescent="0.25">
      <c r="A4121" s="4" t="s">
        <v>4440</v>
      </c>
      <c r="B4121" s="31">
        <v>102.34</v>
      </c>
    </row>
    <row r="4122" spans="1:2" x14ac:dyDescent="0.25">
      <c r="A4122" s="4" t="s">
        <v>4441</v>
      </c>
      <c r="B4122" s="31">
        <v>102.57</v>
      </c>
    </row>
    <row r="4123" spans="1:2" x14ac:dyDescent="0.25">
      <c r="A4123" s="4" t="s">
        <v>4442</v>
      </c>
      <c r="B4123" s="31">
        <v>102.71</v>
      </c>
    </row>
    <row r="4124" spans="1:2" x14ac:dyDescent="0.25">
      <c r="A4124" s="4" t="s">
        <v>4443</v>
      </c>
      <c r="B4124" s="31">
        <v>103.19</v>
      </c>
    </row>
    <row r="4125" spans="1:2" x14ac:dyDescent="0.25">
      <c r="A4125" s="4" t="s">
        <v>4444</v>
      </c>
      <c r="B4125" s="31">
        <v>102.97</v>
      </c>
    </row>
    <row r="4126" spans="1:2" x14ac:dyDescent="0.25">
      <c r="A4126" s="4" t="s">
        <v>4445</v>
      </c>
      <c r="B4126" s="31">
        <v>100.24</v>
      </c>
    </row>
    <row r="4127" spans="1:2" x14ac:dyDescent="0.25">
      <c r="A4127" s="4" t="s">
        <v>4446</v>
      </c>
      <c r="B4127" s="31">
        <v>100.85</v>
      </c>
    </row>
    <row r="4128" spans="1:2" x14ac:dyDescent="0.25">
      <c r="A4128" s="4" t="s">
        <v>4447</v>
      </c>
      <c r="B4128" s="31">
        <v>101.96</v>
      </c>
    </row>
    <row r="4129" spans="1:2" x14ac:dyDescent="0.25">
      <c r="A4129" s="4" t="s">
        <v>4448</v>
      </c>
      <c r="B4129" s="31">
        <v>103.75</v>
      </c>
    </row>
    <row r="4130" spans="1:2" x14ac:dyDescent="0.25">
      <c r="A4130" s="4" t="s">
        <v>4449</v>
      </c>
      <c r="B4130" s="31">
        <v>104.32</v>
      </c>
    </row>
    <row r="4131" spans="1:2" x14ac:dyDescent="0.25">
      <c r="A4131" s="4" t="s">
        <v>4450</v>
      </c>
      <c r="B4131" s="31">
        <v>104.97</v>
      </c>
    </row>
    <row r="4132" spans="1:2" x14ac:dyDescent="0.25">
      <c r="A4132" s="4" t="s">
        <v>4451</v>
      </c>
      <c r="B4132" s="31">
        <v>105.27</v>
      </c>
    </row>
    <row r="4133" spans="1:2" x14ac:dyDescent="0.25">
      <c r="A4133" s="4" t="s">
        <v>4452</v>
      </c>
      <c r="B4133" s="31">
        <v>107.27</v>
      </c>
    </row>
    <row r="4134" spans="1:2" x14ac:dyDescent="0.25">
      <c r="A4134" s="4" t="s">
        <v>4453</v>
      </c>
      <c r="B4134" s="31">
        <v>107.42</v>
      </c>
    </row>
    <row r="4135" spans="1:2" x14ac:dyDescent="0.25">
      <c r="A4135" s="4" t="s">
        <v>4454</v>
      </c>
      <c r="B4135" s="31">
        <v>107.43</v>
      </c>
    </row>
    <row r="4136" spans="1:2" x14ac:dyDescent="0.25">
      <c r="A4136" s="4" t="s">
        <v>4455</v>
      </c>
      <c r="B4136" s="31">
        <v>107.95</v>
      </c>
    </row>
    <row r="4137" spans="1:2" x14ac:dyDescent="0.25">
      <c r="A4137" s="4" t="s">
        <v>4456</v>
      </c>
      <c r="B4137" s="31">
        <v>109.17</v>
      </c>
    </row>
    <row r="4138" spans="1:2" x14ac:dyDescent="0.25">
      <c r="A4138" s="4" t="s">
        <v>4457</v>
      </c>
      <c r="B4138" s="31">
        <v>109.43</v>
      </c>
    </row>
    <row r="4139" spans="1:2" x14ac:dyDescent="0.25">
      <c r="A4139" s="4" t="s">
        <v>4458</v>
      </c>
      <c r="B4139" s="31">
        <v>109.27</v>
      </c>
    </row>
    <row r="4140" spans="1:2" x14ac:dyDescent="0.25">
      <c r="A4140" s="4" t="s">
        <v>4459</v>
      </c>
      <c r="B4140" s="31">
        <v>109.91</v>
      </c>
    </row>
    <row r="4141" spans="1:2" x14ac:dyDescent="0.25">
      <c r="A4141" s="4" t="s">
        <v>4460</v>
      </c>
      <c r="B4141" s="31">
        <v>109.24</v>
      </c>
    </row>
    <row r="4142" spans="1:2" x14ac:dyDescent="0.25">
      <c r="A4142" s="4" t="s">
        <v>4461</v>
      </c>
      <c r="B4142" s="31">
        <v>108.4</v>
      </c>
    </row>
    <row r="4143" spans="1:2" x14ac:dyDescent="0.25">
      <c r="A4143" s="4" t="s">
        <v>4462</v>
      </c>
      <c r="B4143" s="31">
        <v>108.95</v>
      </c>
    </row>
    <row r="4144" spans="1:2" x14ac:dyDescent="0.25">
      <c r="A4144" s="4" t="s">
        <v>4463</v>
      </c>
      <c r="B4144" s="31">
        <v>109.28</v>
      </c>
    </row>
    <row r="4145" spans="1:2" x14ac:dyDescent="0.25">
      <c r="A4145" s="4" t="s">
        <v>4464</v>
      </c>
      <c r="B4145" s="31">
        <v>109.39</v>
      </c>
    </row>
    <row r="4146" spans="1:2" x14ac:dyDescent="0.25">
      <c r="A4146" s="4" t="s">
        <v>4465</v>
      </c>
      <c r="B4146" s="31">
        <v>110.56</v>
      </c>
    </row>
    <row r="4147" spans="1:2" x14ac:dyDescent="0.25">
      <c r="A4147" s="4" t="s">
        <v>4466</v>
      </c>
      <c r="B4147" s="31">
        <v>110.35</v>
      </c>
    </row>
    <row r="4148" spans="1:2" x14ac:dyDescent="0.25">
      <c r="A4148" s="4" t="s">
        <v>4467</v>
      </c>
      <c r="B4148" s="31">
        <v>109.75</v>
      </c>
    </row>
    <row r="4149" spans="1:2" x14ac:dyDescent="0.25">
      <c r="A4149" s="4" t="s">
        <v>4468</v>
      </c>
      <c r="B4149" s="31">
        <v>108.34</v>
      </c>
    </row>
    <row r="4150" spans="1:2" x14ac:dyDescent="0.25">
      <c r="A4150" s="4" t="s">
        <v>4469</v>
      </c>
      <c r="B4150" s="31">
        <v>108.5</v>
      </c>
    </row>
    <row r="4151" spans="1:2" x14ac:dyDescent="0.25">
      <c r="A4151" s="4" t="s">
        <v>4470</v>
      </c>
      <c r="B4151" s="31">
        <v>109.26</v>
      </c>
    </row>
    <row r="4152" spans="1:2" x14ac:dyDescent="0.25">
      <c r="A4152" s="4" t="s">
        <v>4471</v>
      </c>
      <c r="B4152" s="31">
        <v>109.98</v>
      </c>
    </row>
    <row r="4153" spans="1:2" x14ac:dyDescent="0.25">
      <c r="A4153" s="4" t="s">
        <v>4472</v>
      </c>
      <c r="B4153" s="31">
        <v>110.17</v>
      </c>
    </row>
    <row r="4154" spans="1:2" x14ac:dyDescent="0.25">
      <c r="A4154" s="4" t="s">
        <v>4473</v>
      </c>
      <c r="B4154" s="31">
        <v>110.03</v>
      </c>
    </row>
    <row r="4155" spans="1:2" x14ac:dyDescent="0.25">
      <c r="A4155" s="4" t="s">
        <v>4474</v>
      </c>
      <c r="B4155" s="31">
        <v>110.68</v>
      </c>
    </row>
    <row r="4156" spans="1:2" x14ac:dyDescent="0.25">
      <c r="A4156" s="4" t="s">
        <v>4475</v>
      </c>
      <c r="B4156" s="31">
        <v>111.42</v>
      </c>
    </row>
    <row r="4157" spans="1:2" x14ac:dyDescent="0.25">
      <c r="A4157" s="4" t="s">
        <v>4476</v>
      </c>
      <c r="B4157" s="31">
        <v>111.82</v>
      </c>
    </row>
    <row r="4158" spans="1:2" x14ac:dyDescent="0.25">
      <c r="A4158" s="4" t="s">
        <v>4477</v>
      </c>
      <c r="B4158" s="31">
        <v>112.65</v>
      </c>
    </row>
    <row r="4159" spans="1:2" x14ac:dyDescent="0.25">
      <c r="A4159" s="4" t="s">
        <v>4478</v>
      </c>
      <c r="B4159" s="31">
        <v>112.93</v>
      </c>
    </row>
    <row r="4160" spans="1:2" x14ac:dyDescent="0.25">
      <c r="A4160" s="4" t="s">
        <v>4479</v>
      </c>
      <c r="B4160" s="31">
        <v>112.96</v>
      </c>
    </row>
    <row r="4161" spans="1:2" x14ac:dyDescent="0.25">
      <c r="A4161" s="4" t="s">
        <v>4480</v>
      </c>
      <c r="B4161" s="31">
        <v>112.81</v>
      </c>
    </row>
    <row r="4162" spans="1:2" x14ac:dyDescent="0.25">
      <c r="A4162" s="4" t="s">
        <v>4481</v>
      </c>
      <c r="B4162" s="31">
        <v>113.04</v>
      </c>
    </row>
    <row r="4163" spans="1:2" x14ac:dyDescent="0.25">
      <c r="A4163" s="4" t="s">
        <v>4482</v>
      </c>
      <c r="B4163" s="31">
        <v>113.88</v>
      </c>
    </row>
    <row r="4164" spans="1:2" x14ac:dyDescent="0.25">
      <c r="A4164" s="4" t="s">
        <v>4483</v>
      </c>
      <c r="B4164" s="31">
        <v>114.54</v>
      </c>
    </row>
    <row r="4165" spans="1:2" x14ac:dyDescent="0.25">
      <c r="A4165" s="4" t="s">
        <v>4484</v>
      </c>
      <c r="B4165" s="31">
        <v>114.08</v>
      </c>
    </row>
    <row r="4166" spans="1:2" x14ac:dyDescent="0.25">
      <c r="A4166" s="4" t="s">
        <v>4485</v>
      </c>
      <c r="B4166" s="31">
        <v>114.51</v>
      </c>
    </row>
    <row r="4167" spans="1:2" x14ac:dyDescent="0.25">
      <c r="A4167" s="4" t="s">
        <v>4486</v>
      </c>
      <c r="B4167" s="31">
        <v>115.12</v>
      </c>
    </row>
    <row r="4168" spans="1:2" x14ac:dyDescent="0.25">
      <c r="A4168" s="4" t="s">
        <v>4487</v>
      </c>
      <c r="B4168" s="31">
        <v>115.1</v>
      </c>
    </row>
    <row r="4169" spans="1:2" x14ac:dyDescent="0.25">
      <c r="A4169" s="4" t="s">
        <v>4488</v>
      </c>
      <c r="B4169" s="31">
        <v>110.65</v>
      </c>
    </row>
    <row r="4170" spans="1:2" x14ac:dyDescent="0.25">
      <c r="A4170" s="4" t="s">
        <v>4489</v>
      </c>
      <c r="B4170" s="31">
        <v>110.6</v>
      </c>
    </row>
    <row r="4171" spans="1:2" x14ac:dyDescent="0.25">
      <c r="A4171" s="4" t="s">
        <v>4490</v>
      </c>
      <c r="B4171" s="31">
        <v>111.1</v>
      </c>
    </row>
    <row r="4172" spans="1:2" x14ac:dyDescent="0.25">
      <c r="A4172" s="4" t="s">
        <v>4491</v>
      </c>
      <c r="B4172" s="31">
        <v>111.83</v>
      </c>
    </row>
    <row r="4173" spans="1:2" x14ac:dyDescent="0.25">
      <c r="A4173" s="4" t="s">
        <v>4492</v>
      </c>
      <c r="B4173" s="31">
        <v>112.56</v>
      </c>
    </row>
    <row r="4174" spans="1:2" x14ac:dyDescent="0.25">
      <c r="A4174" s="4" t="s">
        <v>4493</v>
      </c>
      <c r="B4174" s="31">
        <v>112.19</v>
      </c>
    </row>
    <row r="4175" spans="1:2" x14ac:dyDescent="0.25">
      <c r="A4175" s="4" t="s">
        <v>4494</v>
      </c>
      <c r="B4175" s="31">
        <v>112.38</v>
      </c>
    </row>
    <row r="4176" spans="1:2" x14ac:dyDescent="0.25">
      <c r="A4176" s="4" t="s">
        <v>4495</v>
      </c>
      <c r="B4176" s="31">
        <v>113.48</v>
      </c>
    </row>
    <row r="4177" spans="1:2" x14ac:dyDescent="0.25">
      <c r="A4177" s="4" t="s">
        <v>4496</v>
      </c>
      <c r="B4177" s="31">
        <v>112.81</v>
      </c>
    </row>
    <row r="4178" spans="1:2" x14ac:dyDescent="0.25">
      <c r="A4178" s="4" t="s">
        <v>4497</v>
      </c>
      <c r="B4178" s="31">
        <v>112.32</v>
      </c>
    </row>
    <row r="4179" spans="1:2" x14ac:dyDescent="0.25">
      <c r="A4179" s="4" t="s">
        <v>4498</v>
      </c>
      <c r="B4179" s="31">
        <v>112.03</v>
      </c>
    </row>
    <row r="4180" spans="1:2" x14ac:dyDescent="0.25">
      <c r="A4180" s="4" t="s">
        <v>4499</v>
      </c>
      <c r="B4180" s="31">
        <v>114.41</v>
      </c>
    </row>
    <row r="4181" spans="1:2" x14ac:dyDescent="0.25">
      <c r="A4181" s="4" t="s">
        <v>4500</v>
      </c>
      <c r="B4181" s="31">
        <v>113.85</v>
      </c>
    </row>
    <row r="4182" spans="1:2" x14ac:dyDescent="0.25">
      <c r="A4182" s="4" t="s">
        <v>4501</v>
      </c>
      <c r="B4182" s="31">
        <v>113.11</v>
      </c>
    </row>
    <row r="4183" spans="1:2" x14ac:dyDescent="0.25">
      <c r="A4183" s="4" t="s">
        <v>4502</v>
      </c>
      <c r="B4183" s="31">
        <v>112.97</v>
      </c>
    </row>
    <row r="4184" spans="1:2" x14ac:dyDescent="0.25">
      <c r="A4184" s="4" t="s">
        <v>4503</v>
      </c>
      <c r="B4184" s="31">
        <v>112.07</v>
      </c>
    </row>
    <row r="4185" spans="1:2" x14ac:dyDescent="0.25">
      <c r="A4185" s="4" t="s">
        <v>4504</v>
      </c>
      <c r="B4185" s="31">
        <v>109.35</v>
      </c>
    </row>
    <row r="4186" spans="1:2" x14ac:dyDescent="0.25">
      <c r="A4186" s="4" t="s">
        <v>4505</v>
      </c>
      <c r="B4186" s="31">
        <v>107.32</v>
      </c>
    </row>
    <row r="4187" spans="1:2" x14ac:dyDescent="0.25">
      <c r="A4187" s="4" t="s">
        <v>4506</v>
      </c>
      <c r="B4187" s="31">
        <v>108.27</v>
      </c>
    </row>
    <row r="4188" spans="1:2" x14ac:dyDescent="0.25">
      <c r="A4188" s="4" t="s">
        <v>4507</v>
      </c>
      <c r="B4188" s="31">
        <v>109.99</v>
      </c>
    </row>
    <row r="4189" spans="1:2" x14ac:dyDescent="0.25">
      <c r="A4189" s="4" t="s">
        <v>4508</v>
      </c>
      <c r="B4189" s="31">
        <v>110.91</v>
      </c>
    </row>
    <row r="4190" spans="1:2" x14ac:dyDescent="0.25">
      <c r="A4190" s="4" t="s">
        <v>4509</v>
      </c>
      <c r="B4190" s="31">
        <v>109.32</v>
      </c>
    </row>
    <row r="4191" spans="1:2" x14ac:dyDescent="0.25">
      <c r="A4191" s="4" t="s">
        <v>4510</v>
      </c>
      <c r="B4191" s="31">
        <v>108.7</v>
      </c>
    </row>
    <row r="4192" spans="1:2" x14ac:dyDescent="0.25">
      <c r="A4192" s="4" t="s">
        <v>4511</v>
      </c>
      <c r="B4192" s="31">
        <v>108.66</v>
      </c>
    </row>
    <row r="4193" spans="1:2" x14ac:dyDescent="0.25">
      <c r="A4193" s="4" t="s">
        <v>4512</v>
      </c>
      <c r="B4193" s="31">
        <v>106.91</v>
      </c>
    </row>
    <row r="4194" spans="1:2" x14ac:dyDescent="0.25">
      <c r="A4194" s="4" t="s">
        <v>4513</v>
      </c>
      <c r="B4194" s="31">
        <v>106.39</v>
      </c>
    </row>
    <row r="4195" spans="1:2" x14ac:dyDescent="0.25">
      <c r="A4195" s="4" t="s">
        <v>4514</v>
      </c>
      <c r="B4195" s="31">
        <v>105.45</v>
      </c>
    </row>
    <row r="4196" spans="1:2" x14ac:dyDescent="0.25">
      <c r="A4196" s="4" t="s">
        <v>4515</v>
      </c>
      <c r="B4196" s="31">
        <v>104.89</v>
      </c>
    </row>
    <row r="4197" spans="1:2" x14ac:dyDescent="0.25">
      <c r="A4197" s="4" t="s">
        <v>4516</v>
      </c>
      <c r="B4197" s="31">
        <v>104.53</v>
      </c>
    </row>
    <row r="4198" spans="1:2" x14ac:dyDescent="0.25">
      <c r="A4198" s="4" t="s">
        <v>4517</v>
      </c>
      <c r="B4198" s="31">
        <v>103.88</v>
      </c>
    </row>
    <row r="4199" spans="1:2" x14ac:dyDescent="0.25">
      <c r="A4199" s="4" t="s">
        <v>4518</v>
      </c>
      <c r="B4199" s="31">
        <v>102.76</v>
      </c>
    </row>
    <row r="4200" spans="1:2" x14ac:dyDescent="0.25">
      <c r="A4200" s="4" t="s">
        <v>4519</v>
      </c>
      <c r="B4200" s="31">
        <v>100.92</v>
      </c>
    </row>
    <row r="4201" spans="1:2" x14ac:dyDescent="0.25">
      <c r="A4201" s="4" t="s">
        <v>4520</v>
      </c>
      <c r="B4201" s="31">
        <v>98.67</v>
      </c>
    </row>
    <row r="4202" spans="1:2" x14ac:dyDescent="0.25">
      <c r="A4202" s="4" t="s">
        <v>4521</v>
      </c>
      <c r="B4202" s="31">
        <v>99.01</v>
      </c>
    </row>
    <row r="4203" spans="1:2" x14ac:dyDescent="0.25">
      <c r="A4203" s="4" t="s">
        <v>4522</v>
      </c>
      <c r="B4203" s="31">
        <v>97.52</v>
      </c>
    </row>
    <row r="4204" spans="1:2" x14ac:dyDescent="0.25">
      <c r="A4204" s="4" t="s">
        <v>4523</v>
      </c>
      <c r="B4204" s="31">
        <v>96.64</v>
      </c>
    </row>
    <row r="4205" spans="1:2" x14ac:dyDescent="0.25">
      <c r="A4205" s="4" t="s">
        <v>4524</v>
      </c>
      <c r="B4205" s="31">
        <v>96.15</v>
      </c>
    </row>
    <row r="4206" spans="1:2" x14ac:dyDescent="0.25">
      <c r="A4206" s="4" t="s">
        <v>4525</v>
      </c>
      <c r="B4206" s="31">
        <v>95.02</v>
      </c>
    </row>
    <row r="4207" spans="1:2" x14ac:dyDescent="0.25">
      <c r="A4207" s="4" t="s">
        <v>4526</v>
      </c>
      <c r="B4207" s="31">
        <v>95.04</v>
      </c>
    </row>
    <row r="4208" spans="1:2" x14ac:dyDescent="0.25">
      <c r="A4208" s="4" t="s">
        <v>4527</v>
      </c>
      <c r="B4208" s="31">
        <v>95.44</v>
      </c>
    </row>
    <row r="4209" spans="1:2" x14ac:dyDescent="0.25">
      <c r="A4209" s="4" t="s">
        <v>4528</v>
      </c>
      <c r="B4209" s="31">
        <v>96</v>
      </c>
    </row>
    <row r="4210" spans="1:2" x14ac:dyDescent="0.25">
      <c r="A4210" s="4" t="s">
        <v>4529</v>
      </c>
      <c r="B4210" s="31">
        <v>98.68</v>
      </c>
    </row>
    <row r="4211" spans="1:2" x14ac:dyDescent="0.25">
      <c r="A4211" s="4" t="s">
        <v>4530</v>
      </c>
      <c r="B4211" s="31">
        <v>99.75</v>
      </c>
    </row>
    <row r="4212" spans="1:2" x14ac:dyDescent="0.25">
      <c r="A4212" s="4" t="s">
        <v>4531</v>
      </c>
      <c r="B4212" s="31">
        <v>100.68</v>
      </c>
    </row>
    <row r="4213" spans="1:2" x14ac:dyDescent="0.25">
      <c r="A4213" s="4" t="s">
        <v>4532</v>
      </c>
      <c r="B4213" s="31">
        <v>102.32</v>
      </c>
    </row>
    <row r="4214" spans="1:2" x14ac:dyDescent="0.25">
      <c r="A4214" s="4" t="s">
        <v>4533</v>
      </c>
      <c r="B4214" s="31">
        <v>103.24</v>
      </c>
    </row>
    <row r="4215" spans="1:2" x14ac:dyDescent="0.25">
      <c r="A4215" s="4" t="s">
        <v>4534</v>
      </c>
      <c r="B4215" s="31">
        <v>104.04</v>
      </c>
    </row>
    <row r="4216" spans="1:2" x14ac:dyDescent="0.25">
      <c r="A4216" s="4" t="s">
        <v>4535</v>
      </c>
      <c r="B4216" s="31">
        <v>104.87</v>
      </c>
    </row>
    <row r="4217" spans="1:2" x14ac:dyDescent="0.25">
      <c r="A4217" s="4" t="s">
        <v>5874</v>
      </c>
      <c r="B4217" s="31">
        <v>105.17</v>
      </c>
    </row>
    <row r="4218" spans="1:2" x14ac:dyDescent="0.25">
      <c r="A4218" s="4" t="s">
        <v>4536</v>
      </c>
      <c r="B4218" s="31">
        <v>105.21</v>
      </c>
    </row>
    <row r="4219" spans="1:2" x14ac:dyDescent="0.25">
      <c r="A4219" s="4" t="s">
        <v>4537</v>
      </c>
      <c r="B4219" s="31">
        <v>105.41</v>
      </c>
    </row>
    <row r="4220" spans="1:2" x14ac:dyDescent="0.25">
      <c r="A4220" s="4" t="s">
        <v>4538</v>
      </c>
      <c r="B4220" s="31">
        <v>106.25</v>
      </c>
    </row>
    <row r="4221" spans="1:2" x14ac:dyDescent="0.25">
      <c r="A4221" s="4" t="s">
        <v>4539</v>
      </c>
      <c r="B4221" s="31">
        <v>107.14</v>
      </c>
    </row>
    <row r="4222" spans="1:2" x14ac:dyDescent="0.25">
      <c r="A4222" s="4" t="s">
        <v>4540</v>
      </c>
      <c r="B4222" s="31">
        <v>106.41</v>
      </c>
    </row>
    <row r="4223" spans="1:2" x14ac:dyDescent="0.25">
      <c r="A4223" s="4" t="s">
        <v>4541</v>
      </c>
      <c r="B4223" s="31">
        <v>106.56</v>
      </c>
    </row>
    <row r="4224" spans="1:2" x14ac:dyDescent="0.25">
      <c r="A4224" s="4" t="s">
        <v>4542</v>
      </c>
      <c r="B4224" s="31">
        <v>106.57</v>
      </c>
    </row>
    <row r="4225" spans="1:2" x14ac:dyDescent="0.25">
      <c r="A4225" s="4" t="s">
        <v>4543</v>
      </c>
      <c r="B4225" s="31">
        <v>107.72</v>
      </c>
    </row>
    <row r="4226" spans="1:2" x14ac:dyDescent="0.25">
      <c r="A4226" s="4" t="s">
        <v>4544</v>
      </c>
      <c r="B4226" s="31">
        <v>108.43</v>
      </c>
    </row>
    <row r="4227" spans="1:2" x14ac:dyDescent="0.25">
      <c r="A4227" s="4" t="s">
        <v>4545</v>
      </c>
      <c r="B4227" s="31">
        <v>109.31</v>
      </c>
    </row>
    <row r="4228" spans="1:2" x14ac:dyDescent="0.25">
      <c r="A4228" s="4" t="s">
        <v>4546</v>
      </c>
      <c r="B4228" s="31">
        <v>110.01</v>
      </c>
    </row>
    <row r="4229" spans="1:2" x14ac:dyDescent="0.25">
      <c r="A4229" s="4" t="s">
        <v>4547</v>
      </c>
      <c r="B4229" s="31">
        <v>111.07</v>
      </c>
    </row>
    <row r="4230" spans="1:2" x14ac:dyDescent="0.25">
      <c r="A4230" s="4" t="s">
        <v>4548</v>
      </c>
      <c r="B4230" s="31">
        <v>111.98</v>
      </c>
    </row>
    <row r="4231" spans="1:2" x14ac:dyDescent="0.25">
      <c r="A4231" s="4" t="s">
        <v>4549</v>
      </c>
      <c r="B4231" s="31">
        <v>111.43</v>
      </c>
    </row>
    <row r="4232" spans="1:2" x14ac:dyDescent="0.25">
      <c r="A4232" s="4" t="s">
        <v>4550</v>
      </c>
      <c r="B4232" s="31">
        <v>110.85</v>
      </c>
    </row>
    <row r="4233" spans="1:2" x14ac:dyDescent="0.25">
      <c r="A4233" s="4" t="s">
        <v>4551</v>
      </c>
      <c r="B4233" s="31">
        <v>110.2</v>
      </c>
    </row>
    <row r="4234" spans="1:2" x14ac:dyDescent="0.25">
      <c r="A4234" s="4" t="s">
        <v>4552</v>
      </c>
      <c r="B4234" s="31">
        <v>109.64</v>
      </c>
    </row>
    <row r="4235" spans="1:2" x14ac:dyDescent="0.25">
      <c r="A4235" s="4" t="s">
        <v>4553</v>
      </c>
      <c r="B4235" s="31">
        <v>108.83</v>
      </c>
    </row>
    <row r="4236" spans="1:2" x14ac:dyDescent="0.25">
      <c r="A4236" s="4" t="s">
        <v>4554</v>
      </c>
      <c r="B4236" s="31">
        <v>108.94</v>
      </c>
    </row>
    <row r="4237" spans="1:2" x14ac:dyDescent="0.25">
      <c r="A4237" s="4" t="s">
        <v>4555</v>
      </c>
      <c r="B4237" s="31">
        <v>107.62</v>
      </c>
    </row>
    <row r="4238" spans="1:2" x14ac:dyDescent="0.25">
      <c r="A4238" s="4" t="s">
        <v>4556</v>
      </c>
      <c r="B4238" s="31">
        <v>108</v>
      </c>
    </row>
    <row r="4239" spans="1:2" x14ac:dyDescent="0.25">
      <c r="A4239" s="4" t="s">
        <v>4557</v>
      </c>
      <c r="B4239" s="31">
        <v>106.6</v>
      </c>
    </row>
    <row r="4240" spans="1:2" x14ac:dyDescent="0.25">
      <c r="A4240" s="4" t="s">
        <v>4558</v>
      </c>
      <c r="B4240" s="31">
        <v>106.81</v>
      </c>
    </row>
    <row r="4241" spans="1:2" x14ac:dyDescent="0.25">
      <c r="A4241" s="4" t="s">
        <v>4559</v>
      </c>
      <c r="B4241" s="31">
        <v>107.48</v>
      </c>
    </row>
    <row r="4242" spans="1:2" x14ac:dyDescent="0.25">
      <c r="A4242" s="4" t="s">
        <v>4560</v>
      </c>
      <c r="B4242" s="31">
        <v>108.46</v>
      </c>
    </row>
    <row r="4243" spans="1:2" x14ac:dyDescent="0.25">
      <c r="A4243" s="4" t="s">
        <v>4561</v>
      </c>
      <c r="B4243" s="31">
        <v>108.48</v>
      </c>
    </row>
    <row r="4244" spans="1:2" x14ac:dyDescent="0.25">
      <c r="A4244" s="4" t="s">
        <v>4562</v>
      </c>
      <c r="B4244" s="31">
        <v>107.95</v>
      </c>
    </row>
    <row r="4245" spans="1:2" x14ac:dyDescent="0.25">
      <c r="A4245" s="4" t="s">
        <v>4563</v>
      </c>
      <c r="B4245" s="31">
        <v>107.86</v>
      </c>
    </row>
    <row r="4246" spans="1:2" x14ac:dyDescent="0.25">
      <c r="A4246" s="4" t="s">
        <v>4564</v>
      </c>
      <c r="B4246" s="31">
        <v>107.54</v>
      </c>
    </row>
    <row r="4247" spans="1:2" x14ac:dyDescent="0.25">
      <c r="A4247" s="4" t="s">
        <v>4565</v>
      </c>
      <c r="B4247" s="31">
        <v>107.29</v>
      </c>
    </row>
    <row r="4248" spans="1:2" x14ac:dyDescent="0.25">
      <c r="A4248" s="4" t="s">
        <v>4566</v>
      </c>
      <c r="B4248" s="31">
        <v>106.66</v>
      </c>
    </row>
    <row r="4249" spans="1:2" x14ac:dyDescent="0.25">
      <c r="A4249" s="4" t="s">
        <v>4567</v>
      </c>
      <c r="B4249" s="31">
        <v>105.98</v>
      </c>
    </row>
    <row r="4250" spans="1:2" x14ac:dyDescent="0.25">
      <c r="A4250" s="4" t="s">
        <v>4568</v>
      </c>
      <c r="B4250" s="31">
        <v>105.87</v>
      </c>
    </row>
    <row r="4251" spans="1:2" x14ac:dyDescent="0.25">
      <c r="A4251" s="4" t="s">
        <v>4569</v>
      </c>
      <c r="B4251" s="31">
        <v>105.41</v>
      </c>
    </row>
    <row r="4252" spans="1:2" x14ac:dyDescent="0.25">
      <c r="A4252" s="4" t="s">
        <v>4570</v>
      </c>
      <c r="B4252" s="31">
        <v>104.08</v>
      </c>
    </row>
    <row r="4253" spans="1:2" x14ac:dyDescent="0.25">
      <c r="A4253" s="4" t="s">
        <v>4571</v>
      </c>
      <c r="B4253" s="31">
        <v>104.06</v>
      </c>
    </row>
    <row r="4254" spans="1:2" x14ac:dyDescent="0.25">
      <c r="A4254" s="4" t="s">
        <v>4572</v>
      </c>
      <c r="B4254" s="31">
        <v>102.91</v>
      </c>
    </row>
    <row r="4255" spans="1:2" x14ac:dyDescent="0.25">
      <c r="A4255" s="4" t="s">
        <v>4573</v>
      </c>
      <c r="B4255" s="31">
        <v>102.44</v>
      </c>
    </row>
    <row r="4256" spans="1:2" x14ac:dyDescent="0.25">
      <c r="A4256" s="4" t="s">
        <v>4574</v>
      </c>
      <c r="B4256" s="31">
        <v>101.65</v>
      </c>
    </row>
    <row r="4257" spans="1:2" x14ac:dyDescent="0.25">
      <c r="A4257" s="4" t="s">
        <v>4575</v>
      </c>
      <c r="B4257" s="31">
        <v>100.84</v>
      </c>
    </row>
    <row r="4258" spans="1:2" x14ac:dyDescent="0.25">
      <c r="A4258" s="4" t="s">
        <v>4576</v>
      </c>
      <c r="B4258" s="31">
        <v>101.1</v>
      </c>
    </row>
    <row r="4259" spans="1:2" x14ac:dyDescent="0.25">
      <c r="A4259" s="4" t="s">
        <v>4577</v>
      </c>
      <c r="B4259" s="31">
        <v>100.91</v>
      </c>
    </row>
    <row r="4260" spans="1:2" x14ac:dyDescent="0.25">
      <c r="A4260" s="4" t="s">
        <v>4578</v>
      </c>
      <c r="B4260" s="31">
        <v>100.72</v>
      </c>
    </row>
    <row r="4261" spans="1:2" x14ac:dyDescent="0.25">
      <c r="A4261" s="4" t="s">
        <v>4579</v>
      </c>
      <c r="B4261" s="31">
        <v>102.23</v>
      </c>
    </row>
    <row r="4262" spans="1:2" x14ac:dyDescent="0.25">
      <c r="A4262" s="4" t="s">
        <v>4580</v>
      </c>
      <c r="B4262" s="31">
        <v>102.43</v>
      </c>
    </row>
    <row r="4263" spans="1:2" x14ac:dyDescent="0.25">
      <c r="A4263" s="4" t="s">
        <v>4581</v>
      </c>
      <c r="B4263" s="31">
        <v>102.3</v>
      </c>
    </row>
    <row r="4264" spans="1:2" x14ac:dyDescent="0.25">
      <c r="A4264" s="4" t="s">
        <v>4582</v>
      </c>
      <c r="B4264" s="31">
        <v>102.12</v>
      </c>
    </row>
    <row r="4265" spans="1:2" x14ac:dyDescent="0.25">
      <c r="A4265" s="4" t="s">
        <v>4583</v>
      </c>
      <c r="B4265" s="31">
        <v>102.43</v>
      </c>
    </row>
    <row r="4266" spans="1:2" x14ac:dyDescent="0.25">
      <c r="A4266" s="4" t="s">
        <v>4584</v>
      </c>
      <c r="B4266" s="31">
        <v>102.38</v>
      </c>
    </row>
    <row r="4267" spans="1:2" x14ac:dyDescent="0.25">
      <c r="A4267" s="4" t="s">
        <v>4585</v>
      </c>
      <c r="B4267" s="31">
        <v>101.44</v>
      </c>
    </row>
    <row r="4268" spans="1:2" x14ac:dyDescent="0.25">
      <c r="A4268" s="4" t="s">
        <v>4586</v>
      </c>
      <c r="B4268" s="31">
        <v>100.64</v>
      </c>
    </row>
    <row r="4269" spans="1:2" x14ac:dyDescent="0.25">
      <c r="A4269" s="4" t="s">
        <v>4587</v>
      </c>
      <c r="B4269" s="31">
        <v>100.11</v>
      </c>
    </row>
    <row r="4270" spans="1:2" x14ac:dyDescent="0.25">
      <c r="A4270" s="4" t="s">
        <v>4588</v>
      </c>
      <c r="B4270" s="31">
        <v>99.28</v>
      </c>
    </row>
    <row r="4271" spans="1:2" x14ac:dyDescent="0.25">
      <c r="A4271" s="4" t="s">
        <v>4589</v>
      </c>
      <c r="B4271" s="31">
        <v>98.88</v>
      </c>
    </row>
    <row r="4272" spans="1:2" x14ac:dyDescent="0.25">
      <c r="A4272" s="4" t="s">
        <v>4590</v>
      </c>
      <c r="B4272" s="31">
        <v>99.66</v>
      </c>
    </row>
    <row r="4273" spans="1:2" x14ac:dyDescent="0.25">
      <c r="A4273" s="4" t="s">
        <v>4591</v>
      </c>
      <c r="B4273" s="31">
        <v>99.92</v>
      </c>
    </row>
    <row r="4274" spans="1:2" x14ac:dyDescent="0.25">
      <c r="A4274" s="4" t="s">
        <v>4592</v>
      </c>
      <c r="B4274" s="31">
        <v>99.96</v>
      </c>
    </row>
    <row r="4275" spans="1:2" x14ac:dyDescent="0.25">
      <c r="A4275" s="4" t="s">
        <v>4593</v>
      </c>
      <c r="B4275" s="31">
        <v>100.37</v>
      </c>
    </row>
    <row r="4276" spans="1:2" x14ac:dyDescent="0.25">
      <c r="A4276" s="4" t="s">
        <v>4594</v>
      </c>
      <c r="B4276" s="31">
        <v>99.66</v>
      </c>
    </row>
    <row r="4277" spans="1:2" x14ac:dyDescent="0.25">
      <c r="A4277" s="4" t="s">
        <v>4595</v>
      </c>
      <c r="B4277" s="31">
        <v>99.95</v>
      </c>
    </row>
    <row r="4278" spans="1:2" x14ac:dyDescent="0.25">
      <c r="A4278" s="4" t="s">
        <v>4596</v>
      </c>
      <c r="B4278" s="31">
        <v>100.16</v>
      </c>
    </row>
    <row r="4279" spans="1:2" x14ac:dyDescent="0.25">
      <c r="A4279" s="4" t="s">
        <v>4597</v>
      </c>
      <c r="B4279" s="31">
        <v>99.89</v>
      </c>
    </row>
    <row r="4280" spans="1:2" x14ac:dyDescent="0.25">
      <c r="A4280" s="4" t="s">
        <v>4598</v>
      </c>
      <c r="B4280" s="31">
        <v>98.96</v>
      </c>
    </row>
    <row r="4281" spans="1:2" x14ac:dyDescent="0.25">
      <c r="A4281" s="4" t="s">
        <v>4599</v>
      </c>
      <c r="B4281" s="31">
        <v>98.86</v>
      </c>
    </row>
    <row r="4282" spans="1:2" x14ac:dyDescent="0.25">
      <c r="A4282" s="4" t="s">
        <v>4600</v>
      </c>
      <c r="B4282" s="31">
        <v>98.85</v>
      </c>
    </row>
    <row r="4283" spans="1:2" x14ac:dyDescent="0.25">
      <c r="A4283" s="4" t="s">
        <v>4601</v>
      </c>
      <c r="B4283" s="31">
        <v>98.17</v>
      </c>
    </row>
    <row r="4284" spans="1:2" x14ac:dyDescent="0.25">
      <c r="A4284" s="4" t="s">
        <v>4602</v>
      </c>
      <c r="B4284" s="31">
        <v>97.89</v>
      </c>
    </row>
    <row r="4285" spans="1:2" x14ac:dyDescent="0.25">
      <c r="A4285" s="4" t="s">
        <v>4603</v>
      </c>
      <c r="B4285" s="31">
        <v>97.94</v>
      </c>
    </row>
    <row r="4286" spans="1:2" x14ac:dyDescent="0.25">
      <c r="A4286" s="4" t="s">
        <v>4604</v>
      </c>
      <c r="B4286" s="31">
        <v>97.63</v>
      </c>
    </row>
    <row r="4287" spans="1:2" x14ac:dyDescent="0.25">
      <c r="A4287" s="4" t="s">
        <v>4605</v>
      </c>
      <c r="B4287" s="31">
        <v>97.97</v>
      </c>
    </row>
    <row r="4288" spans="1:2" x14ac:dyDescent="0.25">
      <c r="A4288" s="4" t="s">
        <v>4606</v>
      </c>
      <c r="B4288" s="31">
        <v>97.27</v>
      </c>
    </row>
    <row r="4289" spans="1:2" x14ac:dyDescent="0.25">
      <c r="A4289" s="4" t="s">
        <v>4607</v>
      </c>
      <c r="B4289" s="31">
        <v>96.65</v>
      </c>
    </row>
    <row r="4290" spans="1:2" x14ac:dyDescent="0.25">
      <c r="A4290" s="4" t="s">
        <v>4608</v>
      </c>
      <c r="B4290" s="31">
        <v>96.95</v>
      </c>
    </row>
    <row r="4291" spans="1:2" x14ac:dyDescent="0.25">
      <c r="A4291" s="4" t="s">
        <v>4609</v>
      </c>
      <c r="B4291" s="31">
        <v>96.85</v>
      </c>
    </row>
    <row r="4292" spans="1:2" x14ac:dyDescent="0.25">
      <c r="A4292" s="4" t="s">
        <v>4610</v>
      </c>
      <c r="B4292" s="31">
        <v>95.87</v>
      </c>
    </row>
    <row r="4293" spans="1:2" x14ac:dyDescent="0.25">
      <c r="A4293" s="4" t="s">
        <v>4611</v>
      </c>
      <c r="B4293" s="31">
        <v>95.03</v>
      </c>
    </row>
    <row r="4294" spans="1:2" x14ac:dyDescent="0.25">
      <c r="A4294" s="4" t="s">
        <v>4612</v>
      </c>
      <c r="B4294" s="31">
        <v>94.37</v>
      </c>
    </row>
    <row r="4295" spans="1:2" x14ac:dyDescent="0.25">
      <c r="A4295" s="4" t="s">
        <v>4613</v>
      </c>
      <c r="B4295" s="31">
        <v>94.31</v>
      </c>
    </row>
    <row r="4296" spans="1:2" x14ac:dyDescent="0.25">
      <c r="A4296" s="4" t="s">
        <v>4614</v>
      </c>
      <c r="B4296" s="31">
        <v>94.43</v>
      </c>
    </row>
    <row r="4297" spans="1:2" x14ac:dyDescent="0.25">
      <c r="A4297" s="4" t="s">
        <v>4615</v>
      </c>
      <c r="B4297" s="31">
        <v>94.64</v>
      </c>
    </row>
    <row r="4298" spans="1:2" x14ac:dyDescent="0.25">
      <c r="A4298" s="4" t="s">
        <v>4616</v>
      </c>
      <c r="B4298" s="31">
        <v>93.82</v>
      </c>
    </row>
    <row r="4299" spans="1:2" x14ac:dyDescent="0.25">
      <c r="A4299" s="4" t="s">
        <v>4617</v>
      </c>
      <c r="B4299" s="31">
        <v>94.04</v>
      </c>
    </row>
    <row r="4300" spans="1:2" x14ac:dyDescent="0.25">
      <c r="A4300" s="4" t="s">
        <v>4618</v>
      </c>
      <c r="B4300" s="31">
        <v>93.05</v>
      </c>
    </row>
    <row r="4301" spans="1:2" x14ac:dyDescent="0.25">
      <c r="A4301" s="4" t="s">
        <v>4619</v>
      </c>
      <c r="B4301" s="31">
        <v>92.22</v>
      </c>
    </row>
    <row r="4302" spans="1:2" x14ac:dyDescent="0.25">
      <c r="A4302" s="4" t="s">
        <v>4620</v>
      </c>
      <c r="B4302" s="31">
        <v>91.76</v>
      </c>
    </row>
    <row r="4303" spans="1:2" x14ac:dyDescent="0.25">
      <c r="A4303" s="4" t="s">
        <v>4621</v>
      </c>
      <c r="B4303" s="31">
        <v>90.76</v>
      </c>
    </row>
    <row r="4304" spans="1:2" x14ac:dyDescent="0.25">
      <c r="A4304" s="4" t="s">
        <v>4622</v>
      </c>
      <c r="B4304" s="31">
        <v>89.85</v>
      </c>
    </row>
    <row r="4305" spans="1:2" x14ac:dyDescent="0.25">
      <c r="A4305" s="4" t="s">
        <v>4623</v>
      </c>
      <c r="B4305" s="31">
        <v>89.84</v>
      </c>
    </row>
    <row r="4306" spans="1:2" x14ac:dyDescent="0.25">
      <c r="A4306" s="4" t="s">
        <v>4624</v>
      </c>
      <c r="B4306" s="31">
        <v>89.53</v>
      </c>
    </row>
    <row r="4307" spans="1:2" x14ac:dyDescent="0.25">
      <c r="A4307" s="4" t="s">
        <v>4625</v>
      </c>
      <c r="B4307" s="31">
        <v>89.41</v>
      </c>
    </row>
    <row r="4308" spans="1:2" x14ac:dyDescent="0.25">
      <c r="A4308" s="4" t="s">
        <v>4626</v>
      </c>
      <c r="B4308" s="31">
        <v>89.95</v>
      </c>
    </row>
    <row r="4309" spans="1:2" x14ac:dyDescent="0.25">
      <c r="A4309" s="4" t="s">
        <v>4627</v>
      </c>
      <c r="B4309" s="31">
        <v>89.92</v>
      </c>
    </row>
    <row r="4310" spans="1:2" x14ac:dyDescent="0.25">
      <c r="A4310" s="4" t="s">
        <v>4628</v>
      </c>
      <c r="B4310" s="31">
        <v>90.41</v>
      </c>
    </row>
    <row r="4311" spans="1:2" x14ac:dyDescent="0.25">
      <c r="A4311" s="4" t="s">
        <v>4629</v>
      </c>
      <c r="B4311" s="31">
        <v>90.76</v>
      </c>
    </row>
    <row r="4312" spans="1:2" x14ac:dyDescent="0.25">
      <c r="A4312" s="4" t="s">
        <v>4630</v>
      </c>
      <c r="B4312" s="31">
        <v>90.81</v>
      </c>
    </row>
    <row r="4313" spans="1:2" x14ac:dyDescent="0.25">
      <c r="A4313" s="4" t="s">
        <v>4631</v>
      </c>
      <c r="B4313" s="31">
        <v>90.91</v>
      </c>
    </row>
    <row r="4314" spans="1:2" x14ac:dyDescent="0.25">
      <c r="A4314" s="4" t="s">
        <v>4632</v>
      </c>
      <c r="B4314" s="31">
        <v>90.6</v>
      </c>
    </row>
    <row r="4315" spans="1:2" x14ac:dyDescent="0.25">
      <c r="A4315" s="4" t="s">
        <v>4633</v>
      </c>
      <c r="B4315" s="31">
        <v>91.71</v>
      </c>
    </row>
    <row r="4316" spans="1:2" x14ac:dyDescent="0.25">
      <c r="A4316" s="4" t="s">
        <v>4634</v>
      </c>
      <c r="B4316" s="31">
        <v>91.48</v>
      </c>
    </row>
    <row r="4317" spans="1:2" x14ac:dyDescent="0.25">
      <c r="A4317" s="4" t="s">
        <v>4635</v>
      </c>
      <c r="B4317" s="31">
        <v>92.81</v>
      </c>
    </row>
    <row r="4318" spans="1:2" x14ac:dyDescent="0.25">
      <c r="A4318" s="4" t="s">
        <v>4636</v>
      </c>
      <c r="B4318" s="31">
        <v>93.5</v>
      </c>
    </row>
    <row r="4319" spans="1:2" x14ac:dyDescent="0.25">
      <c r="A4319" s="4" t="s">
        <v>4637</v>
      </c>
      <c r="B4319" s="31">
        <v>92.71</v>
      </c>
    </row>
    <row r="4320" spans="1:2" x14ac:dyDescent="0.25">
      <c r="A4320" s="4" t="s">
        <v>4638</v>
      </c>
      <c r="B4320" s="31">
        <v>94.28</v>
      </c>
    </row>
    <row r="4321" spans="1:2" x14ac:dyDescent="0.25">
      <c r="A4321" s="4" t="s">
        <v>4639</v>
      </c>
      <c r="B4321" s="31">
        <v>94.24</v>
      </c>
    </row>
    <row r="4322" spans="1:2" x14ac:dyDescent="0.25">
      <c r="A4322" s="4" t="s">
        <v>4640</v>
      </c>
      <c r="B4322" s="31">
        <v>94.23</v>
      </c>
    </row>
    <row r="4323" spans="1:2" x14ac:dyDescent="0.25">
      <c r="A4323" s="4" t="s">
        <v>4641</v>
      </c>
      <c r="B4323" s="31">
        <v>94.79</v>
      </c>
    </row>
    <row r="4324" spans="1:2" x14ac:dyDescent="0.25">
      <c r="A4324" s="4" t="s">
        <v>4642</v>
      </c>
      <c r="B4324" s="31">
        <v>94.84</v>
      </c>
    </row>
    <row r="4325" spans="1:2" x14ac:dyDescent="0.25">
      <c r="A4325" s="4" t="s">
        <v>4643</v>
      </c>
      <c r="B4325" s="31">
        <v>94.46</v>
      </c>
    </row>
    <row r="4326" spans="1:2" x14ac:dyDescent="0.25">
      <c r="A4326" s="4" t="s">
        <v>4644</v>
      </c>
      <c r="B4326" s="31">
        <v>94.26</v>
      </c>
    </row>
    <row r="4327" spans="1:2" x14ac:dyDescent="0.25">
      <c r="A4327" s="4" t="s">
        <v>4645</v>
      </c>
      <c r="B4327" s="31">
        <v>94.07</v>
      </c>
    </row>
    <row r="4328" spans="1:2" x14ac:dyDescent="0.25">
      <c r="A4328" s="4" t="s">
        <v>4646</v>
      </c>
      <c r="B4328" s="31">
        <v>93.85</v>
      </c>
    </row>
    <row r="4329" spans="1:2" x14ac:dyDescent="0.25">
      <c r="A4329" s="4" t="s">
        <v>4647</v>
      </c>
      <c r="B4329" s="31">
        <v>94.27</v>
      </c>
    </row>
    <row r="4330" spans="1:2" x14ac:dyDescent="0.25">
      <c r="A4330" s="4" t="s">
        <v>4648</v>
      </c>
      <c r="B4330" s="31">
        <v>95.39</v>
      </c>
    </row>
    <row r="4331" spans="1:2" x14ac:dyDescent="0.25">
      <c r="A4331" s="4" t="s">
        <v>4649</v>
      </c>
      <c r="B4331" s="31">
        <v>95.47</v>
      </c>
    </row>
    <row r="4332" spans="1:2" x14ac:dyDescent="0.25">
      <c r="A4332" s="4" t="s">
        <v>4650</v>
      </c>
      <c r="B4332" s="31">
        <v>96.68</v>
      </c>
    </row>
    <row r="4333" spans="1:2" x14ac:dyDescent="0.25">
      <c r="A4333" s="4" t="s">
        <v>4651</v>
      </c>
      <c r="B4333" s="31">
        <v>96.87</v>
      </c>
    </row>
    <row r="4334" spans="1:2" x14ac:dyDescent="0.25">
      <c r="A4334" s="4" t="s">
        <v>4652</v>
      </c>
      <c r="B4334" s="31">
        <v>97.25</v>
      </c>
    </row>
    <row r="4335" spans="1:2" x14ac:dyDescent="0.25">
      <c r="A4335" s="4" t="s">
        <v>4653</v>
      </c>
      <c r="B4335" s="31">
        <v>97.28</v>
      </c>
    </row>
    <row r="4336" spans="1:2" x14ac:dyDescent="0.25">
      <c r="A4336" s="4" t="s">
        <v>4654</v>
      </c>
      <c r="B4336" s="31">
        <v>97.26</v>
      </c>
    </row>
    <row r="4337" spans="1:2" x14ac:dyDescent="0.25">
      <c r="A4337" s="4" t="s">
        <v>4655</v>
      </c>
      <c r="B4337" s="31">
        <v>97.28</v>
      </c>
    </row>
    <row r="4338" spans="1:2" x14ac:dyDescent="0.25">
      <c r="A4338" s="4" t="s">
        <v>4656</v>
      </c>
      <c r="B4338" s="31">
        <v>98.03</v>
      </c>
    </row>
    <row r="4339" spans="1:2" x14ac:dyDescent="0.25">
      <c r="A4339" s="4" t="s">
        <v>4657</v>
      </c>
      <c r="B4339" s="31">
        <v>98.12</v>
      </c>
    </row>
    <row r="4340" spans="1:2" x14ac:dyDescent="0.25">
      <c r="A4340" s="4" t="s">
        <v>4658</v>
      </c>
      <c r="B4340" s="31">
        <v>98.62</v>
      </c>
    </row>
    <row r="4341" spans="1:2" x14ac:dyDescent="0.25">
      <c r="A4341" s="4" t="s">
        <v>4659</v>
      </c>
      <c r="B4341" s="31">
        <v>98.87</v>
      </c>
    </row>
    <row r="4342" spans="1:2" x14ac:dyDescent="0.25">
      <c r="A4342" s="4" t="s">
        <v>4660</v>
      </c>
      <c r="B4342" s="31">
        <v>99.83</v>
      </c>
    </row>
    <row r="4343" spans="1:2" x14ac:dyDescent="0.25">
      <c r="A4343" s="4" t="s">
        <v>4661</v>
      </c>
      <c r="B4343" s="31">
        <v>100.57</v>
      </c>
    </row>
    <row r="4344" spans="1:2" x14ac:dyDescent="0.25">
      <c r="A4344" s="4" t="s">
        <v>4662</v>
      </c>
      <c r="B4344" s="31">
        <v>100.72</v>
      </c>
    </row>
    <row r="4345" spans="1:2" x14ac:dyDescent="0.25">
      <c r="A4345" s="4" t="s">
        <v>4663</v>
      </c>
      <c r="B4345" s="31">
        <v>102.02</v>
      </c>
    </row>
    <row r="4346" spans="1:2" x14ac:dyDescent="0.25">
      <c r="A4346" s="4" t="s">
        <v>4664</v>
      </c>
      <c r="B4346" s="31">
        <v>102.31</v>
      </c>
    </row>
    <row r="4347" spans="1:2" x14ac:dyDescent="0.25">
      <c r="A4347" s="4" t="s">
        <v>4665</v>
      </c>
      <c r="B4347" s="31">
        <v>102.72</v>
      </c>
    </row>
    <row r="4348" spans="1:2" x14ac:dyDescent="0.25">
      <c r="A4348" s="4" t="s">
        <v>4666</v>
      </c>
      <c r="B4348" s="31">
        <v>102.96</v>
      </c>
    </row>
    <row r="4349" spans="1:2" x14ac:dyDescent="0.25">
      <c r="A4349" s="4" t="s">
        <v>4667</v>
      </c>
      <c r="B4349" s="31">
        <v>103.29</v>
      </c>
    </row>
    <row r="4350" spans="1:2" x14ac:dyDescent="0.25">
      <c r="A4350" s="4" t="s">
        <v>4668</v>
      </c>
      <c r="B4350" s="31">
        <v>103.75</v>
      </c>
    </row>
    <row r="4351" spans="1:2" x14ac:dyDescent="0.25">
      <c r="A4351" s="4" t="s">
        <v>4669</v>
      </c>
      <c r="B4351" s="31">
        <v>103.96</v>
      </c>
    </row>
    <row r="4352" spans="1:2" x14ac:dyDescent="0.25">
      <c r="A4352" s="4" t="s">
        <v>4670</v>
      </c>
      <c r="B4352" s="31">
        <v>103.53</v>
      </c>
    </row>
    <row r="4353" spans="1:2" x14ac:dyDescent="0.25">
      <c r="A4353" s="4" t="s">
        <v>4671</v>
      </c>
      <c r="B4353" s="31">
        <v>103.35</v>
      </c>
    </row>
    <row r="4354" spans="1:2" x14ac:dyDescent="0.25">
      <c r="A4354" s="4" t="s">
        <v>4672</v>
      </c>
      <c r="B4354" s="31">
        <v>103.5</v>
      </c>
    </row>
    <row r="4355" spans="1:2" x14ac:dyDescent="0.25">
      <c r="A4355" s="4" t="s">
        <v>4673</v>
      </c>
      <c r="B4355" s="31">
        <v>102.94</v>
      </c>
    </row>
    <row r="4356" spans="1:2" x14ac:dyDescent="0.25">
      <c r="A4356" s="4" t="s">
        <v>4674</v>
      </c>
      <c r="B4356" s="31">
        <v>102.97</v>
      </c>
    </row>
    <row r="4357" spans="1:2" x14ac:dyDescent="0.25">
      <c r="A4357" s="4" t="s">
        <v>4675</v>
      </c>
      <c r="B4357" s="31">
        <v>103</v>
      </c>
    </row>
    <row r="4358" spans="1:2" x14ac:dyDescent="0.25">
      <c r="A4358" s="4" t="s">
        <v>4676</v>
      </c>
      <c r="B4358" s="31">
        <v>101.12</v>
      </c>
    </row>
    <row r="4359" spans="1:2" x14ac:dyDescent="0.25">
      <c r="A4359" s="4" t="s">
        <v>4677</v>
      </c>
      <c r="B4359" s="31">
        <v>100.85</v>
      </c>
    </row>
    <row r="4360" spans="1:2" x14ac:dyDescent="0.25">
      <c r="A4360" s="4" t="s">
        <v>4678</v>
      </c>
      <c r="B4360" s="31">
        <v>100.52</v>
      </c>
    </row>
    <row r="4361" spans="1:2" x14ac:dyDescent="0.25">
      <c r="A4361" s="4" t="s">
        <v>4679</v>
      </c>
      <c r="B4361" s="31">
        <v>100.84</v>
      </c>
    </row>
    <row r="4362" spans="1:2" x14ac:dyDescent="0.25">
      <c r="A4362" s="4" t="s">
        <v>4680</v>
      </c>
      <c r="B4362" s="31">
        <v>100.68</v>
      </c>
    </row>
    <row r="4363" spans="1:2" x14ac:dyDescent="0.25">
      <c r="A4363" s="4" t="s">
        <v>4681</v>
      </c>
      <c r="B4363" s="31">
        <v>100.85</v>
      </c>
    </row>
    <row r="4364" spans="1:2" x14ac:dyDescent="0.25">
      <c r="A4364" s="4" t="s">
        <v>4682</v>
      </c>
      <c r="B4364" s="31">
        <v>100.64</v>
      </c>
    </row>
    <row r="4365" spans="1:2" x14ac:dyDescent="0.25">
      <c r="A4365" s="4" t="s">
        <v>4683</v>
      </c>
      <c r="B4365" s="31">
        <v>100.79</v>
      </c>
    </row>
    <row r="4366" spans="1:2" x14ac:dyDescent="0.25">
      <c r="A4366" s="4" t="s">
        <v>4684</v>
      </c>
      <c r="B4366" s="31">
        <v>100.76</v>
      </c>
    </row>
    <row r="4367" spans="1:2" x14ac:dyDescent="0.25">
      <c r="A4367" s="4" t="s">
        <v>4685</v>
      </c>
      <c r="B4367" s="31">
        <v>99.65</v>
      </c>
    </row>
    <row r="4368" spans="1:2" x14ac:dyDescent="0.25">
      <c r="A4368" s="4" t="s">
        <v>4686</v>
      </c>
      <c r="B4368" s="31">
        <v>100.24</v>
      </c>
    </row>
    <row r="4369" spans="1:2" x14ac:dyDescent="0.25">
      <c r="A4369" s="4" t="s">
        <v>4687</v>
      </c>
      <c r="B4369" s="31">
        <v>100.22</v>
      </c>
    </row>
    <row r="4370" spans="1:2" x14ac:dyDescent="0.25">
      <c r="A4370" s="4" t="s">
        <v>4688</v>
      </c>
      <c r="B4370" s="31">
        <v>100.2</v>
      </c>
    </row>
    <row r="4371" spans="1:2" x14ac:dyDescent="0.25">
      <c r="A4371" s="4" t="s">
        <v>4689</v>
      </c>
      <c r="B4371" s="31">
        <v>100.18</v>
      </c>
    </row>
    <row r="4372" spans="1:2" x14ac:dyDescent="0.25">
      <c r="A4372" s="4" t="s">
        <v>4690</v>
      </c>
      <c r="B4372" s="31">
        <v>100.21</v>
      </c>
    </row>
    <row r="4373" spans="1:2" x14ac:dyDescent="0.25">
      <c r="A4373" s="4" t="s">
        <v>4691</v>
      </c>
      <c r="B4373" s="31">
        <v>100.5</v>
      </c>
    </row>
    <row r="4374" spans="1:2" x14ac:dyDescent="0.25">
      <c r="A4374" s="4" t="s">
        <v>4692</v>
      </c>
      <c r="B4374" s="31">
        <v>100.55</v>
      </c>
    </row>
    <row r="4375" spans="1:2" x14ac:dyDescent="0.25">
      <c r="A4375" s="4" t="s">
        <v>4693</v>
      </c>
      <c r="B4375" s="31">
        <v>100.59</v>
      </c>
    </row>
    <row r="4376" spans="1:2" x14ac:dyDescent="0.25">
      <c r="A4376" s="4" t="s">
        <v>4694</v>
      </c>
      <c r="B4376" s="31">
        <v>101.06</v>
      </c>
    </row>
    <row r="4377" spans="1:2" x14ac:dyDescent="0.25">
      <c r="A4377" s="4" t="s">
        <v>4695</v>
      </c>
      <c r="B4377" s="31">
        <v>99.19</v>
      </c>
    </row>
    <row r="4378" spans="1:2" x14ac:dyDescent="0.25">
      <c r="A4378" s="4" t="s">
        <v>4696</v>
      </c>
      <c r="B4378" s="31">
        <v>99.72</v>
      </c>
    </row>
    <row r="4379" spans="1:2" x14ac:dyDescent="0.25">
      <c r="A4379" s="4" t="s">
        <v>4697</v>
      </c>
      <c r="B4379" s="31">
        <v>100.16</v>
      </c>
    </row>
    <row r="4380" spans="1:2" x14ac:dyDescent="0.25">
      <c r="A4380" s="4" t="s">
        <v>4698</v>
      </c>
      <c r="B4380" s="31">
        <v>102.24</v>
      </c>
    </row>
    <row r="4381" spans="1:2" x14ac:dyDescent="0.25">
      <c r="A4381" s="4" t="s">
        <v>4699</v>
      </c>
      <c r="B4381" s="31">
        <v>103.43</v>
      </c>
    </row>
    <row r="4382" spans="1:2" x14ac:dyDescent="0.25">
      <c r="A4382" s="4" t="s">
        <v>4700</v>
      </c>
      <c r="B4382" s="31">
        <v>103.32</v>
      </c>
    </row>
    <row r="4383" spans="1:2" x14ac:dyDescent="0.25">
      <c r="A4383" s="4" t="s">
        <v>4701</v>
      </c>
      <c r="B4383" s="31">
        <v>103.5</v>
      </c>
    </row>
    <row r="4384" spans="1:2" x14ac:dyDescent="0.25">
      <c r="A4384" s="4" t="s">
        <v>4702</v>
      </c>
      <c r="B4384" s="31">
        <v>105.69</v>
      </c>
    </row>
    <row r="4385" spans="1:2" x14ac:dyDescent="0.25">
      <c r="A4385" s="4" t="s">
        <v>4703</v>
      </c>
      <c r="B4385" s="31">
        <v>106.03</v>
      </c>
    </row>
    <row r="4386" spans="1:2" x14ac:dyDescent="0.25">
      <c r="A4386" s="4" t="s">
        <v>4704</v>
      </c>
      <c r="B4386" s="31">
        <v>106</v>
      </c>
    </row>
    <row r="4387" spans="1:2" x14ac:dyDescent="0.25">
      <c r="A4387" s="4" t="s">
        <v>4705</v>
      </c>
      <c r="B4387" s="31">
        <v>105.86</v>
      </c>
    </row>
    <row r="4388" spans="1:2" x14ac:dyDescent="0.25">
      <c r="A4388" s="4" t="s">
        <v>4706</v>
      </c>
      <c r="B4388" s="31">
        <v>105.69</v>
      </c>
    </row>
    <row r="4389" spans="1:2" x14ac:dyDescent="0.25">
      <c r="A4389" s="4" t="s">
        <v>4707</v>
      </c>
      <c r="B4389" s="31">
        <v>104.69</v>
      </c>
    </row>
    <row r="4390" spans="1:2" x14ac:dyDescent="0.25">
      <c r="A4390" s="4" t="s">
        <v>4708</v>
      </c>
      <c r="B4390" s="31">
        <v>104.73</v>
      </c>
    </row>
    <row r="4391" spans="1:2" x14ac:dyDescent="0.25">
      <c r="A4391" s="4" t="s">
        <v>4709</v>
      </c>
      <c r="B4391" s="31">
        <v>103.36</v>
      </c>
    </row>
    <row r="4392" spans="1:2" x14ac:dyDescent="0.25">
      <c r="A4392" s="4" t="s">
        <v>4710</v>
      </c>
      <c r="B4392" s="31">
        <v>101.98</v>
      </c>
    </row>
    <row r="4393" spans="1:2" x14ac:dyDescent="0.25">
      <c r="A4393" s="4" t="s">
        <v>4711</v>
      </c>
      <c r="B4393" s="31">
        <v>101.23</v>
      </c>
    </row>
    <row r="4394" spans="1:2" x14ac:dyDescent="0.25">
      <c r="A4394" s="4" t="s">
        <v>4712</v>
      </c>
      <c r="B4394" s="31">
        <v>98.97</v>
      </c>
    </row>
    <row r="4395" spans="1:2" x14ac:dyDescent="0.25">
      <c r="A4395" s="4" t="s">
        <v>4713</v>
      </c>
      <c r="B4395" s="31">
        <v>98.13</v>
      </c>
    </row>
    <row r="4396" spans="1:2" x14ac:dyDescent="0.25">
      <c r="A4396" s="4" t="s">
        <v>4714</v>
      </c>
      <c r="B4396" s="31">
        <v>94.67</v>
      </c>
    </row>
    <row r="4397" spans="1:2" x14ac:dyDescent="0.25">
      <c r="A4397" s="4" t="s">
        <v>4715</v>
      </c>
      <c r="B4397" s="31">
        <v>94.6</v>
      </c>
    </row>
    <row r="4398" spans="1:2" x14ac:dyDescent="0.25">
      <c r="A4398" s="4" t="s">
        <v>4716</v>
      </c>
      <c r="B4398" s="31">
        <v>95</v>
      </c>
    </row>
    <row r="4399" spans="1:2" x14ac:dyDescent="0.25">
      <c r="A4399" s="4" t="s">
        <v>4717</v>
      </c>
      <c r="B4399" s="31">
        <v>92.62</v>
      </c>
    </row>
    <row r="4400" spans="1:2" x14ac:dyDescent="0.25">
      <c r="A4400" s="4" t="s">
        <v>4718</v>
      </c>
      <c r="B4400" s="31">
        <v>92.13</v>
      </c>
    </row>
    <row r="4401" spans="1:2" x14ac:dyDescent="0.25">
      <c r="A4401" s="4" t="s">
        <v>4719</v>
      </c>
      <c r="B4401" s="31">
        <v>90.76</v>
      </c>
    </row>
    <row r="4402" spans="1:2" x14ac:dyDescent="0.25">
      <c r="A4402" s="4" t="s">
        <v>4720</v>
      </c>
      <c r="B4402" s="31">
        <v>90.02</v>
      </c>
    </row>
    <row r="4403" spans="1:2" x14ac:dyDescent="0.25">
      <c r="A4403" s="4" t="s">
        <v>4721</v>
      </c>
      <c r="B4403" s="31">
        <v>89.62</v>
      </c>
    </row>
    <row r="4404" spans="1:2" x14ac:dyDescent="0.25">
      <c r="A4404" s="4" t="s">
        <v>4722</v>
      </c>
      <c r="B4404" s="31">
        <v>89.58</v>
      </c>
    </row>
    <row r="4405" spans="1:2" x14ac:dyDescent="0.25">
      <c r="A4405" s="4" t="s">
        <v>4723</v>
      </c>
      <c r="B4405" s="31">
        <v>89.46</v>
      </c>
    </row>
    <row r="4406" spans="1:2" x14ac:dyDescent="0.25">
      <c r="A4406" s="4" t="s">
        <v>4724</v>
      </c>
      <c r="B4406" s="31">
        <v>88.72</v>
      </c>
    </row>
    <row r="4407" spans="1:2" x14ac:dyDescent="0.25">
      <c r="A4407" s="4" t="s">
        <v>4725</v>
      </c>
      <c r="B4407" s="31">
        <v>88.11</v>
      </c>
    </row>
    <row r="4408" spans="1:2" x14ac:dyDescent="0.25">
      <c r="A4408" s="4" t="s">
        <v>4726</v>
      </c>
      <c r="B4408" s="31">
        <v>87.85</v>
      </c>
    </row>
    <row r="4409" spans="1:2" x14ac:dyDescent="0.25">
      <c r="A4409" s="4" t="s">
        <v>4727</v>
      </c>
      <c r="B4409" s="31">
        <v>88.18</v>
      </c>
    </row>
    <row r="4410" spans="1:2" x14ac:dyDescent="0.25">
      <c r="A4410" s="4" t="s">
        <v>4728</v>
      </c>
      <c r="B4410" s="31">
        <v>88.58</v>
      </c>
    </row>
    <row r="4411" spans="1:2" x14ac:dyDescent="0.25">
      <c r="A4411" s="4" t="s">
        <v>4729</v>
      </c>
      <c r="B4411" s="31">
        <v>88.42</v>
      </c>
    </row>
    <row r="4412" spans="1:2" x14ac:dyDescent="0.25">
      <c r="A4412" s="4" t="s">
        <v>4730</v>
      </c>
      <c r="B4412" s="31">
        <v>88.48</v>
      </c>
    </row>
    <row r="4413" spans="1:2" x14ac:dyDescent="0.25">
      <c r="A4413" s="4" t="s">
        <v>4731</v>
      </c>
      <c r="B4413" s="31">
        <v>89.27</v>
      </c>
    </row>
    <row r="4414" spans="1:2" x14ac:dyDescent="0.25">
      <c r="A4414" s="4" t="s">
        <v>4732</v>
      </c>
      <c r="B4414" s="31">
        <v>89.07</v>
      </c>
    </row>
    <row r="4415" spans="1:2" x14ac:dyDescent="0.25">
      <c r="A4415" s="4" t="s">
        <v>4733</v>
      </c>
      <c r="B4415" s="31">
        <v>88.76</v>
      </c>
    </row>
    <row r="4416" spans="1:2" x14ac:dyDescent="0.25">
      <c r="A4416" s="4" t="s">
        <v>4734</v>
      </c>
      <c r="B4416" s="31">
        <v>88.94</v>
      </c>
    </row>
    <row r="4417" spans="1:2" x14ac:dyDescent="0.25">
      <c r="A4417" s="4" t="s">
        <v>4735</v>
      </c>
      <c r="B4417" s="31">
        <v>88.8</v>
      </c>
    </row>
    <row r="4418" spans="1:2" x14ac:dyDescent="0.25">
      <c r="A4418" s="4" t="s">
        <v>4736</v>
      </c>
      <c r="B4418" s="31">
        <v>87.96</v>
      </c>
    </row>
    <row r="4419" spans="1:2" x14ac:dyDescent="0.25">
      <c r="A4419" s="4" t="s">
        <v>4737</v>
      </c>
      <c r="B4419" s="31">
        <v>87.69</v>
      </c>
    </row>
    <row r="4420" spans="1:2" x14ac:dyDescent="0.25">
      <c r="A4420" s="4" t="s">
        <v>4738</v>
      </c>
      <c r="B4420" s="31">
        <v>87.64</v>
      </c>
    </row>
    <row r="4421" spans="1:2" x14ac:dyDescent="0.25">
      <c r="A4421" s="4" t="s">
        <v>4739</v>
      </c>
      <c r="B4421" s="31">
        <v>87.5</v>
      </c>
    </row>
    <row r="4422" spans="1:2" x14ac:dyDescent="0.25">
      <c r="A4422" s="4" t="s">
        <v>4740</v>
      </c>
      <c r="B4422" s="31">
        <v>86.72</v>
      </c>
    </row>
    <row r="4423" spans="1:2" x14ac:dyDescent="0.25">
      <c r="A4423" s="4" t="s">
        <v>4741</v>
      </c>
      <c r="B4423" s="31">
        <v>86.24</v>
      </c>
    </row>
    <row r="4424" spans="1:2" x14ac:dyDescent="0.25">
      <c r="A4424" s="4" t="s">
        <v>4742</v>
      </c>
      <c r="B4424" s="31">
        <v>85.92</v>
      </c>
    </row>
    <row r="4425" spans="1:2" x14ac:dyDescent="0.25">
      <c r="A4425" s="4" t="s">
        <v>4743</v>
      </c>
      <c r="B4425" s="31">
        <v>86.17</v>
      </c>
    </row>
    <row r="4426" spans="1:2" x14ac:dyDescent="0.25">
      <c r="A4426" s="4" t="s">
        <v>4744</v>
      </c>
      <c r="B4426" s="31">
        <v>86.49</v>
      </c>
    </row>
    <row r="4427" spans="1:2" x14ac:dyDescent="0.25">
      <c r="A4427" s="4" t="s">
        <v>4745</v>
      </c>
      <c r="B4427" s="31">
        <v>86.63</v>
      </c>
    </row>
    <row r="4428" spans="1:2" x14ac:dyDescent="0.25">
      <c r="A4428" s="4" t="s">
        <v>4746</v>
      </c>
      <c r="B4428" s="31">
        <v>88.06</v>
      </c>
    </row>
    <row r="4429" spans="1:2" x14ac:dyDescent="0.25">
      <c r="A4429" s="4" t="s">
        <v>4747</v>
      </c>
      <c r="B4429" s="31">
        <v>89.19</v>
      </c>
    </row>
    <row r="4430" spans="1:2" x14ac:dyDescent="0.25">
      <c r="A4430" s="4" t="s">
        <v>4748</v>
      </c>
      <c r="B4430" s="31">
        <v>89.38</v>
      </c>
    </row>
    <row r="4431" spans="1:2" x14ac:dyDescent="0.25">
      <c r="A4431" s="4" t="s">
        <v>4749</v>
      </c>
      <c r="B4431" s="31">
        <v>89.33</v>
      </c>
    </row>
    <row r="4432" spans="1:2" x14ac:dyDescent="0.25">
      <c r="A4432" s="4" t="s">
        <v>4750</v>
      </c>
      <c r="B4432" s="31">
        <v>88.58</v>
      </c>
    </row>
    <row r="4433" spans="1:2" x14ac:dyDescent="0.25">
      <c r="A4433" s="4" t="s">
        <v>4751</v>
      </c>
      <c r="B4433" s="31">
        <v>88.12</v>
      </c>
    </row>
    <row r="4434" spans="1:2" x14ac:dyDescent="0.25">
      <c r="A4434" s="4" t="s">
        <v>4752</v>
      </c>
      <c r="B4434" s="31">
        <v>87.52</v>
      </c>
    </row>
    <row r="4435" spans="1:2" x14ac:dyDescent="0.25">
      <c r="A4435" s="4" t="s">
        <v>4753</v>
      </c>
      <c r="B4435" s="31">
        <v>87.42</v>
      </c>
    </row>
    <row r="4436" spans="1:2" x14ac:dyDescent="0.25">
      <c r="A4436" s="4" t="s">
        <v>4754</v>
      </c>
      <c r="B4436" s="31">
        <v>87.08</v>
      </c>
    </row>
    <row r="4437" spans="1:2" x14ac:dyDescent="0.25">
      <c r="A4437" s="4" t="s">
        <v>4755</v>
      </c>
      <c r="B4437" s="31">
        <v>86.99</v>
      </c>
    </row>
    <row r="4438" spans="1:2" x14ac:dyDescent="0.25">
      <c r="A4438" s="4" t="s">
        <v>4756</v>
      </c>
      <c r="B4438" s="31">
        <v>86.93</v>
      </c>
    </row>
    <row r="4439" spans="1:2" x14ac:dyDescent="0.25">
      <c r="A4439" s="4" t="s">
        <v>4757</v>
      </c>
      <c r="B4439" s="31">
        <v>86.34</v>
      </c>
    </row>
    <row r="4440" spans="1:2" x14ac:dyDescent="0.25">
      <c r="A4440" s="4" t="s">
        <v>4758</v>
      </c>
      <c r="B4440" s="31">
        <v>85.39</v>
      </c>
    </row>
    <row r="4441" spans="1:2" x14ac:dyDescent="0.25">
      <c r="A4441" s="4" t="s">
        <v>4759</v>
      </c>
      <c r="B4441" s="31">
        <v>85.11</v>
      </c>
    </row>
    <row r="4442" spans="1:2" x14ac:dyDescent="0.25">
      <c r="A4442" s="4" t="s">
        <v>4760</v>
      </c>
      <c r="B4442" s="31">
        <v>84.66</v>
      </c>
    </row>
    <row r="4443" spans="1:2" x14ac:dyDescent="0.25">
      <c r="A4443" s="4" t="s">
        <v>4761</v>
      </c>
      <c r="B4443" s="31">
        <v>84.39</v>
      </c>
    </row>
    <row r="4444" spans="1:2" x14ac:dyDescent="0.25">
      <c r="A4444" s="4" t="s">
        <v>4762</v>
      </c>
      <c r="B4444" s="31">
        <v>85.15</v>
      </c>
    </row>
    <row r="4445" spans="1:2" x14ac:dyDescent="0.25">
      <c r="A4445" s="4" t="s">
        <v>4763</v>
      </c>
      <c r="B4445" s="31">
        <v>85.45</v>
      </c>
    </row>
    <row r="4446" spans="1:2" x14ac:dyDescent="0.25">
      <c r="A4446" s="4" t="s">
        <v>4764</v>
      </c>
      <c r="B4446" s="31">
        <v>85.44</v>
      </c>
    </row>
    <row r="4447" spans="1:2" x14ac:dyDescent="0.25">
      <c r="A4447" s="4" t="s">
        <v>4765</v>
      </c>
      <c r="B4447" s="31">
        <v>85.01</v>
      </c>
    </row>
    <row r="4448" spans="1:2" x14ac:dyDescent="0.25">
      <c r="A4448" s="4" t="s">
        <v>4766</v>
      </c>
      <c r="B4448" s="31">
        <v>85</v>
      </c>
    </row>
    <row r="4449" spans="1:2" x14ac:dyDescent="0.25">
      <c r="A4449" s="4" t="s">
        <v>4767</v>
      </c>
      <c r="B4449" s="31">
        <v>86.01</v>
      </c>
    </row>
    <row r="4450" spans="1:2" x14ac:dyDescent="0.25">
      <c r="A4450" s="4" t="s">
        <v>4768</v>
      </c>
      <c r="B4450" s="31">
        <v>85.84</v>
      </c>
    </row>
    <row r="4451" spans="1:2" x14ac:dyDescent="0.25">
      <c r="A4451" s="4" t="s">
        <v>4769</v>
      </c>
      <c r="B4451" s="31">
        <v>85.91</v>
      </c>
    </row>
    <row r="4452" spans="1:2" x14ac:dyDescent="0.25">
      <c r="A4452" s="4" t="s">
        <v>4770</v>
      </c>
      <c r="B4452" s="31">
        <v>87</v>
      </c>
    </row>
    <row r="4453" spans="1:2" x14ac:dyDescent="0.25">
      <c r="A4453" s="4" t="s">
        <v>4771</v>
      </c>
      <c r="B4453" s="31">
        <v>86.73</v>
      </c>
    </row>
    <row r="4454" spans="1:2" x14ac:dyDescent="0.25">
      <c r="A4454" s="4" t="s">
        <v>4772</v>
      </c>
      <c r="B4454" s="31">
        <v>86.62</v>
      </c>
    </row>
    <row r="4455" spans="1:2" x14ac:dyDescent="0.25">
      <c r="A4455" s="4" t="s">
        <v>4773</v>
      </c>
      <c r="B4455" s="31">
        <v>85.51</v>
      </c>
    </row>
    <row r="4456" spans="1:2" x14ac:dyDescent="0.25">
      <c r="A4456" s="4" t="s">
        <v>4774</v>
      </c>
      <c r="B4456" s="31">
        <v>85.24</v>
      </c>
    </row>
    <row r="4457" spans="1:2" x14ac:dyDescent="0.25">
      <c r="A4457" s="4" t="s">
        <v>4775</v>
      </c>
      <c r="B4457" s="31">
        <v>84.34</v>
      </c>
    </row>
    <row r="4458" spans="1:2" x14ac:dyDescent="0.25">
      <c r="A4458" s="4" t="s">
        <v>4776</v>
      </c>
      <c r="B4458" s="31">
        <v>83.5</v>
      </c>
    </row>
    <row r="4459" spans="1:2" x14ac:dyDescent="0.25">
      <c r="A4459" s="4" t="s">
        <v>4777</v>
      </c>
      <c r="B4459" s="31">
        <v>84.44</v>
      </c>
    </row>
    <row r="4460" spans="1:2" x14ac:dyDescent="0.25">
      <c r="A4460" s="4" t="s">
        <v>4778</v>
      </c>
      <c r="B4460" s="31">
        <v>83.15</v>
      </c>
    </row>
    <row r="4461" spans="1:2" x14ac:dyDescent="0.25">
      <c r="A4461" s="4" t="s">
        <v>4779</v>
      </c>
      <c r="B4461" s="31">
        <v>82.59</v>
      </c>
    </row>
    <row r="4462" spans="1:2" x14ac:dyDescent="0.25">
      <c r="A4462" s="4" t="s">
        <v>4780</v>
      </c>
      <c r="B4462" s="31">
        <v>82.67</v>
      </c>
    </row>
    <row r="4463" spans="1:2" x14ac:dyDescent="0.25">
      <c r="A4463" s="4" t="s">
        <v>4781</v>
      </c>
      <c r="B4463" s="31">
        <v>82.03</v>
      </c>
    </row>
    <row r="4464" spans="1:2" x14ac:dyDescent="0.25">
      <c r="A4464" s="4" t="s">
        <v>4782</v>
      </c>
      <c r="B4464" s="31">
        <v>81.62</v>
      </c>
    </row>
    <row r="4465" spans="1:2" x14ac:dyDescent="0.25">
      <c r="A4465" s="4" t="s">
        <v>4783</v>
      </c>
      <c r="B4465" s="31">
        <v>81.12</v>
      </c>
    </row>
    <row r="4466" spans="1:2" x14ac:dyDescent="0.25">
      <c r="A4466" s="4" t="s">
        <v>4784</v>
      </c>
      <c r="B4466" s="31">
        <v>80.94</v>
      </c>
    </row>
    <row r="4467" spans="1:2" x14ac:dyDescent="0.25">
      <c r="A4467" s="4" t="s">
        <v>4785</v>
      </c>
      <c r="B4467" s="31">
        <v>81.790000000000006</v>
      </c>
    </row>
    <row r="4468" spans="1:2" x14ac:dyDescent="0.25">
      <c r="A4468" s="4" t="s">
        <v>4786</v>
      </c>
      <c r="B4468" s="31">
        <v>82.55</v>
      </c>
    </row>
    <row r="4469" spans="1:2" x14ac:dyDescent="0.25">
      <c r="A4469" s="4" t="s">
        <v>4787</v>
      </c>
      <c r="B4469" s="31">
        <v>82.16</v>
      </c>
    </row>
    <row r="4470" spans="1:2" x14ac:dyDescent="0.25">
      <c r="A4470" s="4" t="s">
        <v>4788</v>
      </c>
      <c r="B4470" s="31">
        <v>82.01</v>
      </c>
    </row>
    <row r="4471" spans="1:2" x14ac:dyDescent="0.25">
      <c r="A4471" s="4" t="s">
        <v>4789</v>
      </c>
      <c r="B4471" s="31">
        <v>81.89</v>
      </c>
    </row>
    <row r="4472" spans="1:2" x14ac:dyDescent="0.25">
      <c r="A4472" s="4" t="s">
        <v>4790</v>
      </c>
      <c r="B4472" s="31">
        <v>81.790000000000006</v>
      </c>
    </row>
    <row r="4473" spans="1:2" x14ac:dyDescent="0.25">
      <c r="A4473" s="4" t="s">
        <v>4791</v>
      </c>
      <c r="B4473" s="31">
        <v>81.11</v>
      </c>
    </row>
    <row r="4474" spans="1:2" x14ac:dyDescent="0.25">
      <c r="A4474" s="4" t="s">
        <v>4792</v>
      </c>
      <c r="B4474" s="31">
        <v>80.849999999999994</v>
      </c>
    </row>
    <row r="4475" spans="1:2" x14ac:dyDescent="0.25">
      <c r="A4475" s="4" t="s">
        <v>4793</v>
      </c>
      <c r="B4475" s="31">
        <v>80.290000000000006</v>
      </c>
    </row>
    <row r="4476" spans="1:2" x14ac:dyDescent="0.25">
      <c r="A4476" s="4" t="s">
        <v>4794</v>
      </c>
      <c r="B4476" s="31">
        <v>79.510000000000005</v>
      </c>
    </row>
    <row r="4477" spans="1:2" x14ac:dyDescent="0.25">
      <c r="A4477" s="4" t="s">
        <v>4795</v>
      </c>
      <c r="B4477" s="31">
        <v>79.650000000000006</v>
      </c>
    </row>
    <row r="4478" spans="1:2" x14ac:dyDescent="0.25">
      <c r="A4478" s="4" t="s">
        <v>4796</v>
      </c>
      <c r="B4478" s="31">
        <v>80.709999999999994</v>
      </c>
    </row>
    <row r="4479" spans="1:2" x14ac:dyDescent="0.25">
      <c r="A4479" s="4" t="s">
        <v>4797</v>
      </c>
      <c r="B4479" s="31">
        <v>80.84</v>
      </c>
    </row>
    <row r="4480" spans="1:2" x14ac:dyDescent="0.25">
      <c r="A4480" s="4" t="s">
        <v>4798</v>
      </c>
      <c r="B4480" s="31">
        <v>81.22</v>
      </c>
    </row>
    <row r="4481" spans="1:2" x14ac:dyDescent="0.25">
      <c r="A4481" s="4" t="s">
        <v>4799</v>
      </c>
      <c r="B4481" s="31">
        <v>82.36</v>
      </c>
    </row>
    <row r="4482" spans="1:2" x14ac:dyDescent="0.25">
      <c r="A4482" s="4" t="s">
        <v>4800</v>
      </c>
      <c r="B4482" s="31">
        <v>82.65</v>
      </c>
    </row>
    <row r="4483" spans="1:2" x14ac:dyDescent="0.25">
      <c r="A4483" s="4" t="s">
        <v>4801</v>
      </c>
      <c r="B4483" s="31">
        <v>82.59</v>
      </c>
    </row>
    <row r="4484" spans="1:2" x14ac:dyDescent="0.25">
      <c r="A4484" s="4" t="s">
        <v>4802</v>
      </c>
      <c r="B4484" s="31">
        <v>82.42</v>
      </c>
    </row>
    <row r="4485" spans="1:2" x14ac:dyDescent="0.25">
      <c r="A4485" s="4" t="s">
        <v>4803</v>
      </c>
      <c r="B4485" s="31">
        <v>82.25</v>
      </c>
    </row>
    <row r="4486" spans="1:2" x14ac:dyDescent="0.25">
      <c r="A4486" s="4" t="s">
        <v>4804</v>
      </c>
      <c r="B4486" s="31">
        <v>81.92</v>
      </c>
    </row>
    <row r="4487" spans="1:2" x14ac:dyDescent="0.25">
      <c r="A4487" s="4" t="s">
        <v>4805</v>
      </c>
      <c r="B4487" s="31">
        <v>82.06</v>
      </c>
    </row>
    <row r="4488" spans="1:2" x14ac:dyDescent="0.25">
      <c r="A4488" s="4" t="s">
        <v>4806</v>
      </c>
      <c r="B4488" s="31">
        <v>81.64</v>
      </c>
    </row>
    <row r="4489" spans="1:2" x14ac:dyDescent="0.25">
      <c r="A4489" s="4" t="s">
        <v>4807</v>
      </c>
      <c r="B4489" s="31">
        <v>82.77</v>
      </c>
    </row>
    <row r="4490" spans="1:2" x14ac:dyDescent="0.25">
      <c r="A4490" s="4" t="s">
        <v>4808</v>
      </c>
      <c r="B4490" s="31">
        <v>81.95</v>
      </c>
    </row>
    <row r="4491" spans="1:2" x14ac:dyDescent="0.25">
      <c r="A4491" s="4" t="s">
        <v>4809</v>
      </c>
      <c r="B4491" s="31">
        <v>81.56</v>
      </c>
    </row>
    <row r="4492" spans="1:2" x14ac:dyDescent="0.25">
      <c r="A4492" s="4" t="s">
        <v>4810</v>
      </c>
      <c r="B4492" s="31">
        <v>81.42</v>
      </c>
    </row>
    <row r="4493" spans="1:2" x14ac:dyDescent="0.25">
      <c r="A4493" s="4" t="s">
        <v>4811</v>
      </c>
      <c r="B4493" s="31">
        <v>82.12</v>
      </c>
    </row>
    <row r="4494" spans="1:2" x14ac:dyDescent="0.25">
      <c r="A4494" s="4" t="s">
        <v>4812</v>
      </c>
      <c r="B4494" s="31">
        <v>82.78</v>
      </c>
    </row>
    <row r="4495" spans="1:2" x14ac:dyDescent="0.25">
      <c r="A4495" s="4" t="s">
        <v>4813</v>
      </c>
      <c r="B4495" s="31">
        <v>82.11</v>
      </c>
    </row>
    <row r="4496" spans="1:2" x14ac:dyDescent="0.25">
      <c r="A4496" s="4" t="s">
        <v>4814</v>
      </c>
      <c r="B4496" s="31">
        <v>82.17</v>
      </c>
    </row>
    <row r="4497" spans="1:2" x14ac:dyDescent="0.25">
      <c r="A4497" s="4" t="s">
        <v>4815</v>
      </c>
      <c r="B4497" s="31">
        <v>81.91</v>
      </c>
    </row>
    <row r="4498" spans="1:2" x14ac:dyDescent="0.25">
      <c r="A4498" s="4" t="s">
        <v>4816</v>
      </c>
      <c r="B4498" s="31">
        <v>82.7</v>
      </c>
    </row>
    <row r="4499" spans="1:2" x14ac:dyDescent="0.25">
      <c r="A4499" s="4" t="s">
        <v>4817</v>
      </c>
      <c r="B4499" s="31">
        <v>82.78</v>
      </c>
    </row>
    <row r="4500" spans="1:2" x14ac:dyDescent="0.25">
      <c r="A4500" s="4" t="s">
        <v>4818</v>
      </c>
      <c r="B4500" s="31">
        <v>83.32</v>
      </c>
    </row>
    <row r="4501" spans="1:2" x14ac:dyDescent="0.25">
      <c r="A4501" s="4" t="s">
        <v>4819</v>
      </c>
      <c r="B4501" s="31">
        <v>83.61</v>
      </c>
    </row>
    <row r="4502" spans="1:2" x14ac:dyDescent="0.25">
      <c r="A4502" s="4" t="s">
        <v>4820</v>
      </c>
      <c r="B4502" s="31">
        <v>83.81</v>
      </c>
    </row>
    <row r="4503" spans="1:2" x14ac:dyDescent="0.25">
      <c r="A4503" s="4" t="s">
        <v>4821</v>
      </c>
      <c r="B4503" s="31">
        <v>83.74</v>
      </c>
    </row>
    <row r="4504" spans="1:2" x14ac:dyDescent="0.25">
      <c r="A4504" s="4" t="s">
        <v>4822</v>
      </c>
      <c r="B4504" s="31">
        <v>83.95</v>
      </c>
    </row>
    <row r="4505" spans="1:2" x14ac:dyDescent="0.25">
      <c r="A4505" s="4" t="s">
        <v>4823</v>
      </c>
      <c r="B4505" s="31">
        <v>84.47</v>
      </c>
    </row>
    <row r="4506" spans="1:2" x14ac:dyDescent="0.25">
      <c r="A4506" s="4" t="s">
        <v>4824</v>
      </c>
      <c r="B4506" s="31">
        <v>84.2</v>
      </c>
    </row>
    <row r="4507" spans="1:2" x14ac:dyDescent="0.25">
      <c r="A4507" s="4" t="s">
        <v>4825</v>
      </c>
      <c r="B4507" s="31">
        <v>84.07</v>
      </c>
    </row>
    <row r="4508" spans="1:2" x14ac:dyDescent="0.25">
      <c r="A4508" s="4" t="s">
        <v>4826</v>
      </c>
      <c r="B4508" s="31">
        <v>84.35</v>
      </c>
    </row>
    <row r="4509" spans="1:2" x14ac:dyDescent="0.25">
      <c r="A4509" s="4" t="s">
        <v>4827</v>
      </c>
      <c r="B4509" s="31">
        <v>84.06</v>
      </c>
    </row>
    <row r="4510" spans="1:2" x14ac:dyDescent="0.25">
      <c r="A4510" s="4" t="s">
        <v>4828</v>
      </c>
      <c r="B4510" s="31">
        <v>84.24</v>
      </c>
    </row>
    <row r="4511" spans="1:2" x14ac:dyDescent="0.25">
      <c r="A4511" s="4" t="s">
        <v>4829</v>
      </c>
      <c r="B4511" s="31">
        <v>84.77</v>
      </c>
    </row>
    <row r="4512" spans="1:2" x14ac:dyDescent="0.25">
      <c r="A4512" s="4" t="s">
        <v>4830</v>
      </c>
      <c r="B4512" s="31">
        <v>84.53</v>
      </c>
    </row>
    <row r="4513" spans="1:2" x14ac:dyDescent="0.25">
      <c r="A4513" s="4" t="s">
        <v>4831</v>
      </c>
      <c r="B4513" s="31">
        <v>85.1</v>
      </c>
    </row>
    <row r="4514" spans="1:2" x14ac:dyDescent="0.25">
      <c r="A4514" s="4" t="s">
        <v>4832</v>
      </c>
      <c r="B4514" s="31">
        <v>85.37</v>
      </c>
    </row>
    <row r="4515" spans="1:2" x14ac:dyDescent="0.25">
      <c r="A4515" s="4" t="s">
        <v>4833</v>
      </c>
      <c r="B4515" s="31">
        <v>85.17</v>
      </c>
    </row>
    <row r="4516" spans="1:2" x14ac:dyDescent="0.25">
      <c r="A4516" s="4" t="s">
        <v>4834</v>
      </c>
      <c r="B4516" s="31">
        <v>84.84</v>
      </c>
    </row>
    <row r="4517" spans="1:2" x14ac:dyDescent="0.25">
      <c r="A4517" s="4" t="s">
        <v>4835</v>
      </c>
      <c r="B4517" s="31">
        <v>85.03</v>
      </c>
    </row>
    <row r="4518" spans="1:2" x14ac:dyDescent="0.25">
      <c r="A4518" s="4" t="s">
        <v>4836</v>
      </c>
      <c r="B4518" s="31">
        <v>85.06</v>
      </c>
    </row>
    <row r="4519" spans="1:2" x14ac:dyDescent="0.25">
      <c r="A4519" s="4" t="s">
        <v>4837</v>
      </c>
      <c r="B4519" s="31">
        <v>85.38</v>
      </c>
    </row>
    <row r="4520" spans="1:2" x14ac:dyDescent="0.25">
      <c r="A4520" s="4" t="s">
        <v>4838</v>
      </c>
      <c r="B4520" s="31">
        <v>85.36</v>
      </c>
    </row>
    <row r="4521" spans="1:2" x14ac:dyDescent="0.25">
      <c r="A4521" s="4" t="s">
        <v>4839</v>
      </c>
      <c r="B4521" s="31">
        <v>85.4</v>
      </c>
    </row>
    <row r="4522" spans="1:2" x14ac:dyDescent="0.25">
      <c r="A4522" s="4" t="s">
        <v>4840</v>
      </c>
      <c r="B4522" s="31">
        <v>85.54</v>
      </c>
    </row>
    <row r="4523" spans="1:2" x14ac:dyDescent="0.25">
      <c r="A4523" s="4" t="s">
        <v>4841</v>
      </c>
      <c r="B4523" s="31">
        <v>85.07</v>
      </c>
    </row>
    <row r="4524" spans="1:2" x14ac:dyDescent="0.25">
      <c r="A4524" s="4" t="s">
        <v>4842</v>
      </c>
      <c r="B4524" s="31">
        <v>85.06</v>
      </c>
    </row>
    <row r="4525" spans="1:2" x14ac:dyDescent="0.25">
      <c r="A4525" s="4" t="s">
        <v>4843</v>
      </c>
      <c r="B4525" s="31">
        <v>85.24</v>
      </c>
    </row>
    <row r="4526" spans="1:2" x14ac:dyDescent="0.25">
      <c r="A4526" s="4" t="s">
        <v>4844</v>
      </c>
      <c r="B4526" s="31">
        <v>85.79</v>
      </c>
    </row>
    <row r="4527" spans="1:2" x14ac:dyDescent="0.25">
      <c r="A4527" s="4" t="s">
        <v>4845</v>
      </c>
      <c r="B4527" s="31">
        <v>84.9</v>
      </c>
    </row>
    <row r="4528" spans="1:2" x14ac:dyDescent="0.25">
      <c r="A4528" s="4" t="s">
        <v>4846</v>
      </c>
      <c r="B4528" s="31">
        <v>84.54</v>
      </c>
    </row>
    <row r="4529" spans="1:2" x14ac:dyDescent="0.25">
      <c r="A4529" s="4" t="s">
        <v>4847</v>
      </c>
      <c r="B4529" s="31">
        <v>84.67</v>
      </c>
    </row>
    <row r="4530" spans="1:2" x14ac:dyDescent="0.25">
      <c r="A4530" s="4" t="s">
        <v>4848</v>
      </c>
      <c r="B4530" s="31">
        <v>84.68</v>
      </c>
    </row>
    <row r="4531" spans="1:2" x14ac:dyDescent="0.25">
      <c r="A4531" s="4" t="s">
        <v>4849</v>
      </c>
      <c r="B4531" s="31">
        <v>85.14</v>
      </c>
    </row>
    <row r="4532" spans="1:2" x14ac:dyDescent="0.25">
      <c r="A4532" s="4" t="s">
        <v>4850</v>
      </c>
      <c r="B4532" s="31">
        <v>85.5</v>
      </c>
    </row>
    <row r="4533" spans="1:2" x14ac:dyDescent="0.25">
      <c r="A4533" s="4" t="s">
        <v>4851</v>
      </c>
      <c r="B4533" s="31">
        <v>86.07</v>
      </c>
    </row>
    <row r="4534" spans="1:2" x14ac:dyDescent="0.25">
      <c r="A4534" s="4" t="s">
        <v>4852</v>
      </c>
      <c r="B4534" s="31">
        <v>86.33</v>
      </c>
    </row>
    <row r="4535" spans="1:2" x14ac:dyDescent="0.25">
      <c r="A4535" s="4" t="s">
        <v>4853</v>
      </c>
      <c r="B4535" s="31">
        <v>86.52</v>
      </c>
    </row>
    <row r="4536" spans="1:2" x14ac:dyDescent="0.25">
      <c r="A4536" s="4" t="s">
        <v>4854</v>
      </c>
      <c r="B4536" s="31">
        <v>87.05</v>
      </c>
    </row>
    <row r="4537" spans="1:2" x14ac:dyDescent="0.25">
      <c r="A4537" s="4" t="s">
        <v>4855</v>
      </c>
      <c r="B4537" s="31">
        <v>87.08</v>
      </c>
    </row>
    <row r="4538" spans="1:2" x14ac:dyDescent="0.25">
      <c r="A4538" s="4" t="s">
        <v>4856</v>
      </c>
      <c r="B4538" s="31">
        <v>86.88</v>
      </c>
    </row>
    <row r="4539" spans="1:2" x14ac:dyDescent="0.25">
      <c r="A4539" s="4" t="s">
        <v>4857</v>
      </c>
      <c r="B4539" s="31">
        <v>86.95</v>
      </c>
    </row>
    <row r="4540" spans="1:2" x14ac:dyDescent="0.25">
      <c r="A4540" s="4" t="s">
        <v>4858</v>
      </c>
      <c r="B4540" s="31">
        <v>86.75</v>
      </c>
    </row>
    <row r="4541" spans="1:2" x14ac:dyDescent="0.25">
      <c r="A4541" s="4" t="s">
        <v>4859</v>
      </c>
      <c r="B4541" s="31">
        <v>86.57</v>
      </c>
    </row>
    <row r="4542" spans="1:2" x14ac:dyDescent="0.25">
      <c r="A4542" s="4" t="s">
        <v>4860</v>
      </c>
      <c r="B4542" s="31">
        <v>86.79</v>
      </c>
    </row>
    <row r="4543" spans="1:2" x14ac:dyDescent="0.25">
      <c r="A4543" s="4" t="s">
        <v>4861</v>
      </c>
      <c r="B4543" s="31">
        <v>87.02</v>
      </c>
    </row>
    <row r="4544" spans="1:2" x14ac:dyDescent="0.25">
      <c r="A4544" s="4" t="s">
        <v>4862</v>
      </c>
      <c r="B4544" s="31">
        <v>87.37</v>
      </c>
    </row>
    <row r="4545" spans="1:2" x14ac:dyDescent="0.25">
      <c r="A4545" s="4" t="s">
        <v>4863</v>
      </c>
      <c r="B4545" s="31">
        <v>87.02</v>
      </c>
    </row>
    <row r="4546" spans="1:2" x14ac:dyDescent="0.25">
      <c r="A4546" s="4" t="s">
        <v>4864</v>
      </c>
      <c r="B4546" s="31">
        <v>87.27</v>
      </c>
    </row>
    <row r="4547" spans="1:2" x14ac:dyDescent="0.25">
      <c r="A4547" s="4" t="s">
        <v>4865</v>
      </c>
      <c r="B4547" s="31">
        <v>86.91</v>
      </c>
    </row>
    <row r="4548" spans="1:2" x14ac:dyDescent="0.25">
      <c r="A4548" s="4" t="s">
        <v>4866</v>
      </c>
      <c r="B4548" s="31">
        <v>87.1</v>
      </c>
    </row>
    <row r="4549" spans="1:2" x14ac:dyDescent="0.25">
      <c r="A4549" s="4" t="s">
        <v>4867</v>
      </c>
      <c r="B4549" s="31">
        <v>87.35</v>
      </c>
    </row>
    <row r="4550" spans="1:2" x14ac:dyDescent="0.25">
      <c r="A4550" s="4" t="s">
        <v>4868</v>
      </c>
      <c r="B4550" s="31">
        <v>87.46</v>
      </c>
    </row>
    <row r="4551" spans="1:2" x14ac:dyDescent="0.25">
      <c r="A4551" s="4" t="s">
        <v>4869</v>
      </c>
      <c r="B4551" s="31">
        <v>86.91</v>
      </c>
    </row>
    <row r="4552" spans="1:2" x14ac:dyDescent="0.25">
      <c r="A4552" s="4" t="s">
        <v>4870</v>
      </c>
      <c r="B4552" s="31">
        <v>86.62</v>
      </c>
    </row>
    <row r="4553" spans="1:2" x14ac:dyDescent="0.25">
      <c r="A4553" s="4" t="s">
        <v>4871</v>
      </c>
      <c r="B4553" s="31">
        <v>85.86</v>
      </c>
    </row>
    <row r="4554" spans="1:2" x14ac:dyDescent="0.25">
      <c r="A4554" s="4" t="s">
        <v>4872</v>
      </c>
      <c r="B4554" s="31">
        <v>86.13</v>
      </c>
    </row>
    <row r="4555" spans="1:2" x14ac:dyDescent="0.25">
      <c r="A4555" s="4" t="s">
        <v>4873</v>
      </c>
      <c r="B4555" s="31">
        <v>85.81</v>
      </c>
    </row>
    <row r="4556" spans="1:2" x14ac:dyDescent="0.25">
      <c r="A4556" s="4" t="s">
        <v>4874</v>
      </c>
      <c r="B4556" s="31">
        <v>86.19</v>
      </c>
    </row>
    <row r="4557" spans="1:2" x14ac:dyDescent="0.25">
      <c r="A4557" s="4" t="s">
        <v>4875</v>
      </c>
      <c r="B4557" s="31">
        <v>86.92</v>
      </c>
    </row>
    <row r="4558" spans="1:2" x14ac:dyDescent="0.25">
      <c r="A4558" s="4" t="s">
        <v>4876</v>
      </c>
      <c r="B4558" s="31">
        <v>87.24</v>
      </c>
    </row>
    <row r="4559" spans="1:2" x14ac:dyDescent="0.25">
      <c r="A4559" s="4" t="s">
        <v>4877</v>
      </c>
      <c r="B4559" s="31">
        <v>87.35</v>
      </c>
    </row>
    <row r="4560" spans="1:2" x14ac:dyDescent="0.25">
      <c r="A4560" s="4" t="s">
        <v>4878</v>
      </c>
      <c r="B4560" s="31">
        <v>87.68</v>
      </c>
    </row>
    <row r="4561" spans="1:2" x14ac:dyDescent="0.25">
      <c r="A4561" s="4" t="s">
        <v>4879</v>
      </c>
      <c r="B4561" s="31">
        <v>88.05</v>
      </c>
    </row>
    <row r="4562" spans="1:2" x14ac:dyDescent="0.25">
      <c r="A4562" s="4" t="s">
        <v>4880</v>
      </c>
      <c r="B4562" s="31">
        <v>87.65</v>
      </c>
    </row>
    <row r="4563" spans="1:2" x14ac:dyDescent="0.25">
      <c r="A4563" s="4" t="s">
        <v>4881</v>
      </c>
      <c r="B4563" s="31">
        <v>88.14</v>
      </c>
    </row>
    <row r="4564" spans="1:2" x14ac:dyDescent="0.25">
      <c r="A4564" s="4" t="s">
        <v>4882</v>
      </c>
      <c r="B4564" s="31">
        <v>87.93</v>
      </c>
    </row>
    <row r="4565" spans="1:2" x14ac:dyDescent="0.25">
      <c r="A4565" s="4" t="s">
        <v>4883</v>
      </c>
      <c r="B4565" s="31">
        <v>88.38</v>
      </c>
    </row>
    <row r="4566" spans="1:2" x14ac:dyDescent="0.25">
      <c r="A4566" s="4" t="s">
        <v>4884</v>
      </c>
      <c r="B4566" s="31">
        <v>87.78</v>
      </c>
    </row>
    <row r="4567" spans="1:2" x14ac:dyDescent="0.25">
      <c r="A4567" s="4" t="s">
        <v>4885</v>
      </c>
      <c r="B4567" s="31">
        <v>87.82</v>
      </c>
    </row>
    <row r="4568" spans="1:2" x14ac:dyDescent="0.25">
      <c r="A4568" s="4" t="s">
        <v>4886</v>
      </c>
      <c r="B4568" s="31">
        <v>87.32</v>
      </c>
    </row>
    <row r="4569" spans="1:2" x14ac:dyDescent="0.25">
      <c r="A4569" s="4" t="s">
        <v>4887</v>
      </c>
      <c r="B4569" s="31">
        <v>87.89</v>
      </c>
    </row>
    <row r="4570" spans="1:2" x14ac:dyDescent="0.25">
      <c r="A4570" s="4" t="s">
        <v>4888</v>
      </c>
      <c r="B4570" s="31">
        <v>87.98</v>
      </c>
    </row>
    <row r="4571" spans="1:2" x14ac:dyDescent="0.25">
      <c r="A4571" s="4" t="s">
        <v>4889</v>
      </c>
      <c r="B4571" s="31">
        <v>87.68</v>
      </c>
    </row>
    <row r="4572" spans="1:2" x14ac:dyDescent="0.25">
      <c r="A4572" s="4" t="s">
        <v>4890</v>
      </c>
      <c r="B4572" s="31">
        <v>87.87</v>
      </c>
    </row>
    <row r="4573" spans="1:2" x14ac:dyDescent="0.25">
      <c r="A4573" s="4" t="s">
        <v>4891</v>
      </c>
      <c r="B4573" s="31">
        <v>87.94</v>
      </c>
    </row>
    <row r="4574" spans="1:2" x14ac:dyDescent="0.25">
      <c r="A4574" s="4" t="s">
        <v>4892</v>
      </c>
      <c r="B4574" s="31">
        <v>87.78</v>
      </c>
    </row>
    <row r="4575" spans="1:2" x14ac:dyDescent="0.25">
      <c r="A4575" s="4" t="s">
        <v>4893</v>
      </c>
      <c r="B4575" s="31">
        <v>87.57</v>
      </c>
    </row>
    <row r="4576" spans="1:2" x14ac:dyDescent="0.25">
      <c r="A4576" s="4" t="s">
        <v>4894</v>
      </c>
      <c r="B4576" s="31">
        <v>87.69</v>
      </c>
    </row>
    <row r="4577" spans="1:2" x14ac:dyDescent="0.25">
      <c r="A4577" s="4" t="s">
        <v>4895</v>
      </c>
      <c r="B4577" s="31">
        <v>88.23</v>
      </c>
    </row>
    <row r="4578" spans="1:2" x14ac:dyDescent="0.25">
      <c r="A4578" s="4" t="s">
        <v>4896</v>
      </c>
      <c r="B4578" s="31">
        <v>87.84</v>
      </c>
    </row>
    <row r="4579" spans="1:2" x14ac:dyDescent="0.25">
      <c r="A4579" s="4" t="s">
        <v>4897</v>
      </c>
      <c r="B4579" s="31">
        <v>87.76</v>
      </c>
    </row>
    <row r="4580" spans="1:2" x14ac:dyDescent="0.25">
      <c r="A4580" s="4" t="s">
        <v>4898</v>
      </c>
      <c r="B4580" s="31">
        <v>87.6</v>
      </c>
    </row>
    <row r="4581" spans="1:2" x14ac:dyDescent="0.25">
      <c r="A4581" s="4" t="s">
        <v>4899</v>
      </c>
      <c r="B4581" s="31">
        <v>87.36</v>
      </c>
    </row>
    <row r="4582" spans="1:2" x14ac:dyDescent="0.25">
      <c r="A4582" s="4" t="s">
        <v>4900</v>
      </c>
      <c r="B4582" s="31">
        <v>87.58</v>
      </c>
    </row>
    <row r="4583" spans="1:2" x14ac:dyDescent="0.25">
      <c r="A4583" s="4" t="s">
        <v>4901</v>
      </c>
      <c r="B4583" s="31">
        <v>87.57</v>
      </c>
    </row>
    <row r="4584" spans="1:2" x14ac:dyDescent="0.25">
      <c r="A4584" s="4" t="s">
        <v>4902</v>
      </c>
      <c r="B4584" s="31">
        <v>88.41</v>
      </c>
    </row>
    <row r="4585" spans="1:2" x14ac:dyDescent="0.25">
      <c r="A4585" s="4" t="s">
        <v>4903</v>
      </c>
      <c r="B4585" s="31">
        <v>88.21</v>
      </c>
    </row>
    <row r="4586" spans="1:2" x14ac:dyDescent="0.25">
      <c r="A4586" s="4" t="s">
        <v>4904</v>
      </c>
      <c r="B4586" s="31">
        <v>87.86</v>
      </c>
    </row>
    <row r="4587" spans="1:2" x14ac:dyDescent="0.25">
      <c r="A4587" s="4" t="s">
        <v>4905</v>
      </c>
      <c r="B4587" s="31">
        <v>87.69</v>
      </c>
    </row>
    <row r="4588" spans="1:2" x14ac:dyDescent="0.25">
      <c r="A4588" s="4" t="s">
        <v>4906</v>
      </c>
      <c r="B4588" s="31">
        <v>87.67</v>
      </c>
    </row>
    <row r="4589" spans="1:2" x14ac:dyDescent="0.25">
      <c r="A4589" s="4" t="s">
        <v>4907</v>
      </c>
      <c r="B4589" s="31">
        <v>87.96</v>
      </c>
    </row>
    <row r="4590" spans="1:2" x14ac:dyDescent="0.25">
      <c r="A4590" s="4" t="s">
        <v>4908</v>
      </c>
      <c r="B4590" s="31">
        <v>89.35</v>
      </c>
    </row>
    <row r="4591" spans="1:2" x14ac:dyDescent="0.25">
      <c r="A4591" s="4" t="s">
        <v>4909</v>
      </c>
      <c r="B4591" s="31">
        <v>89.13</v>
      </c>
    </row>
    <row r="4592" spans="1:2" x14ac:dyDescent="0.25">
      <c r="A4592" s="4" t="s">
        <v>4910</v>
      </c>
      <c r="B4592" s="31">
        <v>88.89</v>
      </c>
    </row>
    <row r="4593" spans="1:2" x14ac:dyDescent="0.25">
      <c r="A4593" s="4" t="s">
        <v>4911</v>
      </c>
      <c r="B4593" s="31">
        <v>88.96</v>
      </c>
    </row>
    <row r="4594" spans="1:2" x14ac:dyDescent="0.25">
      <c r="A4594" s="4" t="s">
        <v>4912</v>
      </c>
      <c r="B4594" s="31">
        <v>88.81</v>
      </c>
    </row>
    <row r="4595" spans="1:2" x14ac:dyDescent="0.25">
      <c r="A4595" s="4" t="s">
        <v>4913</v>
      </c>
      <c r="B4595" s="31">
        <v>88.48</v>
      </c>
    </row>
    <row r="4596" spans="1:2" x14ac:dyDescent="0.25">
      <c r="A4596" s="4" t="s">
        <v>4914</v>
      </c>
      <c r="B4596" s="31">
        <v>88.49</v>
      </c>
    </row>
    <row r="4597" spans="1:2" x14ac:dyDescent="0.25">
      <c r="A4597" s="4" t="s">
        <v>4915</v>
      </c>
      <c r="B4597" s="31">
        <v>88</v>
      </c>
    </row>
    <row r="4598" spans="1:2" x14ac:dyDescent="0.25">
      <c r="A4598" s="4" t="s">
        <v>4916</v>
      </c>
      <c r="B4598" s="31">
        <v>87.79</v>
      </c>
    </row>
    <row r="4599" spans="1:2" x14ac:dyDescent="0.25">
      <c r="A4599" s="4" t="s">
        <v>4917</v>
      </c>
      <c r="B4599" s="31">
        <v>87.5</v>
      </c>
    </row>
    <row r="4600" spans="1:2" x14ac:dyDescent="0.25">
      <c r="A4600" s="4" t="s">
        <v>4918</v>
      </c>
      <c r="B4600" s="31">
        <v>86.97</v>
      </c>
    </row>
    <row r="4601" spans="1:2" x14ac:dyDescent="0.25">
      <c r="A4601" s="4" t="s">
        <v>4919</v>
      </c>
      <c r="B4601" s="31">
        <v>86.92</v>
      </c>
    </row>
    <row r="4602" spans="1:2" x14ac:dyDescent="0.25">
      <c r="A4602" s="4" t="s">
        <v>4920</v>
      </c>
      <c r="B4602" s="31">
        <v>87.02</v>
      </c>
    </row>
    <row r="4603" spans="1:2" x14ac:dyDescent="0.25">
      <c r="A4603" s="4" t="s">
        <v>4921</v>
      </c>
      <c r="B4603" s="31">
        <v>86.76</v>
      </c>
    </row>
    <row r="4604" spans="1:2" x14ac:dyDescent="0.25">
      <c r="A4604" s="4" t="s">
        <v>4922</v>
      </c>
      <c r="B4604" s="31">
        <v>86.81</v>
      </c>
    </row>
    <row r="4605" spans="1:2" x14ac:dyDescent="0.25">
      <c r="A4605" s="4" t="s">
        <v>4923</v>
      </c>
      <c r="B4605" s="31">
        <v>86.46</v>
      </c>
    </row>
    <row r="4606" spans="1:2" x14ac:dyDescent="0.25">
      <c r="A4606" s="4" t="s">
        <v>4924</v>
      </c>
      <c r="B4606" s="31">
        <v>86.32</v>
      </c>
    </row>
    <row r="4607" spans="1:2" x14ac:dyDescent="0.25">
      <c r="A4607" s="4" t="s">
        <v>4925</v>
      </c>
      <c r="B4607" s="31">
        <v>86.53</v>
      </c>
    </row>
    <row r="4608" spans="1:2" x14ac:dyDescent="0.25">
      <c r="A4608" s="4" t="s">
        <v>4926</v>
      </c>
      <c r="B4608" s="31">
        <v>87.08</v>
      </c>
    </row>
    <row r="4609" spans="1:2" x14ac:dyDescent="0.25">
      <c r="A4609" s="4" t="s">
        <v>4927</v>
      </c>
      <c r="B4609" s="31">
        <v>87.41</v>
      </c>
    </row>
    <row r="4610" spans="1:2" x14ac:dyDescent="0.25">
      <c r="A4610" s="4" t="s">
        <v>4928</v>
      </c>
      <c r="B4610" s="31">
        <v>86.67</v>
      </c>
    </row>
    <row r="4611" spans="1:2" x14ac:dyDescent="0.25">
      <c r="A4611" s="4" t="s">
        <v>4929</v>
      </c>
      <c r="B4611" s="31">
        <v>86.61</v>
      </c>
    </row>
    <row r="4612" spans="1:2" x14ac:dyDescent="0.25">
      <c r="A4612" s="4" t="s">
        <v>4930</v>
      </c>
      <c r="B4612" s="31">
        <v>86.76</v>
      </c>
    </row>
    <row r="4613" spans="1:2" x14ac:dyDescent="0.25">
      <c r="A4613" s="4" t="s">
        <v>4931</v>
      </c>
      <c r="B4613" s="31">
        <v>86.5</v>
      </c>
    </row>
    <row r="4614" spans="1:2" x14ac:dyDescent="0.25">
      <c r="A4614" s="4" t="s">
        <v>4932</v>
      </c>
      <c r="B4614" s="31">
        <v>86.53</v>
      </c>
    </row>
    <row r="4615" spans="1:2" x14ac:dyDescent="0.25">
      <c r="A4615" s="4" t="s">
        <v>4933</v>
      </c>
      <c r="B4615" s="31">
        <v>87.61</v>
      </c>
    </row>
    <row r="4616" spans="1:2" x14ac:dyDescent="0.25">
      <c r="A4616" s="4" t="s">
        <v>4934</v>
      </c>
      <c r="B4616" s="31">
        <v>87.68</v>
      </c>
    </row>
    <row r="4617" spans="1:2" x14ac:dyDescent="0.25">
      <c r="A4617" s="4" t="s">
        <v>4935</v>
      </c>
      <c r="B4617" s="31">
        <v>87.51</v>
      </c>
    </row>
    <row r="4618" spans="1:2" x14ac:dyDescent="0.25">
      <c r="A4618" s="4" t="s">
        <v>4936</v>
      </c>
      <c r="B4618" s="31">
        <v>87.92</v>
      </c>
    </row>
    <row r="4619" spans="1:2" x14ac:dyDescent="0.25">
      <c r="A4619" s="4" t="s">
        <v>4937</v>
      </c>
      <c r="B4619" s="31">
        <v>87.71</v>
      </c>
    </row>
    <row r="4620" spans="1:2" x14ac:dyDescent="0.25">
      <c r="A4620" s="4" t="s">
        <v>4938</v>
      </c>
      <c r="B4620" s="31">
        <v>87.9</v>
      </c>
    </row>
    <row r="4621" spans="1:2" x14ac:dyDescent="0.25">
      <c r="A4621" s="4" t="s">
        <v>4939</v>
      </c>
      <c r="B4621" s="31">
        <v>87.38</v>
      </c>
    </row>
    <row r="4622" spans="1:2" x14ac:dyDescent="0.25">
      <c r="A4622" s="4" t="s">
        <v>4940</v>
      </c>
      <c r="B4622" s="31">
        <v>87.71</v>
      </c>
    </row>
    <row r="4623" spans="1:2" x14ac:dyDescent="0.25">
      <c r="A4623" s="4" t="s">
        <v>4941</v>
      </c>
      <c r="B4623" s="31">
        <v>87.88</v>
      </c>
    </row>
    <row r="4624" spans="1:2" x14ac:dyDescent="0.25">
      <c r="A4624" s="4" t="s">
        <v>4942</v>
      </c>
      <c r="B4624" s="31">
        <v>87.48</v>
      </c>
    </row>
    <row r="4625" spans="1:2" x14ac:dyDescent="0.25">
      <c r="A4625" s="4" t="s">
        <v>4943</v>
      </c>
      <c r="B4625" s="31">
        <v>88.06</v>
      </c>
    </row>
    <row r="4626" spans="1:2" x14ac:dyDescent="0.25">
      <c r="A4626" s="4" t="s">
        <v>4944</v>
      </c>
      <c r="B4626" s="31">
        <v>87.73</v>
      </c>
    </row>
    <row r="4627" spans="1:2" x14ac:dyDescent="0.25">
      <c r="A4627" s="4" t="s">
        <v>4945</v>
      </c>
      <c r="B4627" s="31">
        <v>87.72</v>
      </c>
    </row>
    <row r="4628" spans="1:2" x14ac:dyDescent="0.25">
      <c r="A4628" s="4" t="s">
        <v>4946</v>
      </c>
      <c r="B4628" s="31">
        <v>87.98</v>
      </c>
    </row>
    <row r="4629" spans="1:2" x14ac:dyDescent="0.25">
      <c r="A4629" s="4" t="s">
        <v>4947</v>
      </c>
      <c r="B4629" s="31">
        <v>87.83</v>
      </c>
    </row>
    <row r="4630" spans="1:2" x14ac:dyDescent="0.25">
      <c r="A4630" s="4" t="s">
        <v>4948</v>
      </c>
      <c r="B4630" s="31">
        <v>87.76</v>
      </c>
    </row>
    <row r="4631" spans="1:2" x14ac:dyDescent="0.25">
      <c r="A4631" s="4" t="s">
        <v>4949</v>
      </c>
      <c r="B4631" s="31">
        <v>87.45</v>
      </c>
    </row>
    <row r="4632" spans="1:2" x14ac:dyDescent="0.25">
      <c r="A4632" s="4" t="s">
        <v>4950</v>
      </c>
      <c r="B4632" s="31">
        <v>87.64</v>
      </c>
    </row>
    <row r="4633" spans="1:2" x14ac:dyDescent="0.25">
      <c r="A4633" s="4" t="s">
        <v>4951</v>
      </c>
      <c r="B4633" s="31">
        <v>87.07</v>
      </c>
    </row>
    <row r="4634" spans="1:2" x14ac:dyDescent="0.25">
      <c r="A4634" s="4" t="s">
        <v>4952</v>
      </c>
      <c r="B4634" s="31">
        <v>86.92</v>
      </c>
    </row>
    <row r="4635" spans="1:2" x14ac:dyDescent="0.25">
      <c r="A4635" s="4" t="s">
        <v>4953</v>
      </c>
      <c r="B4635" s="31">
        <v>87.21</v>
      </c>
    </row>
    <row r="4636" spans="1:2" x14ac:dyDescent="0.25">
      <c r="A4636" s="4" t="s">
        <v>4954</v>
      </c>
      <c r="B4636" s="31">
        <v>87.02</v>
      </c>
    </row>
    <row r="4637" spans="1:2" x14ac:dyDescent="0.25">
      <c r="A4637" s="4" t="s">
        <v>4955</v>
      </c>
      <c r="B4637" s="31">
        <v>87.09</v>
      </c>
    </row>
    <row r="4638" spans="1:2" x14ac:dyDescent="0.25">
      <c r="A4638" s="4" t="s">
        <v>4956</v>
      </c>
      <c r="B4638" s="31">
        <v>86.97</v>
      </c>
    </row>
    <row r="4639" spans="1:2" x14ac:dyDescent="0.25">
      <c r="A4639" s="4" t="s">
        <v>4957</v>
      </c>
      <c r="B4639" s="31">
        <v>86.84</v>
      </c>
    </row>
    <row r="4640" spans="1:2" x14ac:dyDescent="0.25">
      <c r="A4640" s="4" t="s">
        <v>4958</v>
      </c>
      <c r="B4640" s="31">
        <v>86.24</v>
      </c>
    </row>
    <row r="4641" spans="1:2" x14ac:dyDescent="0.25">
      <c r="A4641" s="4" t="s">
        <v>4959</v>
      </c>
      <c r="B4641" s="31">
        <v>86.04</v>
      </c>
    </row>
    <row r="4642" spans="1:2" x14ac:dyDescent="0.25">
      <c r="A4642" s="4" t="s">
        <v>4960</v>
      </c>
      <c r="B4642" s="31">
        <v>85.94</v>
      </c>
    </row>
    <row r="4643" spans="1:2" x14ac:dyDescent="0.25">
      <c r="A4643" s="4" t="s">
        <v>4961</v>
      </c>
      <c r="B4643" s="31">
        <v>85.48</v>
      </c>
    </row>
    <row r="4644" spans="1:2" x14ac:dyDescent="0.25">
      <c r="A4644" s="4" t="s">
        <v>4962</v>
      </c>
      <c r="B4644" s="31">
        <v>85.76</v>
      </c>
    </row>
    <row r="4645" spans="1:2" x14ac:dyDescent="0.25">
      <c r="A4645" s="4" t="s">
        <v>4963</v>
      </c>
      <c r="B4645" s="31">
        <v>85.57</v>
      </c>
    </row>
    <row r="4646" spans="1:2" x14ac:dyDescent="0.25">
      <c r="A4646" s="4" t="s">
        <v>4964</v>
      </c>
      <c r="B4646" s="31">
        <v>84.95</v>
      </c>
    </row>
    <row r="4647" spans="1:2" x14ac:dyDescent="0.25">
      <c r="A4647" s="4" t="s">
        <v>4965</v>
      </c>
      <c r="B4647" s="31">
        <v>84.73</v>
      </c>
    </row>
    <row r="4648" spans="1:2" x14ac:dyDescent="0.25">
      <c r="A4648" s="4" t="s">
        <v>4966</v>
      </c>
      <c r="B4648" s="31">
        <v>84.45</v>
      </c>
    </row>
    <row r="4649" spans="1:2" x14ac:dyDescent="0.25">
      <c r="A4649" s="4" t="s">
        <v>4967</v>
      </c>
      <c r="B4649" s="31">
        <v>84.15</v>
      </c>
    </row>
    <row r="4650" spans="1:2" x14ac:dyDescent="0.25">
      <c r="A4650" s="4" t="s">
        <v>4968</v>
      </c>
      <c r="B4650" s="31">
        <v>84.75</v>
      </c>
    </row>
    <row r="4651" spans="1:2" x14ac:dyDescent="0.25">
      <c r="A4651" s="4" t="s">
        <v>4969</v>
      </c>
      <c r="B4651" s="31">
        <v>83.43</v>
      </c>
    </row>
    <row r="4652" spans="1:2" x14ac:dyDescent="0.25">
      <c r="A4652" s="4" t="s">
        <v>4970</v>
      </c>
      <c r="B4652" s="31">
        <v>83.19</v>
      </c>
    </row>
    <row r="4653" spans="1:2" x14ac:dyDescent="0.25">
      <c r="A4653" s="4" t="s">
        <v>4971</v>
      </c>
      <c r="B4653" s="31">
        <v>82.53</v>
      </c>
    </row>
    <row r="4654" spans="1:2" x14ac:dyDescent="0.25">
      <c r="A4654" s="4" t="s">
        <v>4972</v>
      </c>
      <c r="B4654" s="31">
        <v>81.650000000000006</v>
      </c>
    </row>
    <row r="4655" spans="1:2" x14ac:dyDescent="0.25">
      <c r="A4655" s="4" t="s">
        <v>4973</v>
      </c>
      <c r="B4655" s="31">
        <v>80.569999999999993</v>
      </c>
    </row>
    <row r="4656" spans="1:2" x14ac:dyDescent="0.25">
      <c r="A4656" s="4" t="s">
        <v>4974</v>
      </c>
      <c r="B4656" s="31">
        <v>79.87</v>
      </c>
    </row>
    <row r="4657" spans="1:2" x14ac:dyDescent="0.25">
      <c r="A4657" s="4" t="s">
        <v>4975</v>
      </c>
      <c r="B4657" s="31">
        <v>79.069999999999993</v>
      </c>
    </row>
    <row r="4658" spans="1:2" x14ac:dyDescent="0.25">
      <c r="A4658" s="4" t="s">
        <v>4976</v>
      </c>
      <c r="B4658" s="31">
        <v>78.150000000000006</v>
      </c>
    </row>
    <row r="4659" spans="1:2" x14ac:dyDescent="0.25">
      <c r="A4659" s="4" t="s">
        <v>4977</v>
      </c>
      <c r="B4659" s="31">
        <v>77.430000000000007</v>
      </c>
    </row>
    <row r="4660" spans="1:2" x14ac:dyDescent="0.25">
      <c r="A4660" s="4" t="s">
        <v>4978</v>
      </c>
      <c r="B4660" s="31">
        <v>76.03</v>
      </c>
    </row>
    <row r="4661" spans="1:2" x14ac:dyDescent="0.25">
      <c r="A4661" s="4" t="s">
        <v>4979</v>
      </c>
      <c r="B4661" s="31">
        <v>74.83</v>
      </c>
    </row>
    <row r="4662" spans="1:2" x14ac:dyDescent="0.25">
      <c r="A4662" s="4" t="s">
        <v>4980</v>
      </c>
      <c r="B4662" s="31">
        <v>72.61</v>
      </c>
    </row>
    <row r="4663" spans="1:2" x14ac:dyDescent="0.25">
      <c r="A4663" s="4" t="s">
        <v>4981</v>
      </c>
      <c r="B4663" s="31">
        <v>72.11</v>
      </c>
    </row>
    <row r="4664" spans="1:2" x14ac:dyDescent="0.25">
      <c r="A4664" s="4" t="s">
        <v>4982</v>
      </c>
      <c r="B4664" s="31">
        <v>71.739999999999995</v>
      </c>
    </row>
    <row r="4665" spans="1:2" x14ac:dyDescent="0.25">
      <c r="A4665" s="4" t="s">
        <v>4983</v>
      </c>
      <c r="B4665" s="31">
        <v>70.64</v>
      </c>
    </row>
    <row r="4666" spans="1:2" x14ac:dyDescent="0.25">
      <c r="A4666" s="4" t="s">
        <v>4984</v>
      </c>
      <c r="B4666" s="31">
        <v>69.64</v>
      </c>
    </row>
    <row r="4667" spans="1:2" x14ac:dyDescent="0.25">
      <c r="A4667" s="4" t="s">
        <v>4985</v>
      </c>
      <c r="B4667" s="31">
        <v>67.48</v>
      </c>
    </row>
    <row r="4668" spans="1:2" x14ac:dyDescent="0.25">
      <c r="A4668" s="4" t="s">
        <v>4986</v>
      </c>
      <c r="B4668" s="31">
        <v>67.58</v>
      </c>
    </row>
    <row r="4669" spans="1:2" x14ac:dyDescent="0.25">
      <c r="A4669" s="4" t="s">
        <v>4987</v>
      </c>
      <c r="B4669" s="31">
        <v>67.209999999999994</v>
      </c>
    </row>
    <row r="4670" spans="1:2" x14ac:dyDescent="0.25">
      <c r="A4670" s="4" t="s">
        <v>4988</v>
      </c>
      <c r="B4670" s="31">
        <v>65.849999999999994</v>
      </c>
    </row>
    <row r="4671" spans="1:2" x14ac:dyDescent="0.25">
      <c r="A4671" s="4" t="s">
        <v>4989</v>
      </c>
      <c r="B4671" s="31">
        <v>65.3</v>
      </c>
    </row>
    <row r="4672" spans="1:2" x14ac:dyDescent="0.25">
      <c r="A4672" s="4" t="s">
        <v>4990</v>
      </c>
      <c r="B4672" s="31">
        <v>64.7</v>
      </c>
    </row>
    <row r="4673" spans="1:2" x14ac:dyDescent="0.25">
      <c r="A4673" s="4" t="s">
        <v>4991</v>
      </c>
      <c r="B4673" s="31">
        <v>63.35</v>
      </c>
    </row>
    <row r="4674" spans="1:2" x14ac:dyDescent="0.25">
      <c r="A4674" s="4" t="s">
        <v>4992</v>
      </c>
      <c r="B4674" s="31">
        <v>63</v>
      </c>
    </row>
    <row r="4675" spans="1:2" x14ac:dyDescent="0.25">
      <c r="A4675" s="4" t="s">
        <v>4993</v>
      </c>
      <c r="B4675" s="31">
        <v>61.49</v>
      </c>
    </row>
    <row r="4676" spans="1:2" x14ac:dyDescent="0.25">
      <c r="A4676" s="4" t="s">
        <v>4994</v>
      </c>
      <c r="B4676" s="31">
        <v>61.6</v>
      </c>
    </row>
    <row r="4677" spans="1:2" x14ac:dyDescent="0.25">
      <c r="A4677" s="4" t="s">
        <v>4995</v>
      </c>
      <c r="B4677" s="31">
        <v>61.64</v>
      </c>
    </row>
    <row r="4678" spans="1:2" x14ac:dyDescent="0.25">
      <c r="A4678" s="4" t="s">
        <v>4996</v>
      </c>
      <c r="B4678" s="31">
        <v>61.65</v>
      </c>
    </row>
    <row r="4679" spans="1:2" x14ac:dyDescent="0.25">
      <c r="A4679" s="4" t="s">
        <v>4997</v>
      </c>
      <c r="B4679" s="31">
        <v>60.17</v>
      </c>
    </row>
    <row r="4680" spans="1:2" x14ac:dyDescent="0.25">
      <c r="A4680" s="4" t="s">
        <v>4998</v>
      </c>
      <c r="B4680" s="31">
        <v>59.21</v>
      </c>
    </row>
    <row r="4681" spans="1:2" x14ac:dyDescent="0.25">
      <c r="A4681" s="4" t="s">
        <v>4999</v>
      </c>
      <c r="B4681" s="31">
        <v>58.72</v>
      </c>
    </row>
    <row r="4682" spans="1:2" x14ac:dyDescent="0.25">
      <c r="A4682" s="4" t="s">
        <v>5000</v>
      </c>
      <c r="B4682" s="31">
        <v>58.5</v>
      </c>
    </row>
    <row r="4683" spans="1:2" x14ac:dyDescent="0.25">
      <c r="A4683" s="4" t="s">
        <v>5001</v>
      </c>
      <c r="B4683" s="31">
        <v>57.79</v>
      </c>
    </row>
    <row r="4684" spans="1:2" x14ac:dyDescent="0.25">
      <c r="A4684" s="4" t="s">
        <v>5002</v>
      </c>
      <c r="B4684" s="31">
        <v>57.17</v>
      </c>
    </row>
    <row r="4685" spans="1:2" x14ac:dyDescent="0.25">
      <c r="A4685" s="4" t="s">
        <v>5003</v>
      </c>
      <c r="B4685" s="31">
        <v>57.63</v>
      </c>
    </row>
    <row r="4686" spans="1:2" x14ac:dyDescent="0.25">
      <c r="A4686" s="4" t="s">
        <v>5004</v>
      </c>
      <c r="B4686" s="31">
        <v>57.44</v>
      </c>
    </row>
    <row r="4687" spans="1:2" x14ac:dyDescent="0.25">
      <c r="A4687" s="4" t="s">
        <v>5005</v>
      </c>
      <c r="B4687" s="31">
        <v>57.45</v>
      </c>
    </row>
    <row r="4688" spans="1:2" x14ac:dyDescent="0.25">
      <c r="A4688" s="4" t="s">
        <v>5006</v>
      </c>
      <c r="B4688" s="31">
        <v>56.86</v>
      </c>
    </row>
    <row r="4689" spans="1:2" x14ac:dyDescent="0.25">
      <c r="A4689" s="4" t="s">
        <v>5007</v>
      </c>
      <c r="B4689" s="31">
        <v>56.34</v>
      </c>
    </row>
    <row r="4690" spans="1:2" x14ac:dyDescent="0.25">
      <c r="A4690" s="4" t="s">
        <v>5008</v>
      </c>
      <c r="B4690" s="31">
        <v>57.59</v>
      </c>
    </row>
    <row r="4691" spans="1:2" x14ac:dyDescent="0.25">
      <c r="A4691" s="4" t="s">
        <v>5009</v>
      </c>
      <c r="B4691" s="31">
        <v>57.39</v>
      </c>
    </row>
    <row r="4692" spans="1:2" x14ac:dyDescent="0.25">
      <c r="A4692" s="4" t="s">
        <v>5010</v>
      </c>
      <c r="B4692" s="31">
        <v>57.3</v>
      </c>
    </row>
    <row r="4693" spans="1:2" x14ac:dyDescent="0.25">
      <c r="A4693" s="4" t="s">
        <v>5011</v>
      </c>
      <c r="B4693" s="31">
        <v>57.77</v>
      </c>
    </row>
    <row r="4694" spans="1:2" x14ac:dyDescent="0.25">
      <c r="A4694" s="4" t="s">
        <v>5012</v>
      </c>
      <c r="B4694" s="31">
        <v>57.39</v>
      </c>
    </row>
    <row r="4695" spans="1:2" x14ac:dyDescent="0.25">
      <c r="A4695" s="4" t="s">
        <v>5013</v>
      </c>
      <c r="B4695" s="31">
        <v>57.4</v>
      </c>
    </row>
    <row r="4696" spans="1:2" x14ac:dyDescent="0.25">
      <c r="A4696" s="4" t="s">
        <v>5014</v>
      </c>
      <c r="B4696" s="31">
        <v>57.45</v>
      </c>
    </row>
    <row r="4697" spans="1:2" x14ac:dyDescent="0.25">
      <c r="A4697" s="4" t="s">
        <v>5015</v>
      </c>
      <c r="B4697" s="31">
        <v>57.77</v>
      </c>
    </row>
    <row r="4698" spans="1:2" x14ac:dyDescent="0.25">
      <c r="A4698" s="4" t="s">
        <v>5016</v>
      </c>
      <c r="B4698" s="31">
        <v>58.05</v>
      </c>
    </row>
    <row r="4699" spans="1:2" x14ac:dyDescent="0.25">
      <c r="A4699" s="4" t="s">
        <v>5017</v>
      </c>
      <c r="B4699" s="31">
        <v>58.07</v>
      </c>
    </row>
    <row r="4700" spans="1:2" x14ac:dyDescent="0.25">
      <c r="A4700" s="4" t="s">
        <v>5018</v>
      </c>
      <c r="B4700" s="31">
        <v>58.08</v>
      </c>
    </row>
    <row r="4701" spans="1:2" x14ac:dyDescent="0.25">
      <c r="A4701" s="4" t="s">
        <v>5019</v>
      </c>
      <c r="B4701" s="31">
        <v>58.19</v>
      </c>
    </row>
    <row r="4702" spans="1:2" x14ac:dyDescent="0.25">
      <c r="A4702" s="4" t="s">
        <v>5020</v>
      </c>
      <c r="B4702" s="31">
        <v>58.58</v>
      </c>
    </row>
    <row r="4703" spans="1:2" x14ac:dyDescent="0.25">
      <c r="A4703" s="4" t="s">
        <v>5021</v>
      </c>
      <c r="B4703" s="31">
        <v>59.32</v>
      </c>
    </row>
    <row r="4704" spans="1:2" x14ac:dyDescent="0.25">
      <c r="A4704" s="4" t="s">
        <v>5022</v>
      </c>
      <c r="B4704" s="31">
        <v>60.97</v>
      </c>
    </row>
    <row r="4705" spans="1:2" x14ac:dyDescent="0.25">
      <c r="A4705" s="4" t="s">
        <v>5023</v>
      </c>
      <c r="B4705" s="31">
        <v>61.28</v>
      </c>
    </row>
    <row r="4706" spans="1:2" x14ac:dyDescent="0.25">
      <c r="A4706" s="4" t="s">
        <v>5024</v>
      </c>
      <c r="B4706" s="31">
        <v>61.34</v>
      </c>
    </row>
    <row r="4707" spans="1:2" x14ac:dyDescent="0.25">
      <c r="A4707" s="4" t="s">
        <v>5025</v>
      </c>
      <c r="B4707" s="31">
        <v>61.61</v>
      </c>
    </row>
    <row r="4708" spans="1:2" x14ac:dyDescent="0.25">
      <c r="A4708" s="4" t="s">
        <v>5026</v>
      </c>
      <c r="B4708" s="31">
        <v>60.21</v>
      </c>
    </row>
    <row r="4709" spans="1:2" x14ac:dyDescent="0.25">
      <c r="A4709" s="4" t="s">
        <v>5027</v>
      </c>
      <c r="B4709" s="31">
        <v>59.96</v>
      </c>
    </row>
    <row r="4710" spans="1:2" x14ac:dyDescent="0.25">
      <c r="A4710" s="4" t="s">
        <v>5028</v>
      </c>
      <c r="B4710" s="31">
        <v>59.15</v>
      </c>
    </row>
    <row r="4711" spans="1:2" x14ac:dyDescent="0.25">
      <c r="A4711" s="4" t="s">
        <v>5029</v>
      </c>
      <c r="B4711" s="31">
        <v>59.76</v>
      </c>
    </row>
    <row r="4712" spans="1:2" x14ac:dyDescent="0.25">
      <c r="A4712" s="4" t="s">
        <v>5030</v>
      </c>
      <c r="B4712" s="31">
        <v>59.92</v>
      </c>
    </row>
    <row r="4713" spans="1:2" x14ac:dyDescent="0.25">
      <c r="A4713" s="4" t="s">
        <v>5031</v>
      </c>
      <c r="B4713" s="31">
        <v>60.39</v>
      </c>
    </row>
    <row r="4714" spans="1:2" x14ac:dyDescent="0.25">
      <c r="A4714" s="4" t="s">
        <v>5032</v>
      </c>
      <c r="B4714" s="31">
        <v>59.56</v>
      </c>
    </row>
    <row r="4715" spans="1:2" x14ac:dyDescent="0.25">
      <c r="A4715" s="4" t="s">
        <v>5033</v>
      </c>
      <c r="B4715" s="31">
        <v>60.13</v>
      </c>
    </row>
    <row r="4716" spans="1:2" x14ac:dyDescent="0.25">
      <c r="A4716" s="4" t="s">
        <v>5034</v>
      </c>
      <c r="B4716" s="31">
        <v>60.04</v>
      </c>
    </row>
    <row r="4717" spans="1:2" x14ac:dyDescent="0.25">
      <c r="A4717" s="4" t="s">
        <v>5035</v>
      </c>
      <c r="B4717" s="31">
        <v>59.45</v>
      </c>
    </row>
    <row r="4718" spans="1:2" x14ac:dyDescent="0.25">
      <c r="A4718" s="4" t="s">
        <v>5036</v>
      </c>
      <c r="B4718" s="31">
        <v>59.5</v>
      </c>
    </row>
    <row r="4719" spans="1:2" x14ac:dyDescent="0.25">
      <c r="A4719" s="4" t="s">
        <v>5037</v>
      </c>
      <c r="B4719" s="31">
        <v>58.18</v>
      </c>
    </row>
    <row r="4720" spans="1:2" x14ac:dyDescent="0.25">
      <c r="A4720" s="4" t="s">
        <v>5038</v>
      </c>
      <c r="B4720" s="31">
        <v>58.41</v>
      </c>
    </row>
    <row r="4721" spans="1:2" x14ac:dyDescent="0.25">
      <c r="A4721" s="4" t="s">
        <v>5039</v>
      </c>
      <c r="B4721" s="31">
        <v>58.67</v>
      </c>
    </row>
    <row r="4722" spans="1:2" x14ac:dyDescent="0.25">
      <c r="A4722" s="4" t="s">
        <v>5040</v>
      </c>
      <c r="B4722" s="31">
        <v>58.72</v>
      </c>
    </row>
    <row r="4723" spans="1:2" x14ac:dyDescent="0.25">
      <c r="A4723" s="4" t="s">
        <v>5041</v>
      </c>
      <c r="B4723" s="31">
        <v>59.23</v>
      </c>
    </row>
    <row r="4724" spans="1:2" x14ac:dyDescent="0.25">
      <c r="A4724" s="4" t="s">
        <v>5042</v>
      </c>
      <c r="B4724" s="31">
        <v>58.84</v>
      </c>
    </row>
    <row r="4725" spans="1:2" x14ac:dyDescent="0.25">
      <c r="A4725" s="4" t="s">
        <v>5043</v>
      </c>
      <c r="B4725" s="31">
        <v>57.83</v>
      </c>
    </row>
    <row r="4726" spans="1:2" x14ac:dyDescent="0.25">
      <c r="A4726" s="4" t="s">
        <v>5044</v>
      </c>
      <c r="B4726" s="31">
        <v>59.25</v>
      </c>
    </row>
    <row r="4727" spans="1:2" x14ac:dyDescent="0.25">
      <c r="A4727" s="4" t="s">
        <v>5045</v>
      </c>
      <c r="B4727" s="31">
        <v>59.49</v>
      </c>
    </row>
    <row r="4728" spans="1:2" x14ac:dyDescent="0.25">
      <c r="A4728" s="4" t="s">
        <v>5046</v>
      </c>
      <c r="B4728" s="31">
        <v>59.32</v>
      </c>
    </row>
    <row r="4729" spans="1:2" x14ac:dyDescent="0.25">
      <c r="A4729" s="4" t="s">
        <v>5047</v>
      </c>
      <c r="B4729" s="31">
        <v>58.88</v>
      </c>
    </row>
    <row r="4730" spans="1:2" x14ac:dyDescent="0.25">
      <c r="A4730" s="4" t="s">
        <v>5048</v>
      </c>
      <c r="B4730" s="31">
        <v>59.1</v>
      </c>
    </row>
    <row r="4731" spans="1:2" x14ac:dyDescent="0.25">
      <c r="A4731" s="4" t="s">
        <v>5049</v>
      </c>
      <c r="B4731" s="31">
        <v>57.7</v>
      </c>
    </row>
    <row r="4732" spans="1:2" x14ac:dyDescent="0.25">
      <c r="A4732" s="4" t="s">
        <v>5050</v>
      </c>
      <c r="B4732" s="31">
        <v>57.92</v>
      </c>
    </row>
    <row r="4733" spans="1:2" x14ac:dyDescent="0.25">
      <c r="A4733" s="4" t="s">
        <v>5051</v>
      </c>
      <c r="B4733" s="31">
        <v>57.35</v>
      </c>
    </row>
    <row r="4734" spans="1:2" x14ac:dyDescent="0.25">
      <c r="A4734" s="4" t="s">
        <v>5052</v>
      </c>
      <c r="B4734" s="31">
        <v>57.62</v>
      </c>
    </row>
    <row r="4735" spans="1:2" x14ac:dyDescent="0.25">
      <c r="A4735" s="4" t="s">
        <v>5053</v>
      </c>
      <c r="B4735" s="31">
        <v>57.32</v>
      </c>
    </row>
    <row r="4736" spans="1:2" x14ac:dyDescent="0.25">
      <c r="A4736" s="4" t="s">
        <v>5054</v>
      </c>
      <c r="B4736" s="31">
        <v>57.26</v>
      </c>
    </row>
    <row r="4737" spans="1:2" x14ac:dyDescent="0.25">
      <c r="A4737" s="4" t="s">
        <v>5055</v>
      </c>
      <c r="B4737" s="31">
        <v>57.07</v>
      </c>
    </row>
    <row r="4738" spans="1:2" x14ac:dyDescent="0.25">
      <c r="A4738" s="4" t="s">
        <v>5056</v>
      </c>
      <c r="B4738" s="31">
        <v>57.08</v>
      </c>
    </row>
    <row r="4739" spans="1:2" x14ac:dyDescent="0.25">
      <c r="A4739" s="4" t="s">
        <v>5057</v>
      </c>
      <c r="B4739" s="31">
        <v>56.74</v>
      </c>
    </row>
    <row r="4740" spans="1:2" x14ac:dyDescent="0.25">
      <c r="A4740" s="4" t="s">
        <v>5058</v>
      </c>
      <c r="B4740" s="31">
        <v>56.94</v>
      </c>
    </row>
    <row r="4741" spans="1:2" x14ac:dyDescent="0.25">
      <c r="A4741" s="4" t="s">
        <v>5059</v>
      </c>
      <c r="B4741" s="31">
        <v>57.4</v>
      </c>
    </row>
    <row r="4742" spans="1:2" x14ac:dyDescent="0.25">
      <c r="A4742" s="4" t="s">
        <v>5060</v>
      </c>
      <c r="B4742" s="31">
        <v>57.47</v>
      </c>
    </row>
    <row r="4743" spans="1:2" x14ac:dyDescent="0.25">
      <c r="A4743" s="4" t="s">
        <v>5061</v>
      </c>
      <c r="B4743" s="31">
        <v>57.32</v>
      </c>
    </row>
    <row r="4744" spans="1:2" x14ac:dyDescent="0.25">
      <c r="A4744" s="4" t="s">
        <v>5062</v>
      </c>
      <c r="B4744" s="31">
        <v>57.35</v>
      </c>
    </row>
    <row r="4745" spans="1:2" x14ac:dyDescent="0.25">
      <c r="A4745" s="4" t="s">
        <v>5063</v>
      </c>
      <c r="B4745" s="31">
        <v>57.71</v>
      </c>
    </row>
    <row r="4746" spans="1:2" x14ac:dyDescent="0.25">
      <c r="A4746" s="4" t="s">
        <v>5064</v>
      </c>
      <c r="B4746" s="31">
        <v>57.82</v>
      </c>
    </row>
    <row r="4747" spans="1:2" x14ac:dyDescent="0.25">
      <c r="A4747" s="4" t="s">
        <v>5065</v>
      </c>
      <c r="B4747" s="31">
        <v>57.62</v>
      </c>
    </row>
    <row r="4748" spans="1:2" x14ac:dyDescent="0.25">
      <c r="A4748" s="4" t="s">
        <v>5066</v>
      </c>
      <c r="B4748" s="31">
        <v>58.15</v>
      </c>
    </row>
    <row r="4749" spans="1:2" x14ac:dyDescent="0.25">
      <c r="A4749" s="4" t="s">
        <v>5067</v>
      </c>
      <c r="B4749" s="31">
        <v>57.72</v>
      </c>
    </row>
    <row r="4750" spans="1:2" x14ac:dyDescent="0.25">
      <c r="A4750" s="4" t="s">
        <v>5068</v>
      </c>
      <c r="B4750" s="31">
        <v>57.52</v>
      </c>
    </row>
    <row r="4751" spans="1:2" x14ac:dyDescent="0.25">
      <c r="A4751" s="4" t="s">
        <v>5069</v>
      </c>
      <c r="B4751" s="31">
        <v>57.59</v>
      </c>
    </row>
    <row r="4752" spans="1:2" x14ac:dyDescent="0.25">
      <c r="A4752" s="4" t="s">
        <v>5070</v>
      </c>
      <c r="B4752" s="31">
        <v>57.65</v>
      </c>
    </row>
    <row r="4753" spans="1:2" x14ac:dyDescent="0.25">
      <c r="A4753" s="4" t="s">
        <v>5071</v>
      </c>
      <c r="B4753" s="31">
        <v>57.87</v>
      </c>
    </row>
    <row r="4754" spans="1:2" x14ac:dyDescent="0.25">
      <c r="A4754" s="4" t="s">
        <v>5072</v>
      </c>
      <c r="B4754" s="31">
        <v>57.7</v>
      </c>
    </row>
    <row r="4755" spans="1:2" x14ac:dyDescent="0.25">
      <c r="A4755" s="4" t="s">
        <v>5073</v>
      </c>
      <c r="B4755" s="31">
        <v>57.85</v>
      </c>
    </row>
    <row r="4756" spans="1:2" x14ac:dyDescent="0.25">
      <c r="A4756" s="4" t="s">
        <v>5074</v>
      </c>
      <c r="B4756" s="31">
        <v>57.78</v>
      </c>
    </row>
    <row r="4757" spans="1:2" x14ac:dyDescent="0.25">
      <c r="A4757" s="4" t="s">
        <v>5075</v>
      </c>
      <c r="B4757" s="31">
        <v>57.98</v>
      </c>
    </row>
    <row r="4758" spans="1:2" x14ac:dyDescent="0.25">
      <c r="A4758" s="4" t="s">
        <v>5076</v>
      </c>
      <c r="B4758" s="31">
        <v>57.83</v>
      </c>
    </row>
    <row r="4759" spans="1:2" x14ac:dyDescent="0.25">
      <c r="A4759" s="4" t="s">
        <v>5077</v>
      </c>
      <c r="B4759" s="31">
        <v>58.58</v>
      </c>
    </row>
    <row r="4760" spans="1:2" x14ac:dyDescent="0.25">
      <c r="A4760" s="4" t="s">
        <v>5078</v>
      </c>
      <c r="B4760" s="31">
        <v>57.78</v>
      </c>
    </row>
    <row r="4761" spans="1:2" x14ac:dyDescent="0.25">
      <c r="A4761" s="4" t="s">
        <v>5079</v>
      </c>
      <c r="B4761" s="31">
        <v>57.21</v>
      </c>
    </row>
    <row r="4762" spans="1:2" x14ac:dyDescent="0.25">
      <c r="A4762" s="4" t="s">
        <v>5080</v>
      </c>
      <c r="B4762" s="31">
        <v>56.97</v>
      </c>
    </row>
    <row r="4763" spans="1:2" x14ac:dyDescent="0.25">
      <c r="A4763" s="4" t="s">
        <v>5081</v>
      </c>
      <c r="B4763" s="31">
        <v>57.97</v>
      </c>
    </row>
    <row r="4764" spans="1:2" x14ac:dyDescent="0.25">
      <c r="A4764" s="4" t="s">
        <v>5082</v>
      </c>
      <c r="B4764" s="31">
        <v>57.84</v>
      </c>
    </row>
    <row r="4765" spans="1:2" x14ac:dyDescent="0.25">
      <c r="A4765" s="4" t="s">
        <v>5083</v>
      </c>
      <c r="B4765" s="31">
        <v>57.78</v>
      </c>
    </row>
    <row r="4766" spans="1:2" x14ac:dyDescent="0.25">
      <c r="A4766" s="4" t="s">
        <v>5084</v>
      </c>
      <c r="B4766" s="31">
        <v>58.29</v>
      </c>
    </row>
    <row r="4767" spans="1:2" x14ac:dyDescent="0.25">
      <c r="A4767" s="4" t="s">
        <v>5085</v>
      </c>
      <c r="B4767" s="31">
        <v>58.34</v>
      </c>
    </row>
    <row r="4768" spans="1:2" x14ac:dyDescent="0.25">
      <c r="A4768" s="4" t="s">
        <v>5086</v>
      </c>
      <c r="B4768" s="31">
        <v>58.44</v>
      </c>
    </row>
    <row r="4769" spans="1:2" x14ac:dyDescent="0.25">
      <c r="A4769" s="4" t="s">
        <v>5087</v>
      </c>
      <c r="B4769" s="31">
        <v>58.94</v>
      </c>
    </row>
    <row r="4770" spans="1:2" x14ac:dyDescent="0.25">
      <c r="A4770" s="4" t="s">
        <v>5088</v>
      </c>
      <c r="B4770" s="31">
        <v>59.84</v>
      </c>
    </row>
    <row r="4771" spans="1:2" x14ac:dyDescent="0.25">
      <c r="A4771" s="4" t="s">
        <v>5089</v>
      </c>
      <c r="B4771" s="31">
        <v>60.09</v>
      </c>
    </row>
    <row r="4772" spans="1:2" x14ac:dyDescent="0.25">
      <c r="A4772" s="4" t="s">
        <v>5090</v>
      </c>
      <c r="B4772" s="31">
        <v>60.54</v>
      </c>
    </row>
    <row r="4773" spans="1:2" x14ac:dyDescent="0.25">
      <c r="A4773" s="4" t="s">
        <v>5091</v>
      </c>
      <c r="B4773" s="31">
        <v>61.22</v>
      </c>
    </row>
    <row r="4774" spans="1:2" x14ac:dyDescent="0.25">
      <c r="A4774" s="4" t="s">
        <v>5092</v>
      </c>
      <c r="B4774" s="31">
        <v>61.7</v>
      </c>
    </row>
    <row r="4775" spans="1:2" x14ac:dyDescent="0.25">
      <c r="A4775" s="4" t="s">
        <v>5093</v>
      </c>
      <c r="B4775" s="31">
        <v>62.05</v>
      </c>
    </row>
    <row r="4776" spans="1:2" x14ac:dyDescent="0.25">
      <c r="A4776" s="4" t="s">
        <v>5094</v>
      </c>
      <c r="B4776" s="31">
        <v>61.76</v>
      </c>
    </row>
    <row r="4777" spans="1:2" x14ac:dyDescent="0.25">
      <c r="A4777" s="4" t="s">
        <v>5095</v>
      </c>
      <c r="B4777" s="31">
        <v>62.47</v>
      </c>
    </row>
    <row r="4778" spans="1:2" x14ac:dyDescent="0.25">
      <c r="A4778" s="4" t="s">
        <v>5096</v>
      </c>
      <c r="B4778" s="31">
        <v>63.23</v>
      </c>
    </row>
    <row r="4779" spans="1:2" x14ac:dyDescent="0.25">
      <c r="A4779" s="4" t="s">
        <v>5097</v>
      </c>
      <c r="B4779" s="31">
        <v>63.8</v>
      </c>
    </row>
    <row r="4780" spans="1:2" x14ac:dyDescent="0.25">
      <c r="A4780" s="4" t="s">
        <v>5098</v>
      </c>
      <c r="B4780" s="31">
        <v>64.06</v>
      </c>
    </row>
    <row r="4781" spans="1:2" x14ac:dyDescent="0.25">
      <c r="A4781" s="4" t="s">
        <v>5099</v>
      </c>
      <c r="B4781" s="31">
        <v>64.66</v>
      </c>
    </row>
    <row r="4782" spans="1:2" x14ac:dyDescent="0.25">
      <c r="A4782" s="4" t="s">
        <v>5100</v>
      </c>
      <c r="B4782" s="31">
        <v>64.459999999999994</v>
      </c>
    </row>
    <row r="4783" spans="1:2" x14ac:dyDescent="0.25">
      <c r="A4783" s="4" t="s">
        <v>5101</v>
      </c>
      <c r="B4783" s="31">
        <v>63.82</v>
      </c>
    </row>
    <row r="4784" spans="1:2" x14ac:dyDescent="0.25">
      <c r="A4784" s="4" t="s">
        <v>5102</v>
      </c>
      <c r="B4784" s="31">
        <v>63.48</v>
      </c>
    </row>
    <row r="4785" spans="1:2" x14ac:dyDescent="0.25">
      <c r="A4785" s="4" t="s">
        <v>5103</v>
      </c>
      <c r="B4785" s="31">
        <v>62.83</v>
      </c>
    </row>
    <row r="4786" spans="1:2" x14ac:dyDescent="0.25">
      <c r="A4786" s="4" t="s">
        <v>5104</v>
      </c>
      <c r="B4786" s="31">
        <v>62.48</v>
      </c>
    </row>
    <row r="4787" spans="1:2" x14ac:dyDescent="0.25">
      <c r="A4787" s="4" t="s">
        <v>5105</v>
      </c>
      <c r="B4787" s="31">
        <v>62.53</v>
      </c>
    </row>
    <row r="4788" spans="1:2" x14ac:dyDescent="0.25">
      <c r="A4788" s="4" t="s">
        <v>5106</v>
      </c>
      <c r="B4788" s="31">
        <v>62.86</v>
      </c>
    </row>
    <row r="4789" spans="1:2" x14ac:dyDescent="0.25">
      <c r="A4789" s="4" t="s">
        <v>5107</v>
      </c>
      <c r="B4789" s="31">
        <v>63.03</v>
      </c>
    </row>
    <row r="4790" spans="1:2" x14ac:dyDescent="0.25">
      <c r="A4790" s="4" t="s">
        <v>5108</v>
      </c>
      <c r="B4790" s="31">
        <v>62.95</v>
      </c>
    </row>
    <row r="4791" spans="1:2" x14ac:dyDescent="0.25">
      <c r="A4791" s="4" t="s">
        <v>5109</v>
      </c>
      <c r="B4791" s="31">
        <v>62.94</v>
      </c>
    </row>
    <row r="4792" spans="1:2" x14ac:dyDescent="0.25">
      <c r="A4792" s="4" t="s">
        <v>5110</v>
      </c>
      <c r="B4792" s="31">
        <v>62.83</v>
      </c>
    </row>
    <row r="4793" spans="1:2" x14ac:dyDescent="0.25">
      <c r="A4793" s="4" t="s">
        <v>5111</v>
      </c>
      <c r="B4793" s="31">
        <v>63.01</v>
      </c>
    </row>
    <row r="4794" spans="1:2" x14ac:dyDescent="0.25">
      <c r="A4794" s="4" t="s">
        <v>5112</v>
      </c>
      <c r="B4794" s="31">
        <v>63.3</v>
      </c>
    </row>
    <row r="4795" spans="1:2" x14ac:dyDescent="0.25">
      <c r="A4795" s="4" t="s">
        <v>5113</v>
      </c>
      <c r="B4795" s="31">
        <v>64.12</v>
      </c>
    </row>
    <row r="4796" spans="1:2" x14ac:dyDescent="0.25">
      <c r="A4796" s="4" t="s">
        <v>5114</v>
      </c>
      <c r="B4796" s="31">
        <v>63.76</v>
      </c>
    </row>
    <row r="4797" spans="1:2" x14ac:dyDescent="0.25">
      <c r="A4797" s="4" t="s">
        <v>5115</v>
      </c>
      <c r="B4797" s="31">
        <v>63.71</v>
      </c>
    </row>
    <row r="4798" spans="1:2" x14ac:dyDescent="0.25">
      <c r="A4798" s="4" t="s">
        <v>5116</v>
      </c>
      <c r="B4798" s="31">
        <v>63.78</v>
      </c>
    </row>
    <row r="4799" spans="1:2" x14ac:dyDescent="0.25">
      <c r="A4799" s="4" t="s">
        <v>5117</v>
      </c>
      <c r="B4799" s="31">
        <v>63.15</v>
      </c>
    </row>
    <row r="4800" spans="1:2" x14ac:dyDescent="0.25">
      <c r="A4800" s="4" t="s">
        <v>5118</v>
      </c>
      <c r="B4800" s="31">
        <v>63.04</v>
      </c>
    </row>
    <row r="4801" spans="1:2" x14ac:dyDescent="0.25">
      <c r="A4801" s="4" t="s">
        <v>5119</v>
      </c>
      <c r="B4801" s="31">
        <v>63.2</v>
      </c>
    </row>
    <row r="4802" spans="1:2" x14ac:dyDescent="0.25">
      <c r="A4802" s="4" t="s">
        <v>5120</v>
      </c>
      <c r="B4802" s="31">
        <v>63.59</v>
      </c>
    </row>
    <row r="4803" spans="1:2" x14ac:dyDescent="0.25">
      <c r="A4803" s="4" t="s">
        <v>5121</v>
      </c>
      <c r="B4803" s="31">
        <v>63.37</v>
      </c>
    </row>
    <row r="4804" spans="1:2" x14ac:dyDescent="0.25">
      <c r="A4804" s="4" t="s">
        <v>5122</v>
      </c>
      <c r="B4804" s="31">
        <v>63.88</v>
      </c>
    </row>
    <row r="4805" spans="1:2" x14ac:dyDescent="0.25">
      <c r="A4805" s="4" t="s">
        <v>5123</v>
      </c>
      <c r="B4805" s="31">
        <v>64.930000000000007</v>
      </c>
    </row>
    <row r="4806" spans="1:2" x14ac:dyDescent="0.25">
      <c r="A4806" s="4" t="s">
        <v>5124</v>
      </c>
      <c r="B4806" s="31">
        <v>64.510000000000005</v>
      </c>
    </row>
    <row r="4807" spans="1:2" x14ac:dyDescent="0.25">
      <c r="A4807" s="4" t="s">
        <v>5125</v>
      </c>
      <c r="B4807" s="31">
        <v>64.53</v>
      </c>
    </row>
    <row r="4808" spans="1:2" x14ac:dyDescent="0.25">
      <c r="A4808" s="4" t="s">
        <v>5126</v>
      </c>
      <c r="B4808" s="31">
        <v>64.900000000000006</v>
      </c>
    </row>
    <row r="4809" spans="1:2" x14ac:dyDescent="0.25">
      <c r="A4809" s="4" t="s">
        <v>5127</v>
      </c>
      <c r="B4809" s="31">
        <v>64.959999999999994</v>
      </c>
    </row>
    <row r="4810" spans="1:2" x14ac:dyDescent="0.25">
      <c r="A4810" s="4" t="s">
        <v>5128</v>
      </c>
      <c r="B4810" s="31">
        <v>64.98</v>
      </c>
    </row>
    <row r="4811" spans="1:2" x14ac:dyDescent="0.25">
      <c r="A4811" s="4" t="s">
        <v>5129</v>
      </c>
      <c r="B4811" s="31">
        <v>64.739999999999995</v>
      </c>
    </row>
    <row r="4812" spans="1:2" x14ac:dyDescent="0.25">
      <c r="A4812" s="4" t="s">
        <v>5130</v>
      </c>
      <c r="B4812" s="31">
        <v>65.33</v>
      </c>
    </row>
    <row r="4813" spans="1:2" x14ac:dyDescent="0.25">
      <c r="A4813" s="4" t="s">
        <v>5131</v>
      </c>
      <c r="B4813" s="31">
        <v>65.760000000000005</v>
      </c>
    </row>
    <row r="4814" spans="1:2" x14ac:dyDescent="0.25">
      <c r="A4814" s="4" t="s">
        <v>5132</v>
      </c>
      <c r="B4814" s="31">
        <v>65.45</v>
      </c>
    </row>
    <row r="4815" spans="1:2" x14ac:dyDescent="0.25">
      <c r="A4815" s="4" t="s">
        <v>5133</v>
      </c>
      <c r="B4815" s="31">
        <v>66.63</v>
      </c>
    </row>
    <row r="4816" spans="1:2" x14ac:dyDescent="0.25">
      <c r="A4816" s="4" t="s">
        <v>5134</v>
      </c>
      <c r="B4816" s="31">
        <v>66.03</v>
      </c>
    </row>
    <row r="4817" spans="1:2" x14ac:dyDescent="0.25">
      <c r="A4817" s="4" t="s">
        <v>5135</v>
      </c>
      <c r="B4817" s="31">
        <v>66.72</v>
      </c>
    </row>
    <row r="4818" spans="1:2" x14ac:dyDescent="0.25">
      <c r="A4818" s="4" t="s">
        <v>5136</v>
      </c>
      <c r="B4818" s="31">
        <v>68.180000000000007</v>
      </c>
    </row>
    <row r="4819" spans="1:2" x14ac:dyDescent="0.25">
      <c r="A4819" s="4" t="s">
        <v>5137</v>
      </c>
      <c r="B4819" s="31">
        <v>68.430000000000007</v>
      </c>
    </row>
    <row r="4820" spans="1:2" x14ac:dyDescent="0.25">
      <c r="A4820" s="4" t="s">
        <v>5138</v>
      </c>
      <c r="B4820" s="31">
        <v>69.36</v>
      </c>
    </row>
    <row r="4821" spans="1:2" x14ac:dyDescent="0.25">
      <c r="A4821" s="4" t="s">
        <v>5139</v>
      </c>
      <c r="B4821" s="31">
        <v>69.52</v>
      </c>
    </row>
    <row r="4822" spans="1:2" x14ac:dyDescent="0.25">
      <c r="A4822" s="4" t="s">
        <v>5140</v>
      </c>
      <c r="B4822" s="31">
        <v>70.91</v>
      </c>
    </row>
    <row r="4823" spans="1:2" x14ac:dyDescent="0.25">
      <c r="A4823" s="4" t="s">
        <v>5141</v>
      </c>
      <c r="B4823" s="31">
        <v>71.16</v>
      </c>
    </row>
    <row r="4824" spans="1:2" x14ac:dyDescent="0.25">
      <c r="A4824" s="4" t="s">
        <v>5142</v>
      </c>
      <c r="B4824" s="31">
        <v>71.83</v>
      </c>
    </row>
    <row r="4825" spans="1:2" x14ac:dyDescent="0.25">
      <c r="A4825" s="4" t="s">
        <v>5143</v>
      </c>
      <c r="B4825" s="31">
        <v>71.91</v>
      </c>
    </row>
    <row r="4826" spans="1:2" x14ac:dyDescent="0.25">
      <c r="A4826" s="4" t="s">
        <v>5144</v>
      </c>
      <c r="B4826" s="31">
        <v>71.239999999999995</v>
      </c>
    </row>
    <row r="4827" spans="1:2" x14ac:dyDescent="0.25">
      <c r="A4827" s="4" t="s">
        <v>5145</v>
      </c>
      <c r="B4827" s="31">
        <v>71.23</v>
      </c>
    </row>
    <row r="4828" spans="1:2" x14ac:dyDescent="0.25">
      <c r="A4828" s="4" t="s">
        <v>5146</v>
      </c>
      <c r="B4828" s="31">
        <v>71.08</v>
      </c>
    </row>
    <row r="4829" spans="1:2" x14ac:dyDescent="0.25">
      <c r="A4829" s="4" t="s">
        <v>5147</v>
      </c>
      <c r="B4829" s="31">
        <v>71.22</v>
      </c>
    </row>
    <row r="4830" spans="1:2" x14ac:dyDescent="0.25">
      <c r="A4830" s="4" t="s">
        <v>5148</v>
      </c>
      <c r="B4830" s="31">
        <v>71.260000000000005</v>
      </c>
    </row>
    <row r="4831" spans="1:2" x14ac:dyDescent="0.25">
      <c r="A4831" s="4" t="s">
        <v>5149</v>
      </c>
      <c r="B4831" s="31">
        <v>71.23</v>
      </c>
    </row>
    <row r="4832" spans="1:2" x14ac:dyDescent="0.25">
      <c r="A4832" s="4" t="s">
        <v>5150</v>
      </c>
      <c r="B4832" s="31">
        <v>71.52</v>
      </c>
    </row>
    <row r="4833" spans="1:2" x14ac:dyDescent="0.25">
      <c r="A4833" s="4" t="s">
        <v>5151</v>
      </c>
      <c r="B4833" s="31">
        <v>71.709999999999994</v>
      </c>
    </row>
    <row r="4834" spans="1:2" x14ac:dyDescent="0.25">
      <c r="A4834" s="4" t="s">
        <v>5152</v>
      </c>
      <c r="B4834" s="31">
        <v>72.97</v>
      </c>
    </row>
    <row r="4835" spans="1:2" x14ac:dyDescent="0.25">
      <c r="A4835" s="4" t="s">
        <v>5153</v>
      </c>
      <c r="B4835" s="31">
        <v>73.48</v>
      </c>
    </row>
    <row r="4836" spans="1:2" x14ac:dyDescent="0.25">
      <c r="A4836" s="4" t="s">
        <v>5154</v>
      </c>
      <c r="B4836" s="31">
        <v>73.5</v>
      </c>
    </row>
    <row r="4837" spans="1:2" x14ac:dyDescent="0.25">
      <c r="A4837" s="4" t="s">
        <v>5155</v>
      </c>
      <c r="B4837" s="31">
        <v>75.14</v>
      </c>
    </row>
    <row r="4838" spans="1:2" x14ac:dyDescent="0.25">
      <c r="A4838" s="4" t="s">
        <v>5156</v>
      </c>
      <c r="B4838" s="31">
        <v>74.239999999999995</v>
      </c>
    </row>
    <row r="4839" spans="1:2" x14ac:dyDescent="0.25">
      <c r="A4839" s="4" t="s">
        <v>5157</v>
      </c>
      <c r="B4839" s="31">
        <v>73.87</v>
      </c>
    </row>
    <row r="4840" spans="1:2" x14ac:dyDescent="0.25">
      <c r="A4840" s="4" t="s">
        <v>5158</v>
      </c>
      <c r="B4840" s="31">
        <v>74</v>
      </c>
    </row>
    <row r="4841" spans="1:2" x14ac:dyDescent="0.25">
      <c r="A4841" s="4" t="s">
        <v>5159</v>
      </c>
      <c r="B4841" s="31">
        <v>73.010000000000005</v>
      </c>
    </row>
    <row r="4842" spans="1:2" x14ac:dyDescent="0.25">
      <c r="A4842" s="4" t="s">
        <v>5160</v>
      </c>
      <c r="B4842" s="31">
        <v>71.64</v>
      </c>
    </row>
    <row r="4843" spans="1:2" x14ac:dyDescent="0.25">
      <c r="A4843" s="4" t="s">
        <v>5161</v>
      </c>
      <c r="B4843" s="31">
        <v>70.84</v>
      </c>
    </row>
    <row r="4844" spans="1:2" x14ac:dyDescent="0.25">
      <c r="A4844" s="4" t="s">
        <v>5162</v>
      </c>
      <c r="B4844" s="31">
        <v>69.62</v>
      </c>
    </row>
    <row r="4845" spans="1:2" x14ac:dyDescent="0.25">
      <c r="A4845" s="4" t="s">
        <v>5163</v>
      </c>
      <c r="B4845" s="31">
        <v>69.040000000000006</v>
      </c>
    </row>
    <row r="4846" spans="1:2" x14ac:dyDescent="0.25">
      <c r="A4846" s="4" t="s">
        <v>5164</v>
      </c>
      <c r="B4846" s="31">
        <v>68.27</v>
      </c>
    </row>
    <row r="4847" spans="1:2" x14ac:dyDescent="0.25">
      <c r="A4847" s="4" t="s">
        <v>5165</v>
      </c>
      <c r="B4847" s="31">
        <v>67.52</v>
      </c>
    </row>
    <row r="4848" spans="1:2" x14ac:dyDescent="0.25">
      <c r="A4848" s="4" t="s">
        <v>5166</v>
      </c>
      <c r="B4848" s="31">
        <v>66.37</v>
      </c>
    </row>
    <row r="4849" spans="1:2" x14ac:dyDescent="0.25">
      <c r="A4849" s="4" t="s">
        <v>5167</v>
      </c>
      <c r="B4849" s="31">
        <v>65.61</v>
      </c>
    </row>
    <row r="4850" spans="1:2" x14ac:dyDescent="0.25">
      <c r="A4850" s="4" t="s">
        <v>5168</v>
      </c>
      <c r="B4850" s="31">
        <v>65.430000000000007</v>
      </c>
    </row>
    <row r="4851" spans="1:2" x14ac:dyDescent="0.25">
      <c r="A4851" s="4" t="s">
        <v>5169</v>
      </c>
      <c r="B4851" s="31">
        <v>65.989999999999995</v>
      </c>
    </row>
    <row r="4852" spans="1:2" x14ac:dyDescent="0.25">
      <c r="A4852" s="4" t="s">
        <v>5170</v>
      </c>
      <c r="B4852" s="31">
        <v>65.569999999999993</v>
      </c>
    </row>
    <row r="4853" spans="1:2" x14ac:dyDescent="0.25">
      <c r="A4853" s="4" t="s">
        <v>5171</v>
      </c>
      <c r="B4853" s="31">
        <v>65.27</v>
      </c>
    </row>
    <row r="4854" spans="1:2" x14ac:dyDescent="0.25">
      <c r="A4854" s="4" t="s">
        <v>5172</v>
      </c>
      <c r="B4854" s="31">
        <v>65.48</v>
      </c>
    </row>
    <row r="4855" spans="1:2" x14ac:dyDescent="0.25">
      <c r="A4855" s="4" t="s">
        <v>5173</v>
      </c>
      <c r="B4855" s="31">
        <v>66.17</v>
      </c>
    </row>
    <row r="4856" spans="1:2" x14ac:dyDescent="0.25">
      <c r="A4856" s="4" t="s">
        <v>5174</v>
      </c>
      <c r="B4856" s="31">
        <v>65.680000000000007</v>
      </c>
    </row>
    <row r="4857" spans="1:2" x14ac:dyDescent="0.25">
      <c r="A4857" s="4" t="s">
        <v>5175</v>
      </c>
      <c r="B4857" s="31">
        <v>65.08</v>
      </c>
    </row>
    <row r="4858" spans="1:2" x14ac:dyDescent="0.25">
      <c r="A4858" s="4" t="s">
        <v>5176</v>
      </c>
      <c r="B4858" s="31">
        <v>65.8</v>
      </c>
    </row>
    <row r="4859" spans="1:2" x14ac:dyDescent="0.25">
      <c r="A4859" s="4" t="s">
        <v>5177</v>
      </c>
      <c r="B4859" s="31">
        <v>66.42</v>
      </c>
    </row>
    <row r="4860" spans="1:2" x14ac:dyDescent="0.25">
      <c r="A4860" s="4" t="s">
        <v>5178</v>
      </c>
      <c r="B4860" s="31">
        <v>66.53</v>
      </c>
    </row>
    <row r="4861" spans="1:2" x14ac:dyDescent="0.25">
      <c r="A4861" s="4" t="s">
        <v>5179</v>
      </c>
      <c r="B4861" s="31">
        <v>67.02</v>
      </c>
    </row>
    <row r="4862" spans="1:2" x14ac:dyDescent="0.25">
      <c r="A4862" s="4" t="s">
        <v>5180</v>
      </c>
      <c r="B4862" s="31">
        <v>66.41</v>
      </c>
    </row>
    <row r="4863" spans="1:2" x14ac:dyDescent="0.25">
      <c r="A4863" s="4" t="s">
        <v>5181</v>
      </c>
      <c r="B4863" s="31">
        <v>65.84</v>
      </c>
    </row>
    <row r="4864" spans="1:2" x14ac:dyDescent="0.25">
      <c r="A4864" s="4" t="s">
        <v>5182</v>
      </c>
      <c r="B4864" s="31">
        <v>65.8</v>
      </c>
    </row>
    <row r="4865" spans="1:2" x14ac:dyDescent="0.25">
      <c r="A4865" s="4" t="s">
        <v>5183</v>
      </c>
      <c r="B4865" s="31">
        <v>65.790000000000006</v>
      </c>
    </row>
    <row r="4866" spans="1:2" x14ac:dyDescent="0.25">
      <c r="A4866" s="4" t="s">
        <v>5184</v>
      </c>
      <c r="B4866" s="31">
        <v>66.16</v>
      </c>
    </row>
    <row r="4867" spans="1:2" x14ac:dyDescent="0.25">
      <c r="A4867" s="4" t="s">
        <v>5185</v>
      </c>
      <c r="B4867" s="31">
        <v>66.260000000000005</v>
      </c>
    </row>
    <row r="4868" spans="1:2" x14ac:dyDescent="0.25">
      <c r="A4868" s="4" t="s">
        <v>5186</v>
      </c>
      <c r="B4868" s="31">
        <v>66.56</v>
      </c>
    </row>
    <row r="4869" spans="1:2" x14ac:dyDescent="0.25">
      <c r="A4869" s="4" t="s">
        <v>5187</v>
      </c>
      <c r="B4869" s="31">
        <v>66.84</v>
      </c>
    </row>
    <row r="4870" spans="1:2" x14ac:dyDescent="0.25">
      <c r="A4870" s="4" t="s">
        <v>5188</v>
      </c>
      <c r="B4870" s="31">
        <v>66.58</v>
      </c>
    </row>
    <row r="4871" spans="1:2" x14ac:dyDescent="0.25">
      <c r="A4871" s="4" t="s">
        <v>5189</v>
      </c>
      <c r="B4871" s="31">
        <v>66.78</v>
      </c>
    </row>
    <row r="4872" spans="1:2" x14ac:dyDescent="0.25">
      <c r="A4872" s="4" t="s">
        <v>5190</v>
      </c>
      <c r="B4872" s="31">
        <v>66.84</v>
      </c>
    </row>
    <row r="4873" spans="1:2" x14ac:dyDescent="0.25">
      <c r="A4873" s="4" t="s">
        <v>5191</v>
      </c>
      <c r="B4873" s="31">
        <v>66.62</v>
      </c>
    </row>
    <row r="4874" spans="1:2" x14ac:dyDescent="0.25">
      <c r="A4874" s="4" t="s">
        <v>5192</v>
      </c>
      <c r="B4874" s="31">
        <v>65.98</v>
      </c>
    </row>
    <row r="4875" spans="1:2" x14ac:dyDescent="0.25">
      <c r="A4875" s="4" t="s">
        <v>5193</v>
      </c>
      <c r="B4875" s="31">
        <v>65.900000000000006</v>
      </c>
    </row>
    <row r="4876" spans="1:2" x14ac:dyDescent="0.25">
      <c r="A4876" s="4" t="s">
        <v>5194</v>
      </c>
      <c r="B4876" s="31">
        <v>66.739999999999995</v>
      </c>
    </row>
    <row r="4877" spans="1:2" x14ac:dyDescent="0.25">
      <c r="A4877" s="4" t="s">
        <v>5195</v>
      </c>
      <c r="B4877" s="31">
        <v>67.040000000000006</v>
      </c>
    </row>
    <row r="4878" spans="1:2" x14ac:dyDescent="0.25">
      <c r="A4878" s="4" t="s">
        <v>5196</v>
      </c>
      <c r="B4878" s="31">
        <v>66.790000000000006</v>
      </c>
    </row>
    <row r="4879" spans="1:2" x14ac:dyDescent="0.25">
      <c r="A4879" s="4" t="s">
        <v>5197</v>
      </c>
      <c r="B4879" s="31">
        <v>66.77</v>
      </c>
    </row>
    <row r="4880" spans="1:2" x14ac:dyDescent="0.25">
      <c r="A4880" s="4" t="s">
        <v>5198</v>
      </c>
      <c r="B4880" s="31">
        <v>66.86</v>
      </c>
    </row>
    <row r="4881" spans="1:2" x14ac:dyDescent="0.25">
      <c r="A4881" s="4" t="s">
        <v>5199</v>
      </c>
      <c r="B4881" s="31">
        <v>66.900000000000006</v>
      </c>
    </row>
    <row r="4882" spans="1:2" x14ac:dyDescent="0.25">
      <c r="A4882" s="4" t="s">
        <v>5200</v>
      </c>
      <c r="B4882" s="31">
        <v>66.930000000000007</v>
      </c>
    </row>
    <row r="4883" spans="1:2" x14ac:dyDescent="0.25">
      <c r="A4883" s="4" t="s">
        <v>5201</v>
      </c>
      <c r="B4883" s="31">
        <v>67.11</v>
      </c>
    </row>
    <row r="4884" spans="1:2" x14ac:dyDescent="0.25">
      <c r="A4884" s="4" t="s">
        <v>5202</v>
      </c>
      <c r="B4884" s="31">
        <v>67.03</v>
      </c>
    </row>
    <row r="4885" spans="1:2" x14ac:dyDescent="0.25">
      <c r="A4885" s="4" t="s">
        <v>5203</v>
      </c>
      <c r="B4885" s="31">
        <v>67.290000000000006</v>
      </c>
    </row>
    <row r="4886" spans="1:2" x14ac:dyDescent="0.25">
      <c r="A4886" s="4" t="s">
        <v>5204</v>
      </c>
      <c r="B4886" s="31">
        <v>67.209999999999994</v>
      </c>
    </row>
    <row r="4887" spans="1:2" x14ac:dyDescent="0.25">
      <c r="A4887" s="4" t="s">
        <v>5205</v>
      </c>
      <c r="B4887" s="31">
        <v>66.900000000000006</v>
      </c>
    </row>
    <row r="4888" spans="1:2" x14ac:dyDescent="0.25">
      <c r="A4888" s="4" t="s">
        <v>5206</v>
      </c>
      <c r="B4888" s="31">
        <v>66.88</v>
      </c>
    </row>
    <row r="4889" spans="1:2" x14ac:dyDescent="0.25">
      <c r="A4889" s="4" t="s">
        <v>5207</v>
      </c>
      <c r="B4889" s="31">
        <v>66.77</v>
      </c>
    </row>
    <row r="4890" spans="1:2" x14ac:dyDescent="0.25">
      <c r="A4890" s="4" t="s">
        <v>5208</v>
      </c>
      <c r="B4890" s="31">
        <v>66.63</v>
      </c>
    </row>
    <row r="4891" spans="1:2" x14ac:dyDescent="0.25">
      <c r="A4891" s="4" t="s">
        <v>5209</v>
      </c>
      <c r="B4891" s="31">
        <v>66.45</v>
      </c>
    </row>
    <row r="4892" spans="1:2" x14ac:dyDescent="0.25">
      <c r="A4892" s="4" t="s">
        <v>5210</v>
      </c>
      <c r="B4892" s="31">
        <v>66.61</v>
      </c>
    </row>
    <row r="4893" spans="1:2" x14ac:dyDescent="0.25">
      <c r="A4893" s="4" t="s">
        <v>5211</v>
      </c>
      <c r="B4893" s="31">
        <v>66.290000000000006</v>
      </c>
    </row>
    <row r="4894" spans="1:2" x14ac:dyDescent="0.25">
      <c r="A4894" s="4" t="s">
        <v>5212</v>
      </c>
      <c r="B4894" s="31">
        <v>65.78</v>
      </c>
    </row>
    <row r="4895" spans="1:2" x14ac:dyDescent="0.25">
      <c r="A4895" s="4" t="s">
        <v>5213</v>
      </c>
      <c r="B4895" s="31">
        <v>65.739999999999995</v>
      </c>
    </row>
    <row r="4896" spans="1:2" x14ac:dyDescent="0.25">
      <c r="A4896" s="4" t="s">
        <v>5214</v>
      </c>
      <c r="B4896" s="31">
        <v>65.459999999999994</v>
      </c>
    </row>
    <row r="4897" spans="1:2" x14ac:dyDescent="0.25">
      <c r="A4897" s="4" t="s">
        <v>5215</v>
      </c>
      <c r="B4897" s="31">
        <v>65.31</v>
      </c>
    </row>
    <row r="4898" spans="1:2" x14ac:dyDescent="0.25">
      <c r="A4898" s="4" t="s">
        <v>5216</v>
      </c>
      <c r="B4898" s="31">
        <v>65.22</v>
      </c>
    </row>
    <row r="4899" spans="1:2" x14ac:dyDescent="0.25">
      <c r="A4899" s="4" t="s">
        <v>5217</v>
      </c>
      <c r="B4899" s="31">
        <v>65.209999999999994</v>
      </c>
    </row>
    <row r="4900" spans="1:2" x14ac:dyDescent="0.25">
      <c r="A4900" s="4" t="s">
        <v>5218</v>
      </c>
      <c r="B4900" s="31">
        <v>64.69</v>
      </c>
    </row>
    <row r="4901" spans="1:2" x14ac:dyDescent="0.25">
      <c r="A4901" s="4" t="s">
        <v>5219</v>
      </c>
      <c r="B4901" s="31">
        <v>64.3</v>
      </c>
    </row>
    <row r="4902" spans="1:2" x14ac:dyDescent="0.25">
      <c r="A4902" s="4" t="s">
        <v>5220</v>
      </c>
      <c r="B4902" s="31">
        <v>63.79</v>
      </c>
    </row>
    <row r="4903" spans="1:2" x14ac:dyDescent="0.25">
      <c r="A4903" s="4" t="s">
        <v>5221</v>
      </c>
      <c r="B4903" s="31">
        <v>63.46</v>
      </c>
    </row>
    <row r="4904" spans="1:2" x14ac:dyDescent="0.25">
      <c r="A4904" s="4" t="s">
        <v>5222</v>
      </c>
      <c r="B4904" s="31">
        <v>63.15</v>
      </c>
    </row>
    <row r="4905" spans="1:2" x14ac:dyDescent="0.25">
      <c r="A4905" s="4" t="s">
        <v>5223</v>
      </c>
      <c r="B4905" s="31">
        <v>63.24</v>
      </c>
    </row>
    <row r="4906" spans="1:2" x14ac:dyDescent="0.25">
      <c r="A4906" s="4" t="s">
        <v>5224</v>
      </c>
      <c r="B4906" s="31">
        <v>63.33</v>
      </c>
    </row>
    <row r="4907" spans="1:2" x14ac:dyDescent="0.25">
      <c r="A4907" s="4" t="s">
        <v>5225</v>
      </c>
      <c r="B4907" s="31">
        <v>63.37</v>
      </c>
    </row>
    <row r="4908" spans="1:2" x14ac:dyDescent="0.25">
      <c r="A4908" s="4" t="s">
        <v>5226</v>
      </c>
      <c r="B4908" s="31">
        <v>63.02</v>
      </c>
    </row>
    <row r="4909" spans="1:2" x14ac:dyDescent="0.25">
      <c r="A4909" s="4" t="s">
        <v>5227</v>
      </c>
      <c r="B4909" s="31">
        <v>62.89</v>
      </c>
    </row>
    <row r="4910" spans="1:2" x14ac:dyDescent="0.25">
      <c r="A4910" s="4" t="s">
        <v>5228</v>
      </c>
      <c r="B4910" s="31">
        <v>62.7</v>
      </c>
    </row>
    <row r="4911" spans="1:2" x14ac:dyDescent="0.25">
      <c r="A4911" s="4" t="s">
        <v>5229</v>
      </c>
      <c r="B4911" s="31">
        <v>62.33</v>
      </c>
    </row>
    <row r="4912" spans="1:2" x14ac:dyDescent="0.25">
      <c r="A4912" s="4" t="s">
        <v>5230</v>
      </c>
      <c r="B4912" s="31">
        <v>62.04</v>
      </c>
    </row>
    <row r="4913" spans="1:2" x14ac:dyDescent="0.25">
      <c r="A4913" s="4" t="s">
        <v>5231</v>
      </c>
      <c r="B4913" s="31">
        <v>61.81</v>
      </c>
    </row>
    <row r="4914" spans="1:2" x14ac:dyDescent="0.25">
      <c r="A4914" s="4" t="s">
        <v>5232</v>
      </c>
      <c r="B4914" s="31">
        <v>61.53</v>
      </c>
    </row>
    <row r="4915" spans="1:2" x14ac:dyDescent="0.25">
      <c r="A4915" s="4" t="s">
        <v>5233</v>
      </c>
      <c r="B4915" s="31">
        <v>61.62</v>
      </c>
    </row>
    <row r="4916" spans="1:2" x14ac:dyDescent="0.25">
      <c r="A4916" s="4" t="s">
        <v>5234</v>
      </c>
      <c r="B4916" s="31">
        <v>61.64</v>
      </c>
    </row>
    <row r="4917" spans="1:2" x14ac:dyDescent="0.25">
      <c r="A4917" s="4" t="s">
        <v>5235</v>
      </c>
      <c r="B4917" s="31">
        <v>61.45</v>
      </c>
    </row>
    <row r="4918" spans="1:2" x14ac:dyDescent="0.25">
      <c r="A4918" s="4" t="s">
        <v>5236</v>
      </c>
      <c r="B4918" s="31">
        <v>60.52</v>
      </c>
    </row>
    <row r="4919" spans="1:2" x14ac:dyDescent="0.25">
      <c r="A4919" s="4" t="s">
        <v>5237</v>
      </c>
      <c r="B4919" s="31">
        <v>61.09</v>
      </c>
    </row>
    <row r="4920" spans="1:2" x14ac:dyDescent="0.25">
      <c r="A4920" s="4" t="s">
        <v>5238</v>
      </c>
      <c r="B4920" s="31">
        <v>61.19</v>
      </c>
    </row>
    <row r="4921" spans="1:2" x14ac:dyDescent="0.25">
      <c r="A4921" s="4" t="s">
        <v>5239</v>
      </c>
      <c r="B4921" s="31">
        <v>61.15</v>
      </c>
    </row>
    <row r="4922" spans="1:2" x14ac:dyDescent="0.25">
      <c r="A4922" s="4" t="s">
        <v>5240</v>
      </c>
      <c r="B4922" s="31">
        <v>61.09</v>
      </c>
    </row>
    <row r="4923" spans="1:2" x14ac:dyDescent="0.25">
      <c r="A4923" s="4" t="s">
        <v>5241</v>
      </c>
      <c r="B4923" s="31">
        <v>61.18</v>
      </c>
    </row>
    <row r="4924" spans="1:2" x14ac:dyDescent="0.25">
      <c r="A4924" s="4" t="s">
        <v>5242</v>
      </c>
      <c r="B4924" s="31">
        <v>61.91</v>
      </c>
    </row>
    <row r="4925" spans="1:2" x14ac:dyDescent="0.25">
      <c r="A4925" s="4" t="s">
        <v>5243</v>
      </c>
      <c r="B4925" s="31">
        <v>61.85</v>
      </c>
    </row>
    <row r="4926" spans="1:2" x14ac:dyDescent="0.25">
      <c r="A4926" s="4" t="s">
        <v>5244</v>
      </c>
      <c r="B4926" s="31">
        <v>61.68</v>
      </c>
    </row>
    <row r="4927" spans="1:2" x14ac:dyDescent="0.25">
      <c r="A4927" s="4" t="s">
        <v>5245</v>
      </c>
      <c r="B4927" s="31">
        <v>61.99</v>
      </c>
    </row>
    <row r="4928" spans="1:2" x14ac:dyDescent="0.25">
      <c r="A4928" s="4" t="s">
        <v>5246</v>
      </c>
      <c r="B4928" s="31">
        <v>61.87</v>
      </c>
    </row>
    <row r="4929" spans="1:2" x14ac:dyDescent="0.25">
      <c r="A4929" s="4" t="s">
        <v>5247</v>
      </c>
      <c r="B4929" s="31">
        <v>62.17</v>
      </c>
    </row>
    <row r="4930" spans="1:2" x14ac:dyDescent="0.25">
      <c r="A4930" s="4" t="s">
        <v>5248</v>
      </c>
      <c r="B4930" s="31">
        <v>62.75</v>
      </c>
    </row>
    <row r="4931" spans="1:2" x14ac:dyDescent="0.25">
      <c r="A4931" s="4" t="s">
        <v>5249</v>
      </c>
      <c r="B4931" s="31">
        <v>62.54</v>
      </c>
    </row>
    <row r="4932" spans="1:2" x14ac:dyDescent="0.25">
      <c r="A4932" s="4" t="s">
        <v>5250</v>
      </c>
      <c r="B4932" s="31">
        <v>62.41</v>
      </c>
    </row>
    <row r="4933" spans="1:2" x14ac:dyDescent="0.25">
      <c r="A4933" s="4" t="s">
        <v>5251</v>
      </c>
      <c r="B4933" s="31">
        <v>62.84</v>
      </c>
    </row>
    <row r="4934" spans="1:2" x14ac:dyDescent="0.25">
      <c r="A4934" s="4" t="s">
        <v>5252</v>
      </c>
      <c r="B4934" s="31">
        <v>62.81</v>
      </c>
    </row>
    <row r="4935" spans="1:2" x14ac:dyDescent="0.25">
      <c r="A4935" s="4" t="s">
        <v>5253</v>
      </c>
      <c r="B4935" s="31">
        <v>62.74</v>
      </c>
    </row>
    <row r="4936" spans="1:2" x14ac:dyDescent="0.25">
      <c r="A4936" s="4" t="s">
        <v>5254</v>
      </c>
      <c r="B4936" s="31">
        <v>62.48</v>
      </c>
    </row>
    <row r="4937" spans="1:2" x14ac:dyDescent="0.25">
      <c r="A4937" s="4" t="s">
        <v>5255</v>
      </c>
      <c r="B4937" s="31">
        <v>62.34</v>
      </c>
    </row>
    <row r="4938" spans="1:2" x14ac:dyDescent="0.25">
      <c r="A4938" s="4" t="s">
        <v>5256</v>
      </c>
      <c r="B4938" s="31">
        <v>62.41</v>
      </c>
    </row>
    <row r="4939" spans="1:2" x14ac:dyDescent="0.25">
      <c r="A4939" s="4" t="s">
        <v>5257</v>
      </c>
      <c r="B4939" s="31">
        <v>61.48</v>
      </c>
    </row>
    <row r="4940" spans="1:2" x14ac:dyDescent="0.25">
      <c r="A4940" s="4" t="s">
        <v>5258</v>
      </c>
      <c r="B4940" s="31">
        <v>61.1</v>
      </c>
    </row>
    <row r="4941" spans="1:2" x14ac:dyDescent="0.25">
      <c r="A4941" s="4" t="s">
        <v>5259</v>
      </c>
      <c r="B4941" s="31">
        <v>61.06</v>
      </c>
    </row>
    <row r="4942" spans="1:2" x14ac:dyDescent="0.25">
      <c r="A4942" s="4" t="s">
        <v>5260</v>
      </c>
      <c r="B4942" s="31">
        <v>60.77</v>
      </c>
    </row>
    <row r="4943" spans="1:2" x14ac:dyDescent="0.25">
      <c r="A4943" s="4" t="s">
        <v>5261</v>
      </c>
      <c r="B4943" s="31">
        <v>60.33</v>
      </c>
    </row>
    <row r="4944" spans="1:2" x14ac:dyDescent="0.25">
      <c r="A4944" s="4" t="s">
        <v>5262</v>
      </c>
      <c r="B4944" s="31">
        <v>60.72</v>
      </c>
    </row>
    <row r="4945" spans="1:2" x14ac:dyDescent="0.25">
      <c r="A4945" s="4" t="s">
        <v>5263</v>
      </c>
      <c r="B4945" s="31">
        <v>60.43</v>
      </c>
    </row>
    <row r="4946" spans="1:2" x14ac:dyDescent="0.25">
      <c r="A4946" s="4" t="s">
        <v>5264</v>
      </c>
      <c r="B4946" s="31">
        <v>59.98</v>
      </c>
    </row>
    <row r="4947" spans="1:2" x14ac:dyDescent="0.25">
      <c r="A4947" s="4" t="s">
        <v>5265</v>
      </c>
      <c r="B4947" s="31">
        <v>60</v>
      </c>
    </row>
    <row r="4948" spans="1:2" x14ac:dyDescent="0.25">
      <c r="A4948" s="4" t="s">
        <v>5266</v>
      </c>
      <c r="B4948" s="31">
        <v>60.25</v>
      </c>
    </row>
    <row r="4949" spans="1:2" x14ac:dyDescent="0.25">
      <c r="A4949" s="4" t="s">
        <v>5267</v>
      </c>
      <c r="B4949" s="31">
        <v>60.2</v>
      </c>
    </row>
    <row r="4950" spans="1:2" x14ac:dyDescent="0.25">
      <c r="A4950" s="4" t="s">
        <v>5268</v>
      </c>
      <c r="B4950" s="31">
        <v>60.19</v>
      </c>
    </row>
    <row r="4951" spans="1:2" x14ac:dyDescent="0.25">
      <c r="A4951" s="4" t="s">
        <v>5269</v>
      </c>
      <c r="B4951" s="31">
        <v>60.55</v>
      </c>
    </row>
    <row r="4952" spans="1:2" x14ac:dyDescent="0.25">
      <c r="A4952" s="4" t="s">
        <v>5270</v>
      </c>
      <c r="B4952" s="31">
        <v>60.65</v>
      </c>
    </row>
    <row r="4953" spans="1:2" x14ac:dyDescent="0.25">
      <c r="A4953" s="4" t="s">
        <v>5271</v>
      </c>
      <c r="B4953" s="31">
        <v>60.63</v>
      </c>
    </row>
    <row r="4954" spans="1:2" x14ac:dyDescent="0.25">
      <c r="A4954" s="4" t="s">
        <v>5272</v>
      </c>
      <c r="B4954" s="31">
        <v>59.72</v>
      </c>
    </row>
    <row r="4955" spans="1:2" x14ac:dyDescent="0.25">
      <c r="A4955" s="4" t="s">
        <v>5273</v>
      </c>
      <c r="B4955" s="31">
        <v>59.32</v>
      </c>
    </row>
    <row r="4956" spans="1:2" x14ac:dyDescent="0.25">
      <c r="A4956" s="4" t="s">
        <v>5274</v>
      </c>
      <c r="B4956" s="31">
        <v>59.83</v>
      </c>
    </row>
    <row r="4957" spans="1:2" x14ac:dyDescent="0.25">
      <c r="A4957" s="4" t="s">
        <v>5275</v>
      </c>
      <c r="B4957" s="31">
        <v>60.01</v>
      </c>
    </row>
    <row r="4958" spans="1:2" x14ac:dyDescent="0.25">
      <c r="A4958" s="4" t="s">
        <v>5276</v>
      </c>
      <c r="B4958" s="31">
        <v>59.68</v>
      </c>
    </row>
    <row r="4959" spans="1:2" x14ac:dyDescent="0.25">
      <c r="A4959" s="4" t="s">
        <v>5277</v>
      </c>
      <c r="B4959" s="31">
        <v>59.42</v>
      </c>
    </row>
    <row r="4960" spans="1:2" x14ac:dyDescent="0.25">
      <c r="A4960" s="4" t="s">
        <v>5278</v>
      </c>
      <c r="B4960" s="31">
        <v>58.95</v>
      </c>
    </row>
    <row r="4961" spans="1:2" x14ac:dyDescent="0.25">
      <c r="A4961" s="4" t="s">
        <v>5279</v>
      </c>
      <c r="B4961" s="31">
        <v>58.46</v>
      </c>
    </row>
    <row r="4962" spans="1:2" x14ac:dyDescent="0.25">
      <c r="A4962" s="4" t="s">
        <v>5280</v>
      </c>
      <c r="B4962" s="31">
        <v>58.17</v>
      </c>
    </row>
    <row r="4963" spans="1:2" x14ac:dyDescent="0.25">
      <c r="A4963" s="4" t="s">
        <v>5281</v>
      </c>
      <c r="B4963" s="31">
        <v>58.16</v>
      </c>
    </row>
    <row r="4964" spans="1:2" x14ac:dyDescent="0.25">
      <c r="A4964" s="4" t="s">
        <v>5282</v>
      </c>
      <c r="B4964" s="31">
        <v>58.2</v>
      </c>
    </row>
    <row r="4965" spans="1:2" x14ac:dyDescent="0.25">
      <c r="A4965" s="4" t="s">
        <v>5283</v>
      </c>
      <c r="B4965" s="31">
        <v>58.27</v>
      </c>
    </row>
    <row r="4966" spans="1:2" x14ac:dyDescent="0.25">
      <c r="A4966" s="4" t="s">
        <v>5284</v>
      </c>
      <c r="B4966" s="31">
        <v>57.88</v>
      </c>
    </row>
    <row r="4967" spans="1:2" x14ac:dyDescent="0.25">
      <c r="A4967" s="4" t="s">
        <v>5285</v>
      </c>
      <c r="B4967" s="31">
        <v>58.56</v>
      </c>
    </row>
    <row r="4968" spans="1:2" x14ac:dyDescent="0.25">
      <c r="A4968" s="4" t="s">
        <v>5286</v>
      </c>
      <c r="B4968" s="31">
        <v>58.78</v>
      </c>
    </row>
    <row r="4969" spans="1:2" x14ac:dyDescent="0.25">
      <c r="A4969" s="4" t="s">
        <v>5287</v>
      </c>
      <c r="B4969" s="31">
        <v>58.41</v>
      </c>
    </row>
    <row r="4970" spans="1:2" x14ac:dyDescent="0.25">
      <c r="A4970" s="4" t="s">
        <v>5288</v>
      </c>
      <c r="B4970" s="31">
        <v>58.39</v>
      </c>
    </row>
    <row r="4971" spans="1:2" x14ac:dyDescent="0.25">
      <c r="A4971" s="4" t="s">
        <v>5289</v>
      </c>
      <c r="B4971" s="31">
        <v>58.23</v>
      </c>
    </row>
    <row r="4972" spans="1:2" x14ac:dyDescent="0.25">
      <c r="A4972" s="4" t="s">
        <v>5290</v>
      </c>
      <c r="B4972" s="31">
        <v>59.34</v>
      </c>
    </row>
    <row r="4973" spans="1:2" x14ac:dyDescent="0.25">
      <c r="A4973" s="4" t="s">
        <v>5291</v>
      </c>
      <c r="B4973" s="31">
        <v>59.58</v>
      </c>
    </row>
    <row r="4974" spans="1:2" x14ac:dyDescent="0.25">
      <c r="A4974" s="4" t="s">
        <v>5292</v>
      </c>
      <c r="B4974" s="31">
        <v>59.67</v>
      </c>
    </row>
    <row r="4975" spans="1:2" x14ac:dyDescent="0.25">
      <c r="A4975" s="4" t="s">
        <v>5293</v>
      </c>
      <c r="B4975" s="31">
        <v>60.55</v>
      </c>
    </row>
    <row r="4976" spans="1:2" x14ac:dyDescent="0.25">
      <c r="A4976" s="4" t="s">
        <v>5294</v>
      </c>
      <c r="B4976" s="31">
        <v>60.7</v>
      </c>
    </row>
    <row r="4977" spans="1:2" x14ac:dyDescent="0.25">
      <c r="A4977" s="4" t="s">
        <v>5295</v>
      </c>
      <c r="B4977" s="31">
        <v>61.07</v>
      </c>
    </row>
    <row r="4978" spans="1:2" x14ac:dyDescent="0.25">
      <c r="A4978" s="4" t="s">
        <v>5296</v>
      </c>
      <c r="B4978" s="31">
        <v>60.96</v>
      </c>
    </row>
    <row r="4979" spans="1:2" x14ac:dyDescent="0.25">
      <c r="A4979" s="4" t="s">
        <v>5297</v>
      </c>
      <c r="B4979" s="31">
        <v>60.59</v>
      </c>
    </row>
    <row r="4980" spans="1:2" x14ac:dyDescent="0.25">
      <c r="A4980" s="4" t="s">
        <v>5298</v>
      </c>
      <c r="B4980" s="31">
        <v>60.49</v>
      </c>
    </row>
    <row r="4981" spans="1:2" x14ac:dyDescent="0.25">
      <c r="A4981" s="4" t="s">
        <v>5299</v>
      </c>
      <c r="B4981" s="31">
        <v>61.37</v>
      </c>
    </row>
    <row r="4982" spans="1:2" x14ac:dyDescent="0.25">
      <c r="A4982" s="4" t="s">
        <v>5300</v>
      </c>
      <c r="B4982" s="31">
        <v>61.44</v>
      </c>
    </row>
    <row r="4983" spans="1:2" x14ac:dyDescent="0.25">
      <c r="A4983" s="4" t="s">
        <v>5301</v>
      </c>
      <c r="B4983" s="31">
        <v>61.33</v>
      </c>
    </row>
    <row r="4984" spans="1:2" x14ac:dyDescent="0.25">
      <c r="A4984" s="4" t="s">
        <v>5302</v>
      </c>
      <c r="B4984" s="31">
        <v>61.13</v>
      </c>
    </row>
    <row r="4985" spans="1:2" x14ac:dyDescent="0.25">
      <c r="A4985" s="4" t="s">
        <v>5303</v>
      </c>
      <c r="B4985" s="31">
        <v>61.18</v>
      </c>
    </row>
    <row r="4986" spans="1:2" x14ac:dyDescent="0.25">
      <c r="A4986" s="4" t="s">
        <v>5304</v>
      </c>
      <c r="B4986" s="31">
        <v>61.19</v>
      </c>
    </row>
    <row r="4987" spans="1:2" x14ac:dyDescent="0.25">
      <c r="A4987" s="4" t="s">
        <v>5305</v>
      </c>
      <c r="B4987" s="31">
        <v>61</v>
      </c>
    </row>
    <row r="4988" spans="1:2" x14ac:dyDescent="0.25">
      <c r="A4988" s="4" t="s">
        <v>5306</v>
      </c>
      <c r="B4988" s="31">
        <v>60.84</v>
      </c>
    </row>
    <row r="4989" spans="1:2" x14ac:dyDescent="0.25">
      <c r="A4989" s="4" t="s">
        <v>5307</v>
      </c>
      <c r="B4989" s="31">
        <v>61.06</v>
      </c>
    </row>
    <row r="4990" spans="1:2" x14ac:dyDescent="0.25">
      <c r="A4990" s="4" t="s">
        <v>5308</v>
      </c>
      <c r="B4990" s="31">
        <v>61.21</v>
      </c>
    </row>
    <row r="4991" spans="1:2" x14ac:dyDescent="0.25">
      <c r="A4991" s="4" t="s">
        <v>5309</v>
      </c>
      <c r="B4991" s="31">
        <v>61.39</v>
      </c>
    </row>
    <row r="4992" spans="1:2" x14ac:dyDescent="0.25">
      <c r="A4992" s="4" t="s">
        <v>5310</v>
      </c>
      <c r="B4992" s="31">
        <v>60.99</v>
      </c>
    </row>
    <row r="4993" spans="1:2" x14ac:dyDescent="0.25">
      <c r="A4993" s="4" t="s">
        <v>5311</v>
      </c>
      <c r="B4993" s="31">
        <v>61.76</v>
      </c>
    </row>
    <row r="4994" spans="1:2" x14ac:dyDescent="0.25">
      <c r="A4994" s="4" t="s">
        <v>5312</v>
      </c>
      <c r="B4994" s="31">
        <v>61.84</v>
      </c>
    </row>
    <row r="4995" spans="1:2" x14ac:dyDescent="0.25">
      <c r="A4995" s="4" t="s">
        <v>5313</v>
      </c>
      <c r="B4995" s="31">
        <v>61.7</v>
      </c>
    </row>
    <row r="4996" spans="1:2" x14ac:dyDescent="0.25">
      <c r="A4996" s="4" t="s">
        <v>5314</v>
      </c>
      <c r="B4996" s="31">
        <v>61.9</v>
      </c>
    </row>
    <row r="4997" spans="1:2" x14ac:dyDescent="0.25">
      <c r="A4997" s="4" t="s">
        <v>5315</v>
      </c>
      <c r="B4997" s="31">
        <v>62.14</v>
      </c>
    </row>
    <row r="4998" spans="1:2" x14ac:dyDescent="0.25">
      <c r="A4998" s="4" t="s">
        <v>5316</v>
      </c>
      <c r="B4998" s="31">
        <v>62.04</v>
      </c>
    </row>
    <row r="4999" spans="1:2" x14ac:dyDescent="0.25">
      <c r="A4999" s="4" t="s">
        <v>5317</v>
      </c>
      <c r="B4999" s="31">
        <v>61.75</v>
      </c>
    </row>
    <row r="5000" spans="1:2" x14ac:dyDescent="0.25">
      <c r="A5000" s="4" t="s">
        <v>5318</v>
      </c>
      <c r="B5000" s="31">
        <v>62</v>
      </c>
    </row>
    <row r="5001" spans="1:2" x14ac:dyDescent="0.25">
      <c r="A5001" s="4" t="s">
        <v>5319</v>
      </c>
      <c r="B5001" s="31">
        <v>61.93</v>
      </c>
    </row>
    <row r="5002" spans="1:2" x14ac:dyDescent="0.25">
      <c r="A5002" s="4" t="s">
        <v>5320</v>
      </c>
      <c r="B5002" s="31">
        <v>62.3</v>
      </c>
    </row>
    <row r="5003" spans="1:2" x14ac:dyDescent="0.25">
      <c r="A5003" s="4" t="s">
        <v>5321</v>
      </c>
      <c r="B5003" s="31">
        <v>62.63</v>
      </c>
    </row>
    <row r="5004" spans="1:2" x14ac:dyDescent="0.25">
      <c r="A5004" s="4" t="s">
        <v>5322</v>
      </c>
      <c r="B5004" s="31">
        <v>62.35</v>
      </c>
    </row>
    <row r="5005" spans="1:2" x14ac:dyDescent="0.25">
      <c r="A5005" s="4" t="s">
        <v>5323</v>
      </c>
      <c r="B5005" s="31">
        <v>62.81</v>
      </c>
    </row>
    <row r="5006" spans="1:2" x14ac:dyDescent="0.25">
      <c r="A5006" s="4" t="s">
        <v>5324</v>
      </c>
      <c r="B5006" s="31">
        <v>63.25</v>
      </c>
    </row>
    <row r="5007" spans="1:2" x14ac:dyDescent="0.25">
      <c r="A5007" s="4" t="s">
        <v>5325</v>
      </c>
      <c r="B5007" s="31">
        <v>63.58</v>
      </c>
    </row>
    <row r="5008" spans="1:2" x14ac:dyDescent="0.25">
      <c r="A5008" s="4" t="s">
        <v>5326</v>
      </c>
      <c r="B5008" s="31">
        <v>63.86</v>
      </c>
    </row>
    <row r="5009" spans="1:2" x14ac:dyDescent="0.25">
      <c r="A5009" s="4" t="s">
        <v>5327</v>
      </c>
      <c r="B5009" s="31">
        <v>64.03</v>
      </c>
    </row>
    <row r="5010" spans="1:2" x14ac:dyDescent="0.25">
      <c r="A5010" s="4" t="s">
        <v>5328</v>
      </c>
      <c r="B5010" s="31">
        <v>64.53</v>
      </c>
    </row>
    <row r="5011" spans="1:2" x14ac:dyDescent="0.25">
      <c r="A5011" s="4" t="s">
        <v>5329</v>
      </c>
      <c r="B5011" s="31">
        <v>65.150000000000006</v>
      </c>
    </row>
    <row r="5012" spans="1:2" x14ac:dyDescent="0.25">
      <c r="A5012" s="4" t="s">
        <v>5330</v>
      </c>
      <c r="B5012" s="31">
        <v>65.23</v>
      </c>
    </row>
    <row r="5013" spans="1:2" x14ac:dyDescent="0.25">
      <c r="A5013" s="4" t="s">
        <v>5331</v>
      </c>
      <c r="B5013" s="31">
        <v>64.45</v>
      </c>
    </row>
    <row r="5014" spans="1:2" x14ac:dyDescent="0.25">
      <c r="A5014" s="4" t="s">
        <v>5332</v>
      </c>
      <c r="B5014" s="31">
        <v>64.12</v>
      </c>
    </row>
    <row r="5015" spans="1:2" x14ac:dyDescent="0.25">
      <c r="A5015" s="4" t="s">
        <v>5333</v>
      </c>
      <c r="B5015" s="31">
        <v>63.71</v>
      </c>
    </row>
    <row r="5016" spans="1:2" x14ac:dyDescent="0.25">
      <c r="A5016" s="4" t="s">
        <v>5334</v>
      </c>
      <c r="B5016" s="31">
        <v>64.040000000000006</v>
      </c>
    </row>
    <row r="5017" spans="1:2" x14ac:dyDescent="0.25">
      <c r="A5017" s="4" t="s">
        <v>5335</v>
      </c>
      <c r="B5017" s="31">
        <v>64.010000000000005</v>
      </c>
    </row>
    <row r="5018" spans="1:2" x14ac:dyDescent="0.25">
      <c r="A5018" s="4" t="s">
        <v>5336</v>
      </c>
      <c r="B5018" s="31">
        <v>63.89</v>
      </c>
    </row>
    <row r="5019" spans="1:2" x14ac:dyDescent="0.25">
      <c r="A5019" s="4" t="s">
        <v>5337</v>
      </c>
      <c r="B5019" s="31">
        <v>64.400000000000006</v>
      </c>
    </row>
    <row r="5020" spans="1:2" x14ac:dyDescent="0.25">
      <c r="A5020" s="4" t="s">
        <v>5338</v>
      </c>
      <c r="B5020" s="31">
        <v>64.959999999999994</v>
      </c>
    </row>
    <row r="5021" spans="1:2" x14ac:dyDescent="0.25">
      <c r="A5021" s="4" t="s">
        <v>5339</v>
      </c>
      <c r="B5021" s="31">
        <v>65.069999999999993</v>
      </c>
    </row>
    <row r="5022" spans="1:2" x14ac:dyDescent="0.25">
      <c r="A5022" s="4" t="s">
        <v>5340</v>
      </c>
      <c r="B5022" s="31">
        <v>65.3</v>
      </c>
    </row>
    <row r="5023" spans="1:2" x14ac:dyDescent="0.25">
      <c r="A5023" s="4" t="s">
        <v>5341</v>
      </c>
      <c r="B5023" s="31">
        <v>65.62</v>
      </c>
    </row>
    <row r="5024" spans="1:2" x14ac:dyDescent="0.25">
      <c r="A5024" s="4" t="s">
        <v>5342</v>
      </c>
      <c r="B5024" s="31">
        <v>66.05</v>
      </c>
    </row>
    <row r="5025" spans="1:2" x14ac:dyDescent="0.25">
      <c r="A5025" s="4" t="s">
        <v>5343</v>
      </c>
      <c r="B5025" s="31">
        <v>65.81</v>
      </c>
    </row>
    <row r="5026" spans="1:2" x14ac:dyDescent="0.25">
      <c r="A5026" s="4" t="s">
        <v>5344</v>
      </c>
      <c r="B5026" s="31">
        <v>66.3</v>
      </c>
    </row>
    <row r="5027" spans="1:2" x14ac:dyDescent="0.25">
      <c r="A5027" s="4" t="s">
        <v>5345</v>
      </c>
      <c r="B5027" s="31">
        <v>66.489999999999995</v>
      </c>
    </row>
    <row r="5028" spans="1:2" x14ac:dyDescent="0.25">
      <c r="A5028" s="4" t="s">
        <v>5346</v>
      </c>
      <c r="B5028" s="31">
        <v>67</v>
      </c>
    </row>
    <row r="5029" spans="1:2" x14ac:dyDescent="0.25">
      <c r="A5029" s="4" t="s">
        <v>5347</v>
      </c>
      <c r="B5029" s="31">
        <v>66.83</v>
      </c>
    </row>
    <row r="5030" spans="1:2" x14ac:dyDescent="0.25">
      <c r="A5030" s="4" t="s">
        <v>5348</v>
      </c>
      <c r="B5030" s="31">
        <v>67</v>
      </c>
    </row>
    <row r="5031" spans="1:2" x14ac:dyDescent="0.25">
      <c r="A5031" s="4" t="s">
        <v>5349</v>
      </c>
      <c r="B5031" s="31">
        <v>67.87</v>
      </c>
    </row>
    <row r="5032" spans="1:2" x14ac:dyDescent="0.25">
      <c r="A5032" s="4" t="s">
        <v>5350</v>
      </c>
      <c r="B5032" s="31">
        <v>68.489999999999995</v>
      </c>
    </row>
    <row r="5033" spans="1:2" x14ac:dyDescent="0.25">
      <c r="A5033" s="4" t="s">
        <v>5351</v>
      </c>
      <c r="B5033" s="31">
        <v>68.55</v>
      </c>
    </row>
    <row r="5034" spans="1:2" x14ac:dyDescent="0.25">
      <c r="A5034" s="4" t="s">
        <v>5352</v>
      </c>
      <c r="B5034" s="31">
        <v>68.61</v>
      </c>
    </row>
    <row r="5035" spans="1:2" x14ac:dyDescent="0.25">
      <c r="A5035" s="4" t="s">
        <v>5353</v>
      </c>
      <c r="B5035" s="31">
        <v>68.77</v>
      </c>
    </row>
    <row r="5036" spans="1:2" x14ac:dyDescent="0.25">
      <c r="A5036" s="4" t="s">
        <v>5354</v>
      </c>
      <c r="B5036" s="31">
        <v>69.25</v>
      </c>
    </row>
    <row r="5037" spans="1:2" x14ac:dyDescent="0.25">
      <c r="A5037" s="4" t="s">
        <v>5355</v>
      </c>
      <c r="B5037" s="31">
        <v>69.23</v>
      </c>
    </row>
    <row r="5038" spans="1:2" x14ac:dyDescent="0.25">
      <c r="A5038" s="4" t="s">
        <v>5356</v>
      </c>
      <c r="B5038" s="31">
        <v>69.59</v>
      </c>
    </row>
    <row r="5039" spans="1:2" x14ac:dyDescent="0.25">
      <c r="A5039" s="4" t="s">
        <v>5357</v>
      </c>
      <c r="B5039" s="31">
        <v>70.59</v>
      </c>
    </row>
    <row r="5040" spans="1:2" x14ac:dyDescent="0.25">
      <c r="A5040" s="4" t="s">
        <v>5358</v>
      </c>
      <c r="B5040" s="31">
        <v>70.77</v>
      </c>
    </row>
    <row r="5041" spans="1:2" x14ac:dyDescent="0.25">
      <c r="A5041" s="4" t="s">
        <v>5359</v>
      </c>
      <c r="B5041" s="31">
        <v>71.430000000000007</v>
      </c>
    </row>
    <row r="5042" spans="1:2" x14ac:dyDescent="0.25">
      <c r="A5042" s="4" t="s">
        <v>5360</v>
      </c>
      <c r="B5042" s="31">
        <v>72.209999999999994</v>
      </c>
    </row>
    <row r="5043" spans="1:2" x14ac:dyDescent="0.25">
      <c r="A5043" s="4" t="s">
        <v>5361</v>
      </c>
      <c r="B5043" s="31">
        <v>72.52</v>
      </c>
    </row>
    <row r="5044" spans="1:2" x14ac:dyDescent="0.25">
      <c r="A5044" s="4" t="s">
        <v>5362</v>
      </c>
      <c r="B5044" s="31">
        <v>73.03</v>
      </c>
    </row>
    <row r="5045" spans="1:2" x14ac:dyDescent="0.25">
      <c r="A5045" s="4" t="s">
        <v>5363</v>
      </c>
      <c r="B5045" s="31">
        <v>73.23</v>
      </c>
    </row>
    <row r="5046" spans="1:2" x14ac:dyDescent="0.25">
      <c r="A5046" s="4" t="s">
        <v>5364</v>
      </c>
      <c r="B5046" s="31">
        <v>73.53</v>
      </c>
    </row>
    <row r="5047" spans="1:2" x14ac:dyDescent="0.25">
      <c r="A5047" s="4" t="s">
        <v>5365</v>
      </c>
      <c r="B5047" s="31">
        <v>73.81</v>
      </c>
    </row>
    <row r="5048" spans="1:2" x14ac:dyDescent="0.25">
      <c r="A5048" s="4" t="s">
        <v>5366</v>
      </c>
      <c r="B5048" s="31">
        <v>73.03</v>
      </c>
    </row>
    <row r="5049" spans="1:2" x14ac:dyDescent="0.25">
      <c r="A5049" s="4" t="s">
        <v>5367</v>
      </c>
      <c r="B5049" s="31">
        <v>72.849999999999994</v>
      </c>
    </row>
    <row r="5050" spans="1:2" x14ac:dyDescent="0.25">
      <c r="A5050" s="4" t="s">
        <v>5368</v>
      </c>
      <c r="B5050" s="31">
        <v>72.989999999999995</v>
      </c>
    </row>
    <row r="5051" spans="1:2" x14ac:dyDescent="0.25">
      <c r="A5051" s="4" t="s">
        <v>5369</v>
      </c>
      <c r="B5051" s="31">
        <v>74.13</v>
      </c>
    </row>
    <row r="5052" spans="1:2" x14ac:dyDescent="0.25">
      <c r="A5052" s="4" t="s">
        <v>5370</v>
      </c>
      <c r="B5052" s="31">
        <v>74.33</v>
      </c>
    </row>
    <row r="5053" spans="1:2" x14ac:dyDescent="0.25">
      <c r="A5053" s="4" t="s">
        <v>5371</v>
      </c>
      <c r="B5053" s="31">
        <v>74.56</v>
      </c>
    </row>
    <row r="5054" spans="1:2" x14ac:dyDescent="0.25">
      <c r="A5054" s="4" t="s">
        <v>5372</v>
      </c>
      <c r="B5054" s="31">
        <v>74.47</v>
      </c>
    </row>
    <row r="5055" spans="1:2" x14ac:dyDescent="0.25">
      <c r="A5055" s="4" t="s">
        <v>5373</v>
      </c>
      <c r="B5055" s="31">
        <v>74.290000000000006</v>
      </c>
    </row>
    <row r="5056" spans="1:2" x14ac:dyDescent="0.25">
      <c r="A5056" s="4" t="s">
        <v>5374</v>
      </c>
      <c r="B5056" s="31">
        <v>74.37</v>
      </c>
    </row>
    <row r="5057" spans="1:2" x14ac:dyDescent="0.25">
      <c r="A5057" s="4" t="s">
        <v>5375</v>
      </c>
      <c r="B5057" s="31">
        <v>74.59</v>
      </c>
    </row>
    <row r="5058" spans="1:2" x14ac:dyDescent="0.25">
      <c r="A5058" s="4" t="s">
        <v>5376</v>
      </c>
      <c r="B5058" s="31">
        <v>74.58</v>
      </c>
    </row>
    <row r="5059" spans="1:2" x14ac:dyDescent="0.25">
      <c r="A5059" s="4" t="s">
        <v>5377</v>
      </c>
      <c r="B5059" s="31">
        <v>73.47</v>
      </c>
    </row>
    <row r="5060" spans="1:2" x14ac:dyDescent="0.25">
      <c r="A5060" s="4" t="s">
        <v>5378</v>
      </c>
      <c r="B5060" s="31">
        <v>73.38</v>
      </c>
    </row>
    <row r="5061" spans="1:2" x14ac:dyDescent="0.25">
      <c r="A5061" s="4" t="s">
        <v>5379</v>
      </c>
      <c r="B5061" s="31">
        <v>73.33</v>
      </c>
    </row>
    <row r="5062" spans="1:2" x14ac:dyDescent="0.25">
      <c r="A5062" s="4" t="s">
        <v>5380</v>
      </c>
      <c r="B5062" s="31">
        <v>73.400000000000006</v>
      </c>
    </row>
    <row r="5063" spans="1:2" x14ac:dyDescent="0.25">
      <c r="A5063" s="4" t="s">
        <v>5381</v>
      </c>
      <c r="B5063" s="31">
        <v>73.040000000000006</v>
      </c>
    </row>
    <row r="5064" spans="1:2" x14ac:dyDescent="0.25">
      <c r="A5064" s="4" t="s">
        <v>5382</v>
      </c>
      <c r="B5064" s="31">
        <v>72.430000000000007</v>
      </c>
    </row>
    <row r="5065" spans="1:2" x14ac:dyDescent="0.25">
      <c r="A5065" s="4" t="s">
        <v>5383</v>
      </c>
      <c r="B5065" s="31">
        <v>72.38</v>
      </c>
    </row>
    <row r="5066" spans="1:2" x14ac:dyDescent="0.25">
      <c r="A5066" s="4" t="s">
        <v>5384</v>
      </c>
      <c r="B5066" s="31">
        <v>72.69</v>
      </c>
    </row>
    <row r="5067" spans="1:2" x14ac:dyDescent="0.25">
      <c r="A5067" s="4" t="s">
        <v>5385</v>
      </c>
      <c r="B5067" s="31">
        <v>71.930000000000007</v>
      </c>
    </row>
    <row r="5068" spans="1:2" x14ac:dyDescent="0.25">
      <c r="A5068" s="4" t="s">
        <v>5386</v>
      </c>
      <c r="B5068" s="31">
        <v>71.81</v>
      </c>
    </row>
    <row r="5069" spans="1:2" x14ac:dyDescent="0.25">
      <c r="A5069" s="4" t="s">
        <v>5387</v>
      </c>
      <c r="B5069" s="31">
        <v>71.709999999999994</v>
      </c>
    </row>
    <row r="5070" spans="1:2" x14ac:dyDescent="0.25">
      <c r="A5070" s="4" t="s">
        <v>5388</v>
      </c>
      <c r="B5070" s="31">
        <v>72.33</v>
      </c>
    </row>
    <row r="5071" spans="1:2" x14ac:dyDescent="0.25">
      <c r="A5071" s="4" t="s">
        <v>5389</v>
      </c>
      <c r="B5071" s="31">
        <v>72.44</v>
      </c>
    </row>
    <row r="5072" spans="1:2" x14ac:dyDescent="0.25">
      <c r="A5072" s="4" t="s">
        <v>5390</v>
      </c>
      <c r="B5072" s="31">
        <v>72.77</v>
      </c>
    </row>
    <row r="5073" spans="1:2" x14ac:dyDescent="0.25">
      <c r="A5073" s="4" t="s">
        <v>5391</v>
      </c>
      <c r="B5073" s="31">
        <v>72.849999999999994</v>
      </c>
    </row>
    <row r="5074" spans="1:2" x14ac:dyDescent="0.25">
      <c r="A5074" s="4" t="s">
        <v>5392</v>
      </c>
      <c r="B5074" s="31">
        <v>72.900000000000006</v>
      </c>
    </row>
    <row r="5075" spans="1:2" x14ac:dyDescent="0.25">
      <c r="A5075" s="4" t="s">
        <v>5393</v>
      </c>
      <c r="B5075" s="31">
        <v>72.489999999999995</v>
      </c>
    </row>
    <row r="5076" spans="1:2" x14ac:dyDescent="0.25">
      <c r="A5076" s="4" t="s">
        <v>5394</v>
      </c>
      <c r="B5076" s="31">
        <v>72.17</v>
      </c>
    </row>
    <row r="5077" spans="1:2" x14ac:dyDescent="0.25">
      <c r="A5077" s="4" t="s">
        <v>5395</v>
      </c>
      <c r="B5077" s="31">
        <v>72.13</v>
      </c>
    </row>
    <row r="5078" spans="1:2" x14ac:dyDescent="0.25">
      <c r="A5078" s="4" t="s">
        <v>5396</v>
      </c>
      <c r="B5078" s="31">
        <v>71.97</v>
      </c>
    </row>
    <row r="5079" spans="1:2" x14ac:dyDescent="0.25">
      <c r="A5079" s="4" t="s">
        <v>5397</v>
      </c>
      <c r="B5079" s="31">
        <v>71.98</v>
      </c>
    </row>
    <row r="5080" spans="1:2" x14ac:dyDescent="0.25">
      <c r="A5080" s="4" t="s">
        <v>5398</v>
      </c>
      <c r="B5080" s="31">
        <v>71.69</v>
      </c>
    </row>
    <row r="5081" spans="1:2" x14ac:dyDescent="0.25">
      <c r="A5081" s="4" t="s">
        <v>5399</v>
      </c>
      <c r="B5081" s="31">
        <v>71.97</v>
      </c>
    </row>
    <row r="5082" spans="1:2" x14ac:dyDescent="0.25">
      <c r="A5082" s="4" t="s">
        <v>5400</v>
      </c>
      <c r="B5082" s="31">
        <v>72.08</v>
      </c>
    </row>
    <row r="5083" spans="1:2" x14ac:dyDescent="0.25">
      <c r="A5083" s="4" t="s">
        <v>5401</v>
      </c>
      <c r="B5083" s="31">
        <v>71.930000000000007</v>
      </c>
    </row>
    <row r="5084" spans="1:2" x14ac:dyDescent="0.25">
      <c r="A5084" s="4" t="s">
        <v>5402</v>
      </c>
      <c r="B5084" s="31">
        <v>71.89</v>
      </c>
    </row>
    <row r="5085" spans="1:2" x14ac:dyDescent="0.25">
      <c r="A5085" s="4" t="s">
        <v>5403</v>
      </c>
      <c r="B5085" s="31">
        <v>71.930000000000007</v>
      </c>
    </row>
    <row r="5086" spans="1:2" x14ac:dyDescent="0.25">
      <c r="A5086" s="4" t="s">
        <v>5404</v>
      </c>
      <c r="B5086" s="31">
        <v>71.989999999999995</v>
      </c>
    </row>
    <row r="5087" spans="1:2" x14ac:dyDescent="0.25">
      <c r="A5087" s="4" t="s">
        <v>5405</v>
      </c>
      <c r="B5087" s="31">
        <v>72.03</v>
      </c>
    </row>
    <row r="5088" spans="1:2" x14ac:dyDescent="0.25">
      <c r="A5088" s="4" t="s">
        <v>5406</v>
      </c>
      <c r="B5088" s="31">
        <v>72.180000000000007</v>
      </c>
    </row>
    <row r="5089" spans="1:2" x14ac:dyDescent="0.25">
      <c r="A5089" s="4" t="s">
        <v>5407</v>
      </c>
      <c r="B5089" s="31">
        <v>73.010000000000005</v>
      </c>
    </row>
    <row r="5090" spans="1:2" x14ac:dyDescent="0.25">
      <c r="A5090" s="4" t="s">
        <v>5408</v>
      </c>
      <c r="B5090" s="31">
        <v>73.260000000000005</v>
      </c>
    </row>
    <row r="5091" spans="1:2" x14ac:dyDescent="0.25">
      <c r="A5091" s="4" t="s">
        <v>5409</v>
      </c>
      <c r="B5091" s="31">
        <v>73.349999999999994</v>
      </c>
    </row>
    <row r="5092" spans="1:2" x14ac:dyDescent="0.25">
      <c r="A5092" s="4" t="s">
        <v>5410</v>
      </c>
      <c r="B5092" s="31">
        <v>73.930000000000007</v>
      </c>
    </row>
    <row r="5093" spans="1:2" x14ac:dyDescent="0.25">
      <c r="A5093" s="4" t="s">
        <v>5411</v>
      </c>
      <c r="B5093" s="31">
        <v>73.94</v>
      </c>
    </row>
    <row r="5094" spans="1:2" x14ac:dyDescent="0.25">
      <c r="A5094" s="4" t="s">
        <v>5412</v>
      </c>
      <c r="B5094" s="31">
        <v>73.709999999999994</v>
      </c>
    </row>
    <row r="5095" spans="1:2" x14ac:dyDescent="0.25">
      <c r="A5095" s="4" t="s">
        <v>5413</v>
      </c>
      <c r="B5095" s="31">
        <v>73.989999999999995</v>
      </c>
    </row>
    <row r="5096" spans="1:2" x14ac:dyDescent="0.25">
      <c r="A5096" s="4" t="s">
        <v>5414</v>
      </c>
      <c r="B5096" s="31">
        <v>73.45</v>
      </c>
    </row>
    <row r="5097" spans="1:2" x14ac:dyDescent="0.25">
      <c r="A5097" s="4" t="s">
        <v>5415</v>
      </c>
      <c r="B5097" s="31">
        <v>73.28</v>
      </c>
    </row>
    <row r="5098" spans="1:2" x14ac:dyDescent="0.25">
      <c r="A5098" s="4" t="s">
        <v>5416</v>
      </c>
      <c r="B5098" s="31">
        <v>72.88</v>
      </c>
    </row>
    <row r="5099" spans="1:2" x14ac:dyDescent="0.25">
      <c r="A5099" s="4" t="s">
        <v>5417</v>
      </c>
      <c r="B5099" s="31">
        <v>73.05</v>
      </c>
    </row>
    <row r="5100" spans="1:2" x14ac:dyDescent="0.25">
      <c r="A5100" s="4" t="s">
        <v>5418</v>
      </c>
      <c r="B5100" s="31">
        <v>73.13</v>
      </c>
    </row>
    <row r="5101" spans="1:2" x14ac:dyDescent="0.25">
      <c r="A5101" s="4" t="s">
        <v>5419</v>
      </c>
      <c r="B5101" s="31">
        <v>72.91</v>
      </c>
    </row>
    <row r="5102" spans="1:2" x14ac:dyDescent="0.25">
      <c r="A5102" s="4" t="s">
        <v>5420</v>
      </c>
      <c r="B5102" s="31">
        <v>72.89</v>
      </c>
    </row>
    <row r="5103" spans="1:2" x14ac:dyDescent="0.25">
      <c r="A5103" s="4" t="s">
        <v>5421</v>
      </c>
      <c r="B5103" s="31">
        <v>73.069999999999993</v>
      </c>
    </row>
    <row r="5104" spans="1:2" x14ac:dyDescent="0.25">
      <c r="A5104" s="4" t="s">
        <v>5422</v>
      </c>
      <c r="B5104" s="31">
        <v>73.08</v>
      </c>
    </row>
    <row r="5105" spans="1:2" x14ac:dyDescent="0.25">
      <c r="A5105" s="4" t="s">
        <v>5423</v>
      </c>
      <c r="B5105" s="31">
        <v>73.52</v>
      </c>
    </row>
    <row r="5106" spans="1:2" x14ac:dyDescent="0.25">
      <c r="A5106" s="4" t="s">
        <v>5424</v>
      </c>
      <c r="B5106" s="31">
        <v>73.81</v>
      </c>
    </row>
    <row r="5107" spans="1:2" x14ac:dyDescent="0.25">
      <c r="A5107" s="4" t="s">
        <v>5425</v>
      </c>
      <c r="B5107" s="31">
        <v>74.010000000000005</v>
      </c>
    </row>
    <row r="5108" spans="1:2" x14ac:dyDescent="0.25">
      <c r="A5108" s="4" t="s">
        <v>5426</v>
      </c>
      <c r="B5108" s="31">
        <v>73.55</v>
      </c>
    </row>
    <row r="5109" spans="1:2" x14ac:dyDescent="0.25">
      <c r="A5109" s="4" t="s">
        <v>5427</v>
      </c>
      <c r="B5109" s="31">
        <v>73.83</v>
      </c>
    </row>
    <row r="5110" spans="1:2" x14ac:dyDescent="0.25">
      <c r="A5110" s="4" t="s">
        <v>5428</v>
      </c>
      <c r="B5110" s="31">
        <v>74.260000000000005</v>
      </c>
    </row>
    <row r="5111" spans="1:2" x14ac:dyDescent="0.25">
      <c r="A5111" s="4" t="s">
        <v>5429</v>
      </c>
      <c r="B5111" s="31">
        <v>74.63</v>
      </c>
    </row>
    <row r="5112" spans="1:2" x14ac:dyDescent="0.25">
      <c r="A5112" s="4" t="s">
        <v>5430</v>
      </c>
      <c r="B5112" s="31">
        <v>75.430000000000007</v>
      </c>
    </row>
    <row r="5113" spans="1:2" x14ac:dyDescent="0.25">
      <c r="A5113" s="4" t="s">
        <v>5431</v>
      </c>
      <c r="B5113" s="31">
        <v>75.45</v>
      </c>
    </row>
    <row r="5114" spans="1:2" x14ac:dyDescent="0.25">
      <c r="A5114" s="4" t="s">
        <v>5432</v>
      </c>
      <c r="B5114" s="31">
        <v>76.13</v>
      </c>
    </row>
    <row r="5115" spans="1:2" x14ac:dyDescent="0.25">
      <c r="A5115" s="4" t="s">
        <v>5433</v>
      </c>
      <c r="B5115" s="31">
        <v>77.150000000000006</v>
      </c>
    </row>
    <row r="5116" spans="1:2" x14ac:dyDescent="0.25">
      <c r="A5116" s="4" t="s">
        <v>5434</v>
      </c>
      <c r="B5116" s="31">
        <v>77.27</v>
      </c>
    </row>
    <row r="5117" spans="1:2" x14ac:dyDescent="0.25">
      <c r="A5117" s="4" t="s">
        <v>5435</v>
      </c>
      <c r="B5117" s="31">
        <v>77.989999999999995</v>
      </c>
    </row>
    <row r="5118" spans="1:2" x14ac:dyDescent="0.25">
      <c r="A5118" s="4" t="s">
        <v>5436</v>
      </c>
      <c r="B5118" s="31">
        <v>77.75</v>
      </c>
    </row>
    <row r="5119" spans="1:2" x14ac:dyDescent="0.25">
      <c r="A5119" s="4" t="s">
        <v>5437</v>
      </c>
      <c r="B5119" s="31">
        <v>77.06</v>
      </c>
    </row>
    <row r="5120" spans="1:2" x14ac:dyDescent="0.25">
      <c r="A5120" s="4" t="s">
        <v>5438</v>
      </c>
      <c r="B5120" s="31">
        <v>79.36</v>
      </c>
    </row>
    <row r="5121" spans="1:2" x14ac:dyDescent="0.25">
      <c r="A5121" s="4" t="s">
        <v>5439</v>
      </c>
      <c r="B5121" s="31">
        <v>81.66</v>
      </c>
    </row>
    <row r="5122" spans="1:2" x14ac:dyDescent="0.25">
      <c r="A5122" s="4" t="s">
        <v>5440</v>
      </c>
      <c r="B5122" s="31">
        <v>82.22</v>
      </c>
    </row>
    <row r="5123" spans="1:2" x14ac:dyDescent="0.25">
      <c r="A5123" s="4" t="s">
        <v>5441</v>
      </c>
      <c r="B5123" s="31">
        <v>82.86</v>
      </c>
    </row>
    <row r="5124" spans="1:2" x14ac:dyDescent="0.25">
      <c r="A5124" s="4" t="s">
        <v>5442</v>
      </c>
      <c r="B5124" s="31">
        <v>84.64</v>
      </c>
    </row>
    <row r="5125" spans="1:2" x14ac:dyDescent="0.25">
      <c r="A5125" s="4" t="s">
        <v>5443</v>
      </c>
      <c r="B5125" s="31">
        <v>85.14</v>
      </c>
    </row>
    <row r="5126" spans="1:2" x14ac:dyDescent="0.25">
      <c r="A5126" s="4" t="s">
        <v>5444</v>
      </c>
      <c r="B5126" s="31">
        <v>85.62</v>
      </c>
    </row>
    <row r="5127" spans="1:2" x14ac:dyDescent="0.25">
      <c r="A5127" s="4" t="s">
        <v>5445</v>
      </c>
      <c r="B5127" s="31">
        <v>85.44</v>
      </c>
    </row>
    <row r="5128" spans="1:2" x14ac:dyDescent="0.25">
      <c r="A5128" s="4" t="s">
        <v>5446</v>
      </c>
      <c r="B5128" s="31">
        <v>85.91</v>
      </c>
    </row>
    <row r="5129" spans="1:2" x14ac:dyDescent="0.25">
      <c r="A5129" s="4" t="s">
        <v>5447</v>
      </c>
      <c r="B5129" s="31">
        <v>86.08</v>
      </c>
    </row>
    <row r="5130" spans="1:2" x14ac:dyDescent="0.25">
      <c r="A5130" s="4" t="s">
        <v>5448</v>
      </c>
      <c r="B5130" s="31">
        <v>86.93</v>
      </c>
    </row>
    <row r="5131" spans="1:2" x14ac:dyDescent="0.25">
      <c r="A5131" s="4" t="s">
        <v>5449</v>
      </c>
      <c r="B5131" s="31">
        <v>86.74</v>
      </c>
    </row>
    <row r="5132" spans="1:2" x14ac:dyDescent="0.25">
      <c r="A5132" s="4" t="s">
        <v>5450</v>
      </c>
      <c r="B5132" s="31">
        <v>87.29</v>
      </c>
    </row>
    <row r="5133" spans="1:2" x14ac:dyDescent="0.25">
      <c r="A5133" s="4" t="s">
        <v>5451</v>
      </c>
      <c r="B5133" s="31">
        <v>87.59</v>
      </c>
    </row>
    <row r="5134" spans="1:2" x14ac:dyDescent="0.25">
      <c r="A5134" s="4" t="s">
        <v>5452</v>
      </c>
      <c r="B5134" s="31">
        <v>88.07</v>
      </c>
    </row>
    <row r="5135" spans="1:2" x14ac:dyDescent="0.25">
      <c r="A5135" s="4" t="s">
        <v>5453</v>
      </c>
      <c r="B5135" s="31">
        <v>88.02</v>
      </c>
    </row>
    <row r="5136" spans="1:2" x14ac:dyDescent="0.25">
      <c r="A5136" s="4" t="s">
        <v>5454</v>
      </c>
      <c r="B5136" s="31">
        <v>88.45</v>
      </c>
    </row>
    <row r="5137" spans="1:2" x14ac:dyDescent="0.25">
      <c r="A5137" s="4" t="s">
        <v>5455</v>
      </c>
      <c r="B5137" s="31">
        <v>88.51</v>
      </c>
    </row>
    <row r="5138" spans="1:2" x14ac:dyDescent="0.25">
      <c r="A5138" s="4" t="s">
        <v>5456</v>
      </c>
      <c r="B5138" s="31">
        <v>88.37</v>
      </c>
    </row>
    <row r="5139" spans="1:2" x14ac:dyDescent="0.25">
      <c r="A5139" s="4" t="s">
        <v>5457</v>
      </c>
      <c r="B5139" s="31">
        <v>88.27</v>
      </c>
    </row>
    <row r="5140" spans="1:2" x14ac:dyDescent="0.25">
      <c r="A5140" s="4" t="s">
        <v>5458</v>
      </c>
      <c r="B5140" s="31">
        <v>88.33</v>
      </c>
    </row>
    <row r="5141" spans="1:2" x14ac:dyDescent="0.25">
      <c r="A5141" s="4" t="s">
        <v>5459</v>
      </c>
      <c r="B5141" s="31">
        <v>87.94</v>
      </c>
    </row>
    <row r="5142" spans="1:2" x14ac:dyDescent="0.25">
      <c r="A5142" s="4" t="s">
        <v>5460</v>
      </c>
      <c r="B5142" s="31">
        <v>87.33</v>
      </c>
    </row>
    <row r="5143" spans="1:2" x14ac:dyDescent="0.25">
      <c r="A5143" s="4" t="s">
        <v>5461</v>
      </c>
      <c r="B5143" s="31">
        <v>87.15</v>
      </c>
    </row>
    <row r="5144" spans="1:2" x14ac:dyDescent="0.25">
      <c r="A5144" s="4" t="s">
        <v>5462</v>
      </c>
      <c r="B5144" s="31">
        <v>86.15</v>
      </c>
    </row>
    <row r="5145" spans="1:2" x14ac:dyDescent="0.25">
      <c r="A5145" s="4" t="s">
        <v>5463</v>
      </c>
      <c r="B5145" s="31">
        <v>86.1</v>
      </c>
    </row>
    <row r="5146" spans="1:2" x14ac:dyDescent="0.25">
      <c r="A5146" s="4" t="s">
        <v>5464</v>
      </c>
      <c r="B5146" s="31">
        <v>85.95</v>
      </c>
    </row>
    <row r="5147" spans="1:2" x14ac:dyDescent="0.25">
      <c r="A5147" s="4" t="s">
        <v>5465</v>
      </c>
      <c r="B5147" s="31">
        <v>84.68</v>
      </c>
    </row>
    <row r="5148" spans="1:2" x14ac:dyDescent="0.25">
      <c r="A5148" s="4" t="s">
        <v>5466</v>
      </c>
      <c r="B5148" s="31">
        <v>84.04</v>
      </c>
    </row>
    <row r="5149" spans="1:2" x14ac:dyDescent="0.25">
      <c r="A5149" s="4" t="s">
        <v>5467</v>
      </c>
      <c r="B5149" s="31">
        <v>82.92</v>
      </c>
    </row>
    <row r="5150" spans="1:2" x14ac:dyDescent="0.25">
      <c r="A5150" s="4" t="s">
        <v>5468</v>
      </c>
      <c r="B5150" s="31">
        <v>82.73</v>
      </c>
    </row>
    <row r="5151" spans="1:2" x14ac:dyDescent="0.25">
      <c r="A5151" s="4" t="s">
        <v>5469</v>
      </c>
      <c r="B5151" s="31">
        <v>82.93</v>
      </c>
    </row>
    <row r="5152" spans="1:2" x14ac:dyDescent="0.25">
      <c r="A5152" s="4" t="s">
        <v>5470</v>
      </c>
      <c r="B5152" s="31">
        <v>83.34</v>
      </c>
    </row>
    <row r="5153" spans="1:2" x14ac:dyDescent="0.25">
      <c r="A5153" s="4" t="s">
        <v>5471</v>
      </c>
      <c r="B5153" s="31">
        <v>83.8</v>
      </c>
    </row>
    <row r="5154" spans="1:2" x14ac:dyDescent="0.25">
      <c r="A5154" s="4" t="s">
        <v>5472</v>
      </c>
      <c r="B5154" s="31">
        <v>83.65</v>
      </c>
    </row>
    <row r="5155" spans="1:2" x14ac:dyDescent="0.25">
      <c r="A5155" s="4" t="s">
        <v>5473</v>
      </c>
      <c r="B5155" s="31">
        <v>83.07</v>
      </c>
    </row>
    <row r="5156" spans="1:2" x14ac:dyDescent="0.25">
      <c r="A5156" s="4" t="s">
        <v>5474</v>
      </c>
      <c r="B5156" s="31">
        <v>83.38</v>
      </c>
    </row>
    <row r="5157" spans="1:2" x14ac:dyDescent="0.25">
      <c r="A5157" s="4" t="s">
        <v>5475</v>
      </c>
      <c r="B5157" s="31">
        <v>82.81</v>
      </c>
    </row>
    <row r="5158" spans="1:2" x14ac:dyDescent="0.25">
      <c r="A5158" s="4" t="s">
        <v>5476</v>
      </c>
      <c r="B5158" s="31">
        <v>81.900000000000006</v>
      </c>
    </row>
    <row r="5159" spans="1:2" x14ac:dyDescent="0.25">
      <c r="A5159" s="4" t="s">
        <v>5477</v>
      </c>
      <c r="B5159" s="31">
        <v>81.62</v>
      </c>
    </row>
    <row r="5160" spans="1:2" x14ac:dyDescent="0.25">
      <c r="A5160" s="4" t="s">
        <v>5478</v>
      </c>
      <c r="B5160" s="31">
        <v>80.72</v>
      </c>
    </row>
    <row r="5161" spans="1:2" x14ac:dyDescent="0.25">
      <c r="A5161" s="4" t="s">
        <v>5479</v>
      </c>
      <c r="B5161" s="31">
        <v>80.13</v>
      </c>
    </row>
    <row r="5162" spans="1:2" x14ac:dyDescent="0.25">
      <c r="A5162" s="4" t="s">
        <v>5480</v>
      </c>
      <c r="B5162" s="31">
        <v>79.77</v>
      </c>
    </row>
    <row r="5163" spans="1:2" x14ac:dyDescent="0.25">
      <c r="A5163" s="4" t="s">
        <v>5481</v>
      </c>
      <c r="B5163" s="31">
        <v>78.73</v>
      </c>
    </row>
    <row r="5164" spans="1:2" x14ac:dyDescent="0.25">
      <c r="A5164" s="4" t="s">
        <v>5482</v>
      </c>
      <c r="B5164" s="31">
        <v>78.680000000000007</v>
      </c>
    </row>
    <row r="5165" spans="1:2" x14ac:dyDescent="0.25">
      <c r="A5165" s="4" t="s">
        <v>5483</v>
      </c>
      <c r="B5165" s="31">
        <v>78.569999999999993</v>
      </c>
    </row>
    <row r="5166" spans="1:2" x14ac:dyDescent="0.25">
      <c r="A5166" s="4" t="s">
        <v>5484</v>
      </c>
      <c r="B5166" s="31">
        <v>78.33</v>
      </c>
    </row>
    <row r="5167" spans="1:2" x14ac:dyDescent="0.25">
      <c r="A5167" s="4" t="s">
        <v>5485</v>
      </c>
      <c r="B5167" s="31">
        <v>77.680000000000007</v>
      </c>
    </row>
    <row r="5168" spans="1:2" x14ac:dyDescent="0.25">
      <c r="A5168" s="4" t="s">
        <v>5486</v>
      </c>
      <c r="B5168" s="31">
        <v>77.66</v>
      </c>
    </row>
    <row r="5169" spans="1:2" x14ac:dyDescent="0.25">
      <c r="A5169" s="4" t="s">
        <v>5487</v>
      </c>
      <c r="B5169" s="31">
        <v>76.239999999999995</v>
      </c>
    </row>
    <row r="5170" spans="1:2" x14ac:dyDescent="0.25">
      <c r="A5170" s="4" t="s">
        <v>5488</v>
      </c>
      <c r="B5170" s="31">
        <v>75.03</v>
      </c>
    </row>
    <row r="5171" spans="1:2" x14ac:dyDescent="0.25">
      <c r="A5171" s="4" t="s">
        <v>5489</v>
      </c>
      <c r="B5171" s="31">
        <v>74.59</v>
      </c>
    </row>
    <row r="5172" spans="1:2" x14ac:dyDescent="0.25">
      <c r="A5172" s="4" t="s">
        <v>5490</v>
      </c>
      <c r="B5172" s="31">
        <v>73.75</v>
      </c>
    </row>
    <row r="5173" spans="1:2" x14ac:dyDescent="0.25">
      <c r="A5173" s="4" t="s">
        <v>5491</v>
      </c>
      <c r="B5173" s="31">
        <v>73.03</v>
      </c>
    </row>
    <row r="5174" spans="1:2" x14ac:dyDescent="0.25">
      <c r="A5174" s="4" t="s">
        <v>5492</v>
      </c>
      <c r="B5174" s="31">
        <v>72.27</v>
      </c>
    </row>
    <row r="5175" spans="1:2" x14ac:dyDescent="0.25">
      <c r="A5175" s="4" t="s">
        <v>5493</v>
      </c>
      <c r="B5175" s="31">
        <v>71.83</v>
      </c>
    </row>
    <row r="5176" spans="1:2" x14ac:dyDescent="0.25">
      <c r="A5176" s="4" t="s">
        <v>5494</v>
      </c>
      <c r="B5176" s="31">
        <v>71.78</v>
      </c>
    </row>
    <row r="5177" spans="1:2" x14ac:dyDescent="0.25">
      <c r="A5177" s="4" t="s">
        <v>5495</v>
      </c>
      <c r="B5177" s="31">
        <v>71.64</v>
      </c>
    </row>
    <row r="5178" spans="1:2" x14ac:dyDescent="0.25">
      <c r="A5178" s="4" t="s">
        <v>5496</v>
      </c>
      <c r="B5178" s="31">
        <v>71.400000000000006</v>
      </c>
    </row>
    <row r="5179" spans="1:2" x14ac:dyDescent="0.25">
      <c r="A5179" s="4" t="s">
        <v>5497</v>
      </c>
      <c r="B5179" s="31">
        <v>71.31</v>
      </c>
    </row>
    <row r="5180" spans="1:2" x14ac:dyDescent="0.25">
      <c r="A5180" s="4" t="s">
        <v>5498</v>
      </c>
      <c r="B5180" s="31">
        <v>70.760000000000005</v>
      </c>
    </row>
    <row r="5181" spans="1:2" x14ac:dyDescent="0.25">
      <c r="A5181" s="4" t="s">
        <v>5499</v>
      </c>
      <c r="B5181" s="31">
        <v>69.959999999999994</v>
      </c>
    </row>
    <row r="5182" spans="1:2" x14ac:dyDescent="0.25">
      <c r="A5182" s="4" t="s">
        <v>5500</v>
      </c>
      <c r="B5182" s="31">
        <v>69.88</v>
      </c>
    </row>
    <row r="5183" spans="1:2" x14ac:dyDescent="0.25">
      <c r="A5183" s="4" t="s">
        <v>5501</v>
      </c>
      <c r="B5183" s="31">
        <v>69.98</v>
      </c>
    </row>
    <row r="5184" spans="1:2" x14ac:dyDescent="0.25">
      <c r="A5184" s="4" t="s">
        <v>5502</v>
      </c>
      <c r="B5184" s="31">
        <v>69.569999999999993</v>
      </c>
    </row>
    <row r="5185" spans="1:2" x14ac:dyDescent="0.25">
      <c r="A5185" s="4" t="s">
        <v>5503</v>
      </c>
      <c r="B5185" s="31">
        <v>68.2</v>
      </c>
    </row>
    <row r="5186" spans="1:2" x14ac:dyDescent="0.25">
      <c r="A5186" s="4" t="s">
        <v>5504</v>
      </c>
      <c r="B5186" s="31">
        <v>67.95</v>
      </c>
    </row>
    <row r="5187" spans="1:2" x14ac:dyDescent="0.25">
      <c r="A5187" s="4" t="s">
        <v>5505</v>
      </c>
      <c r="B5187" s="31">
        <v>67.73</v>
      </c>
    </row>
    <row r="5188" spans="1:2" x14ac:dyDescent="0.25">
      <c r="A5188" s="4" t="s">
        <v>5506</v>
      </c>
      <c r="B5188" s="31">
        <v>68.78</v>
      </c>
    </row>
    <row r="5189" spans="1:2" x14ac:dyDescent="0.25">
      <c r="A5189" s="4" t="s">
        <v>5507</v>
      </c>
      <c r="B5189" s="31">
        <v>68.819999999999993</v>
      </c>
    </row>
    <row r="5190" spans="1:2" x14ac:dyDescent="0.25">
      <c r="A5190" s="4" t="s">
        <v>5508</v>
      </c>
      <c r="B5190" s="31">
        <v>68.95</v>
      </c>
    </row>
    <row r="5191" spans="1:2" x14ac:dyDescent="0.25">
      <c r="A5191" s="4" t="s">
        <v>5509</v>
      </c>
      <c r="B5191" s="31">
        <v>68.89</v>
      </c>
    </row>
    <row r="5192" spans="1:2" x14ac:dyDescent="0.25">
      <c r="A5192" s="4" t="s">
        <v>5510</v>
      </c>
      <c r="B5192" s="31">
        <v>69.459999999999994</v>
      </c>
    </row>
    <row r="5193" spans="1:2" x14ac:dyDescent="0.25">
      <c r="A5193" s="4" t="s">
        <v>5511</v>
      </c>
      <c r="B5193" s="31">
        <v>68.72</v>
      </c>
    </row>
    <row r="5194" spans="1:2" x14ac:dyDescent="0.25">
      <c r="A5194" s="4" t="s">
        <v>5512</v>
      </c>
      <c r="B5194" s="31">
        <v>67.67</v>
      </c>
    </row>
    <row r="5195" spans="1:2" x14ac:dyDescent="0.25">
      <c r="A5195" s="4" t="s">
        <v>5513</v>
      </c>
      <c r="B5195" s="31">
        <v>67.91</v>
      </c>
    </row>
    <row r="5196" spans="1:2" x14ac:dyDescent="0.25">
      <c r="A5196" s="4" t="s">
        <v>5514</v>
      </c>
      <c r="B5196" s="31">
        <v>67.58</v>
      </c>
    </row>
    <row r="5197" spans="1:2" x14ac:dyDescent="0.25">
      <c r="A5197" s="4" t="s">
        <v>5515</v>
      </c>
      <c r="B5197" s="31">
        <v>67.55</v>
      </c>
    </row>
    <row r="5198" spans="1:2" x14ac:dyDescent="0.25">
      <c r="A5198" s="4" t="s">
        <v>5516</v>
      </c>
      <c r="B5198" s="31">
        <v>67.44</v>
      </c>
    </row>
    <row r="5199" spans="1:2" x14ac:dyDescent="0.25">
      <c r="A5199" s="4" t="s">
        <v>5517</v>
      </c>
      <c r="B5199" s="31">
        <v>67.3</v>
      </c>
    </row>
    <row r="5200" spans="1:2" x14ac:dyDescent="0.25">
      <c r="A5200" s="4" t="s">
        <v>5518</v>
      </c>
      <c r="B5200" s="31">
        <v>68.010000000000005</v>
      </c>
    </row>
    <row r="5201" spans="1:2" x14ac:dyDescent="0.25">
      <c r="A5201" s="4" t="s">
        <v>5519</v>
      </c>
      <c r="B5201" s="31">
        <v>68.040000000000006</v>
      </c>
    </row>
    <row r="5202" spans="1:2" x14ac:dyDescent="0.25">
      <c r="A5202" s="4" t="s">
        <v>5520</v>
      </c>
      <c r="B5202" s="31">
        <v>68.36</v>
      </c>
    </row>
    <row r="5203" spans="1:2" x14ac:dyDescent="0.25">
      <c r="A5203" s="4" t="s">
        <v>5521</v>
      </c>
      <c r="B5203" s="31">
        <v>68.2</v>
      </c>
    </row>
    <row r="5204" spans="1:2" x14ac:dyDescent="0.25">
      <c r="A5204" s="4" t="s">
        <v>5522</v>
      </c>
      <c r="B5204" s="31">
        <v>67.98</v>
      </c>
    </row>
    <row r="5205" spans="1:2" x14ac:dyDescent="0.25">
      <c r="A5205" s="4" t="s">
        <v>5523</v>
      </c>
      <c r="B5205" s="31">
        <v>67.52</v>
      </c>
    </row>
    <row r="5206" spans="1:2" x14ac:dyDescent="0.25">
      <c r="A5206" s="4" t="s">
        <v>5524</v>
      </c>
      <c r="B5206" s="31">
        <v>67.59</v>
      </c>
    </row>
    <row r="5207" spans="1:2" x14ac:dyDescent="0.25">
      <c r="A5207" s="4" t="s">
        <v>5525</v>
      </c>
      <c r="B5207" s="31">
        <v>66.959999999999994</v>
      </c>
    </row>
    <row r="5208" spans="1:2" x14ac:dyDescent="0.25">
      <c r="A5208" s="4" t="s">
        <v>5526</v>
      </c>
      <c r="B5208" s="31">
        <v>66.13</v>
      </c>
    </row>
    <row r="5209" spans="1:2" x14ac:dyDescent="0.25">
      <c r="A5209" s="4" t="s">
        <v>5527</v>
      </c>
      <c r="B5209" s="31">
        <v>65.69</v>
      </c>
    </row>
    <row r="5210" spans="1:2" x14ac:dyDescent="0.25">
      <c r="A5210" s="4" t="s">
        <v>5528</v>
      </c>
      <c r="B5210" s="31">
        <v>64.59</v>
      </c>
    </row>
    <row r="5211" spans="1:2" x14ac:dyDescent="0.25">
      <c r="A5211" s="4" t="s">
        <v>5529</v>
      </c>
      <c r="B5211" s="31">
        <v>64.489999999999995</v>
      </c>
    </row>
    <row r="5212" spans="1:2" x14ac:dyDescent="0.25">
      <c r="A5212" s="4" t="s">
        <v>5530</v>
      </c>
      <c r="B5212" s="31">
        <v>63.87</v>
      </c>
    </row>
    <row r="5213" spans="1:2" x14ac:dyDescent="0.25">
      <c r="A5213" s="4" t="s">
        <v>5531</v>
      </c>
      <c r="B5213" s="31">
        <v>63.78</v>
      </c>
    </row>
    <row r="5214" spans="1:2" x14ac:dyDescent="0.25">
      <c r="A5214" s="4" t="s">
        <v>5532</v>
      </c>
      <c r="B5214" s="31">
        <v>63.62</v>
      </c>
    </row>
    <row r="5215" spans="1:2" x14ac:dyDescent="0.25">
      <c r="A5215" s="4" t="s">
        <v>5533</v>
      </c>
      <c r="B5215" s="31">
        <v>63.41</v>
      </c>
    </row>
    <row r="5216" spans="1:2" x14ac:dyDescent="0.25">
      <c r="A5216" s="4" t="s">
        <v>5534</v>
      </c>
      <c r="B5216" s="31">
        <v>63.34</v>
      </c>
    </row>
    <row r="5217" spans="1:2" x14ac:dyDescent="0.25">
      <c r="A5217" s="4" t="s">
        <v>5535</v>
      </c>
      <c r="B5217" s="31">
        <v>63.16</v>
      </c>
    </row>
    <row r="5218" spans="1:2" x14ac:dyDescent="0.25">
      <c r="A5218" s="4" t="s">
        <v>5536</v>
      </c>
      <c r="B5218" s="31">
        <v>63.21</v>
      </c>
    </row>
    <row r="5219" spans="1:2" x14ac:dyDescent="0.25">
      <c r="A5219" s="4" t="s">
        <v>5537</v>
      </c>
      <c r="B5219" s="31">
        <v>63.27</v>
      </c>
    </row>
    <row r="5220" spans="1:2" x14ac:dyDescent="0.25">
      <c r="A5220" s="4" t="s">
        <v>5538</v>
      </c>
      <c r="B5220" s="31">
        <v>63.36</v>
      </c>
    </row>
    <row r="5221" spans="1:2" x14ac:dyDescent="0.25">
      <c r="A5221" s="4" t="s">
        <v>5539</v>
      </c>
      <c r="B5221" s="31">
        <v>63.82</v>
      </c>
    </row>
    <row r="5222" spans="1:2" x14ac:dyDescent="0.25">
      <c r="A5222" s="4" t="s">
        <v>5540</v>
      </c>
      <c r="B5222" s="31">
        <v>63.99</v>
      </c>
    </row>
    <row r="5223" spans="1:2" x14ac:dyDescent="0.25">
      <c r="A5223" s="4" t="s">
        <v>5541</v>
      </c>
      <c r="B5223" s="31">
        <v>64.459999999999994</v>
      </c>
    </row>
    <row r="5224" spans="1:2" x14ac:dyDescent="0.25">
      <c r="A5224" s="4" t="s">
        <v>5542</v>
      </c>
      <c r="B5224" s="31">
        <v>64.44</v>
      </c>
    </row>
    <row r="5225" spans="1:2" x14ac:dyDescent="0.25">
      <c r="A5225" s="4" t="s">
        <v>5543</v>
      </c>
      <c r="B5225" s="31">
        <v>64.55</v>
      </c>
    </row>
    <row r="5226" spans="1:2" x14ac:dyDescent="0.25">
      <c r="A5226" s="4" t="s">
        <v>5544</v>
      </c>
      <c r="B5226" s="31">
        <v>64.17</v>
      </c>
    </row>
    <row r="5227" spans="1:2" x14ac:dyDescent="0.25">
      <c r="A5227" s="4" t="s">
        <v>5545</v>
      </c>
      <c r="B5227" s="31">
        <v>64.13</v>
      </c>
    </row>
    <row r="5228" spans="1:2" x14ac:dyDescent="0.25">
      <c r="A5228" s="4" t="s">
        <v>5546</v>
      </c>
      <c r="B5228" s="31">
        <v>64.069999999999993</v>
      </c>
    </row>
    <row r="5229" spans="1:2" x14ac:dyDescent="0.25">
      <c r="A5229" s="4" t="s">
        <v>5547</v>
      </c>
      <c r="B5229" s="31">
        <v>63.94</v>
      </c>
    </row>
    <row r="5230" spans="1:2" x14ac:dyDescent="0.25">
      <c r="A5230" s="4" t="s">
        <v>5548</v>
      </c>
      <c r="B5230" s="31">
        <v>63.97</v>
      </c>
    </row>
    <row r="5231" spans="1:2" x14ac:dyDescent="0.25">
      <c r="A5231" s="4" t="s">
        <v>5549</v>
      </c>
      <c r="B5231" s="31">
        <v>63.91</v>
      </c>
    </row>
    <row r="5232" spans="1:2" x14ac:dyDescent="0.25">
      <c r="A5232" s="4" t="s">
        <v>5550</v>
      </c>
      <c r="B5232" s="31">
        <v>64.2</v>
      </c>
    </row>
    <row r="5233" spans="1:2" x14ac:dyDescent="0.25">
      <c r="A5233" s="4" t="s">
        <v>5551</v>
      </c>
      <c r="B5233" s="31">
        <v>64.209999999999994</v>
      </c>
    </row>
    <row r="5234" spans="1:2" x14ac:dyDescent="0.25">
      <c r="A5234" s="4" t="s">
        <v>5552</v>
      </c>
      <c r="B5234" s="31">
        <v>63.87</v>
      </c>
    </row>
    <row r="5235" spans="1:2" x14ac:dyDescent="0.25">
      <c r="A5235" s="4" t="s">
        <v>5553</v>
      </c>
      <c r="B5235" s="31">
        <v>63.78</v>
      </c>
    </row>
    <row r="5236" spans="1:2" x14ac:dyDescent="0.25">
      <c r="A5236" s="4" t="s">
        <v>5554</v>
      </c>
      <c r="B5236" s="31">
        <v>63.81</v>
      </c>
    </row>
    <row r="5237" spans="1:2" x14ac:dyDescent="0.25">
      <c r="A5237" s="4" t="s">
        <v>5555</v>
      </c>
      <c r="B5237" s="31">
        <v>63.85</v>
      </c>
    </row>
    <row r="5238" spans="1:2" x14ac:dyDescent="0.25">
      <c r="A5238" s="4" t="s">
        <v>5556</v>
      </c>
      <c r="B5238" s="31">
        <v>64.09</v>
      </c>
    </row>
    <row r="5239" spans="1:2" x14ac:dyDescent="0.25">
      <c r="A5239" s="4" t="s">
        <v>5557</v>
      </c>
      <c r="B5239" s="31">
        <v>63.9</v>
      </c>
    </row>
    <row r="5240" spans="1:2" x14ac:dyDescent="0.25">
      <c r="A5240" s="4" t="s">
        <v>5558</v>
      </c>
      <c r="B5240" s="31">
        <v>63.57</v>
      </c>
    </row>
    <row r="5241" spans="1:2" x14ac:dyDescent="0.25">
      <c r="A5241" s="4" t="s">
        <v>5559</v>
      </c>
      <c r="B5241" s="31">
        <v>63.46</v>
      </c>
    </row>
    <row r="5242" spans="1:2" x14ac:dyDescent="0.25">
      <c r="A5242" s="4" t="s">
        <v>5560</v>
      </c>
      <c r="B5242" s="31">
        <v>63.53</v>
      </c>
    </row>
    <row r="5243" spans="1:2" x14ac:dyDescent="0.25">
      <c r="A5243" s="4" t="s">
        <v>5561</v>
      </c>
      <c r="B5243" s="31">
        <v>64.03</v>
      </c>
    </row>
    <row r="5244" spans="1:2" x14ac:dyDescent="0.25">
      <c r="A5244" s="4" t="s">
        <v>5562</v>
      </c>
      <c r="B5244" s="31">
        <v>64.069999999999993</v>
      </c>
    </row>
    <row r="5245" spans="1:2" x14ac:dyDescent="0.25">
      <c r="A5245" s="4" t="s">
        <v>5563</v>
      </c>
      <c r="B5245" s="31">
        <v>64.23</v>
      </c>
    </row>
    <row r="5246" spans="1:2" x14ac:dyDescent="0.25">
      <c r="A5246" s="4" t="s">
        <v>5564</v>
      </c>
      <c r="B5246" s="31">
        <v>64.25</v>
      </c>
    </row>
    <row r="5247" spans="1:2" x14ac:dyDescent="0.25">
      <c r="A5247" s="4" t="s">
        <v>5565</v>
      </c>
      <c r="B5247" s="31">
        <v>64.52</v>
      </c>
    </row>
    <row r="5248" spans="1:2" x14ac:dyDescent="0.25">
      <c r="A5248" s="4" t="s">
        <v>5566</v>
      </c>
      <c r="B5248" s="31">
        <v>64.540000000000006</v>
      </c>
    </row>
    <row r="5249" spans="1:2" x14ac:dyDescent="0.25">
      <c r="A5249" s="4" t="s">
        <v>5567</v>
      </c>
      <c r="B5249" s="31">
        <v>64.7</v>
      </c>
    </row>
    <row r="5250" spans="1:2" x14ac:dyDescent="0.25">
      <c r="A5250" s="4" t="s">
        <v>5568</v>
      </c>
      <c r="B5250" s="31">
        <v>64.459999999999994</v>
      </c>
    </row>
    <row r="5251" spans="1:2" x14ac:dyDescent="0.25">
      <c r="A5251" s="4" t="s">
        <v>5569</v>
      </c>
      <c r="B5251" s="31">
        <v>64.489999999999995</v>
      </c>
    </row>
    <row r="5252" spans="1:2" x14ac:dyDescent="0.25">
      <c r="A5252" s="4" t="s">
        <v>5570</v>
      </c>
      <c r="B5252" s="31">
        <v>64.28</v>
      </c>
    </row>
    <row r="5253" spans="1:2" x14ac:dyDescent="0.25">
      <c r="A5253" s="4" t="s">
        <v>5571</v>
      </c>
      <c r="B5253" s="31">
        <v>64.459999999999994</v>
      </c>
    </row>
    <row r="5254" spans="1:2" x14ac:dyDescent="0.25">
      <c r="A5254" s="4" t="s">
        <v>5572</v>
      </c>
      <c r="B5254" s="31">
        <v>64.510000000000005</v>
      </c>
    </row>
    <row r="5255" spans="1:2" x14ac:dyDescent="0.25">
      <c r="A5255" s="4" t="s">
        <v>5573</v>
      </c>
      <c r="B5255" s="31">
        <v>64.63</v>
      </c>
    </row>
    <row r="5256" spans="1:2" x14ac:dyDescent="0.25">
      <c r="A5256" s="4" t="s">
        <v>5574</v>
      </c>
      <c r="B5256" s="31">
        <v>64.709999999999994</v>
      </c>
    </row>
    <row r="5257" spans="1:2" x14ac:dyDescent="0.25">
      <c r="A5257" s="4" t="s">
        <v>5575</v>
      </c>
      <c r="B5257" s="31">
        <v>64.75</v>
      </c>
    </row>
    <row r="5258" spans="1:2" x14ac:dyDescent="0.25">
      <c r="A5258" s="4" t="s">
        <v>5576</v>
      </c>
      <c r="B5258" s="31">
        <v>65.08</v>
      </c>
    </row>
    <row r="5259" spans="1:2" x14ac:dyDescent="0.25">
      <c r="A5259" s="4" t="s">
        <v>5577</v>
      </c>
      <c r="B5259" s="31">
        <v>65</v>
      </c>
    </row>
    <row r="5260" spans="1:2" x14ac:dyDescent="0.25">
      <c r="A5260" s="4" t="s">
        <v>5578</v>
      </c>
      <c r="B5260" s="31">
        <v>64.900000000000006</v>
      </c>
    </row>
    <row r="5261" spans="1:2" x14ac:dyDescent="0.25">
      <c r="A5261" s="4" t="s">
        <v>5579</v>
      </c>
      <c r="B5261" s="31">
        <v>64.959999999999994</v>
      </c>
    </row>
    <row r="5262" spans="1:2" x14ac:dyDescent="0.25">
      <c r="A5262" s="4" t="s">
        <v>5580</v>
      </c>
      <c r="B5262" s="31">
        <v>65.010000000000005</v>
      </c>
    </row>
    <row r="5263" spans="1:2" x14ac:dyDescent="0.25">
      <c r="A5263" s="4" t="s">
        <v>5581</v>
      </c>
      <c r="B5263" s="31">
        <v>65.12</v>
      </c>
    </row>
    <row r="5264" spans="1:2" x14ac:dyDescent="0.25">
      <c r="A5264" s="4" t="s">
        <v>5582</v>
      </c>
      <c r="B5264" s="31">
        <v>65.290000000000006</v>
      </c>
    </row>
    <row r="5265" spans="1:2" x14ac:dyDescent="0.25">
      <c r="A5265" s="4" t="s">
        <v>5583</v>
      </c>
      <c r="B5265" s="31">
        <v>65.260000000000005</v>
      </c>
    </row>
    <row r="5266" spans="1:2" x14ac:dyDescent="0.25">
      <c r="A5266" s="4" t="s">
        <v>5584</v>
      </c>
      <c r="B5266" s="31">
        <v>65.25</v>
      </c>
    </row>
    <row r="5267" spans="1:2" x14ac:dyDescent="0.25">
      <c r="A5267" s="4" t="s">
        <v>5585</v>
      </c>
      <c r="B5267" s="31">
        <v>64.680000000000007</v>
      </c>
    </row>
    <row r="5268" spans="1:2" x14ac:dyDescent="0.25">
      <c r="A5268" s="4" t="s">
        <v>5586</v>
      </c>
      <c r="B5268" s="31">
        <v>64.260000000000005</v>
      </c>
    </row>
    <row r="5269" spans="1:2" x14ac:dyDescent="0.25">
      <c r="A5269" s="4" t="s">
        <v>5587</v>
      </c>
      <c r="B5269" s="31">
        <v>64.27</v>
      </c>
    </row>
    <row r="5270" spans="1:2" x14ac:dyDescent="0.25">
      <c r="A5270" s="4" t="s">
        <v>5588</v>
      </c>
      <c r="B5270" s="31">
        <v>64.3</v>
      </c>
    </row>
    <row r="5271" spans="1:2" x14ac:dyDescent="0.25">
      <c r="A5271" s="4" t="s">
        <v>5589</v>
      </c>
      <c r="B5271" s="31">
        <v>64.28</v>
      </c>
    </row>
    <row r="5272" spans="1:2" x14ac:dyDescent="0.25">
      <c r="A5272" s="4" t="s">
        <v>5590</v>
      </c>
      <c r="B5272" s="31">
        <v>64.3</v>
      </c>
    </row>
    <row r="5273" spans="1:2" x14ac:dyDescent="0.25">
      <c r="A5273" s="4" t="s">
        <v>5591</v>
      </c>
      <c r="B5273" s="31">
        <v>64.2</v>
      </c>
    </row>
    <row r="5274" spans="1:2" x14ac:dyDescent="0.25">
      <c r="A5274" s="4" t="s">
        <v>5592</v>
      </c>
      <c r="B5274" s="31">
        <v>64.48</v>
      </c>
    </row>
    <row r="5275" spans="1:2" x14ac:dyDescent="0.25">
      <c r="A5275" s="4" t="s">
        <v>5593</v>
      </c>
      <c r="B5275" s="31">
        <v>64.739999999999995</v>
      </c>
    </row>
    <row r="5276" spans="1:2" x14ac:dyDescent="0.25">
      <c r="A5276" s="4" t="s">
        <v>5594</v>
      </c>
      <c r="B5276" s="31">
        <v>64.94</v>
      </c>
    </row>
    <row r="5277" spans="1:2" x14ac:dyDescent="0.25">
      <c r="A5277" s="4" t="s">
        <v>5595</v>
      </c>
      <c r="B5277" s="31">
        <v>65.099999999999994</v>
      </c>
    </row>
    <row r="5278" spans="1:2" x14ac:dyDescent="0.25">
      <c r="A5278" s="4" t="s">
        <v>5596</v>
      </c>
      <c r="B5278" s="31">
        <v>65.260000000000005</v>
      </c>
    </row>
    <row r="5279" spans="1:2" x14ac:dyDescent="0.25">
      <c r="A5279" s="4" t="s">
        <v>5597</v>
      </c>
      <c r="B5279" s="31">
        <v>65.47</v>
      </c>
    </row>
    <row r="5280" spans="1:2" x14ac:dyDescent="0.25">
      <c r="A5280" s="4" t="s">
        <v>5598</v>
      </c>
      <c r="B5280" s="31">
        <v>65.36</v>
      </c>
    </row>
    <row r="5281" spans="1:2" x14ac:dyDescent="0.25">
      <c r="A5281" s="4" t="s">
        <v>5599</v>
      </c>
      <c r="B5281" s="31">
        <v>65.38</v>
      </c>
    </row>
    <row r="5282" spans="1:2" x14ac:dyDescent="0.25">
      <c r="A5282" s="4" t="s">
        <v>5600</v>
      </c>
      <c r="B5282" s="31">
        <v>65.319999999999993</v>
      </c>
    </row>
    <row r="5283" spans="1:2" x14ac:dyDescent="0.25">
      <c r="A5283" s="4" t="s">
        <v>5601</v>
      </c>
      <c r="B5283" s="31">
        <v>65.150000000000006</v>
      </c>
    </row>
    <row r="5284" spans="1:2" x14ac:dyDescent="0.25">
      <c r="A5284" s="4" t="s">
        <v>5602</v>
      </c>
      <c r="B5284" s="31">
        <v>65.13</v>
      </c>
    </row>
    <row r="5285" spans="1:2" x14ac:dyDescent="0.25">
      <c r="A5285" s="4" t="s">
        <v>5603</v>
      </c>
      <c r="B5285" s="31">
        <v>65.290000000000006</v>
      </c>
    </row>
    <row r="5286" spans="1:2" x14ac:dyDescent="0.25">
      <c r="A5286" s="4" t="s">
        <v>5604</v>
      </c>
      <c r="B5286" s="31">
        <v>65.7</v>
      </c>
    </row>
    <row r="5287" spans="1:2" x14ac:dyDescent="0.25">
      <c r="A5287" s="4" t="s">
        <v>5605</v>
      </c>
      <c r="B5287" s="31">
        <v>65.66</v>
      </c>
    </row>
    <row r="5288" spans="1:2" x14ac:dyDescent="0.25">
      <c r="A5288" s="4" t="s">
        <v>5606</v>
      </c>
      <c r="B5288" s="31">
        <v>65.78</v>
      </c>
    </row>
    <row r="5289" spans="1:2" x14ac:dyDescent="0.25">
      <c r="A5289" s="4" t="s">
        <v>5607</v>
      </c>
      <c r="B5289" s="31">
        <v>65.64</v>
      </c>
    </row>
    <row r="5290" spans="1:2" x14ac:dyDescent="0.25">
      <c r="A5290" s="4" t="s">
        <v>5608</v>
      </c>
      <c r="B5290" s="31">
        <v>65.8</v>
      </c>
    </row>
    <row r="5291" spans="1:2" x14ac:dyDescent="0.25">
      <c r="A5291" s="4" t="s">
        <v>5609</v>
      </c>
      <c r="B5291" s="31">
        <v>65.83</v>
      </c>
    </row>
    <row r="5292" spans="1:2" x14ac:dyDescent="0.25">
      <c r="A5292" s="4" t="s">
        <v>5610</v>
      </c>
      <c r="B5292" s="31">
        <v>65.88</v>
      </c>
    </row>
    <row r="5293" spans="1:2" x14ac:dyDescent="0.25">
      <c r="A5293" s="4" t="s">
        <v>5611</v>
      </c>
      <c r="B5293" s="31">
        <v>66.010000000000005</v>
      </c>
    </row>
    <row r="5294" spans="1:2" x14ac:dyDescent="0.25">
      <c r="A5294" s="4" t="s">
        <v>5612</v>
      </c>
      <c r="B5294" s="31">
        <v>66.2</v>
      </c>
    </row>
    <row r="5295" spans="1:2" x14ac:dyDescent="0.25">
      <c r="A5295" s="4" t="s">
        <v>5613</v>
      </c>
      <c r="B5295" s="31">
        <v>66.41</v>
      </c>
    </row>
    <row r="5296" spans="1:2" x14ac:dyDescent="0.25">
      <c r="A5296" s="4" t="s">
        <v>5614</v>
      </c>
      <c r="B5296" s="31">
        <v>66.319999999999993</v>
      </c>
    </row>
    <row r="5297" spans="1:2" x14ac:dyDescent="0.25">
      <c r="A5297" s="4" t="s">
        <v>5615</v>
      </c>
      <c r="B5297" s="31">
        <v>66.42</v>
      </c>
    </row>
    <row r="5298" spans="1:2" x14ac:dyDescent="0.25">
      <c r="A5298" s="4" t="s">
        <v>5616</v>
      </c>
      <c r="B5298" s="31">
        <v>66.680000000000007</v>
      </c>
    </row>
    <row r="5299" spans="1:2" x14ac:dyDescent="0.25">
      <c r="A5299" s="4" t="s">
        <v>5617</v>
      </c>
      <c r="B5299" s="31">
        <v>66.790000000000006</v>
      </c>
    </row>
    <row r="5300" spans="1:2" x14ac:dyDescent="0.25">
      <c r="A5300" s="4" t="s">
        <v>5618</v>
      </c>
      <c r="B5300" s="31">
        <v>66.84</v>
      </c>
    </row>
    <row r="5301" spans="1:2" x14ac:dyDescent="0.25">
      <c r="A5301" s="4" t="s">
        <v>5619</v>
      </c>
      <c r="B5301" s="31">
        <v>67.069999999999993</v>
      </c>
    </row>
    <row r="5302" spans="1:2" x14ac:dyDescent="0.25">
      <c r="A5302" s="4" t="s">
        <v>5620</v>
      </c>
      <c r="B5302" s="31">
        <v>67.3</v>
      </c>
    </row>
    <row r="5303" spans="1:2" x14ac:dyDescent="0.25">
      <c r="A5303" s="4" t="s">
        <v>5621</v>
      </c>
      <c r="B5303" s="31">
        <v>67.33</v>
      </c>
    </row>
    <row r="5304" spans="1:2" x14ac:dyDescent="0.25">
      <c r="A5304" s="4" t="s">
        <v>5622</v>
      </c>
      <c r="B5304" s="31">
        <v>67.349999999999994</v>
      </c>
    </row>
    <row r="5305" spans="1:2" x14ac:dyDescent="0.25">
      <c r="A5305" s="4" t="s">
        <v>5623</v>
      </c>
      <c r="B5305" s="31">
        <v>67.45</v>
      </c>
    </row>
    <row r="5306" spans="1:2" x14ac:dyDescent="0.25">
      <c r="A5306" s="4" t="s">
        <v>5624</v>
      </c>
      <c r="B5306" s="31">
        <v>67.510000000000005</v>
      </c>
    </row>
    <row r="5307" spans="1:2" x14ac:dyDescent="0.25">
      <c r="A5307" s="4" t="s">
        <v>5625</v>
      </c>
      <c r="B5307" s="31">
        <v>67.61</v>
      </c>
    </row>
    <row r="5308" spans="1:2" x14ac:dyDescent="0.25">
      <c r="A5308" s="4" t="s">
        <v>5626</v>
      </c>
      <c r="B5308" s="31">
        <v>67.599999999999994</v>
      </c>
    </row>
    <row r="5309" spans="1:2" x14ac:dyDescent="0.25">
      <c r="A5309" s="4" t="s">
        <v>5627</v>
      </c>
      <c r="B5309" s="31">
        <v>67.63</v>
      </c>
    </row>
    <row r="5310" spans="1:2" x14ac:dyDescent="0.25">
      <c r="A5310" s="4" t="s">
        <v>5628</v>
      </c>
      <c r="B5310" s="31">
        <v>67.66</v>
      </c>
    </row>
    <row r="5311" spans="1:2" x14ac:dyDescent="0.25">
      <c r="A5311" s="4" t="s">
        <v>5629</v>
      </c>
      <c r="B5311" s="31">
        <v>67.81</v>
      </c>
    </row>
    <row r="5312" spans="1:2" x14ac:dyDescent="0.25">
      <c r="A5312" s="4" t="s">
        <v>5630</v>
      </c>
      <c r="B5312" s="31">
        <v>68.23</v>
      </c>
    </row>
    <row r="5313" spans="1:2" x14ac:dyDescent="0.25">
      <c r="A5313" s="4" t="s">
        <v>5631</v>
      </c>
      <c r="B5313" s="31">
        <v>68.39</v>
      </c>
    </row>
    <row r="5314" spans="1:2" x14ac:dyDescent="0.25">
      <c r="A5314" s="4" t="s">
        <v>5632</v>
      </c>
      <c r="B5314" s="31">
        <v>68.61</v>
      </c>
    </row>
    <row r="5315" spans="1:2" x14ac:dyDescent="0.25">
      <c r="A5315" s="4" t="s">
        <v>5633</v>
      </c>
      <c r="B5315" s="31">
        <v>68.75</v>
      </c>
    </row>
    <row r="5316" spans="1:2" x14ac:dyDescent="0.25">
      <c r="A5316" s="4" t="s">
        <v>5634</v>
      </c>
      <c r="B5316" s="31">
        <v>69.040000000000006</v>
      </c>
    </row>
    <row r="5317" spans="1:2" x14ac:dyDescent="0.25">
      <c r="A5317" s="4" t="s">
        <v>5635</v>
      </c>
      <c r="B5317" s="31">
        <v>69.540000000000006</v>
      </c>
    </row>
    <row r="5318" spans="1:2" x14ac:dyDescent="0.25">
      <c r="A5318" s="4" t="s">
        <v>5636</v>
      </c>
      <c r="B5318" s="31">
        <v>69.91</v>
      </c>
    </row>
    <row r="5319" spans="1:2" x14ac:dyDescent="0.25">
      <c r="A5319" s="4" t="s">
        <v>5637</v>
      </c>
      <c r="B5319" s="31">
        <v>69.97</v>
      </c>
    </row>
    <row r="5320" spans="1:2" x14ac:dyDescent="0.25">
      <c r="A5320" s="4" t="s">
        <v>5638</v>
      </c>
      <c r="B5320" s="31">
        <v>70.3</v>
      </c>
    </row>
    <row r="5321" spans="1:2" x14ac:dyDescent="0.25">
      <c r="A5321" s="4" t="s">
        <v>5639</v>
      </c>
      <c r="B5321" s="31">
        <v>70.150000000000006</v>
      </c>
    </row>
    <row r="5322" spans="1:2" x14ac:dyDescent="0.25">
      <c r="A5322" s="4" t="s">
        <v>5640</v>
      </c>
      <c r="B5322" s="31">
        <v>69.989999999999995</v>
      </c>
    </row>
    <row r="5323" spans="1:2" x14ac:dyDescent="0.25">
      <c r="A5323" s="4" t="s">
        <v>5641</v>
      </c>
      <c r="B5323" s="31">
        <v>69.760000000000005</v>
      </c>
    </row>
    <row r="5324" spans="1:2" x14ac:dyDescent="0.25">
      <c r="A5324" s="4" t="s">
        <v>5642</v>
      </c>
      <c r="B5324" s="31">
        <v>69.62</v>
      </c>
    </row>
    <row r="5325" spans="1:2" x14ac:dyDescent="0.25">
      <c r="A5325" s="4" t="s">
        <v>5643</v>
      </c>
      <c r="B5325" s="31">
        <v>69.459999999999994</v>
      </c>
    </row>
    <row r="5326" spans="1:2" x14ac:dyDescent="0.25">
      <c r="A5326" s="4" t="s">
        <v>5644</v>
      </c>
      <c r="B5326" s="31">
        <v>69.709999999999994</v>
      </c>
    </row>
    <row r="5327" spans="1:2" x14ac:dyDescent="0.25">
      <c r="A5327" s="4" t="s">
        <v>5645</v>
      </c>
      <c r="B5327" s="31">
        <v>69.56</v>
      </c>
    </row>
    <row r="5328" spans="1:2" x14ac:dyDescent="0.25">
      <c r="A5328" s="4" t="s">
        <v>5646</v>
      </c>
      <c r="B5328" s="31">
        <v>69.19</v>
      </c>
    </row>
    <row r="5329" spans="1:2" x14ac:dyDescent="0.25">
      <c r="A5329" s="4" t="s">
        <v>5647</v>
      </c>
      <c r="B5329" s="31">
        <v>69.27</v>
      </c>
    </row>
    <row r="5330" spans="1:2" x14ac:dyDescent="0.25">
      <c r="A5330" s="4" t="s">
        <v>5648</v>
      </c>
      <c r="B5330" s="31">
        <v>69.42</v>
      </c>
    </row>
    <row r="5331" spans="1:2" x14ac:dyDescent="0.25">
      <c r="A5331" s="4" t="s">
        <v>5649</v>
      </c>
      <c r="B5331" s="31">
        <v>69.47</v>
      </c>
    </row>
    <row r="5332" spans="1:2" x14ac:dyDescent="0.25">
      <c r="A5332" s="4" t="s">
        <v>5650</v>
      </c>
      <c r="B5332" s="31">
        <v>69.5</v>
      </c>
    </row>
    <row r="5333" spans="1:2" x14ac:dyDescent="0.25">
      <c r="A5333" s="4" t="s">
        <v>5651</v>
      </c>
      <c r="B5333" s="31">
        <v>69.48</v>
      </c>
    </row>
    <row r="5334" spans="1:2" x14ac:dyDescent="0.25">
      <c r="A5334" s="4" t="s">
        <v>5652</v>
      </c>
      <c r="B5334" s="31">
        <v>69.459999999999994</v>
      </c>
    </row>
    <row r="5335" spans="1:2" x14ac:dyDescent="0.25">
      <c r="A5335" s="4" t="s">
        <v>5653</v>
      </c>
      <c r="B5335" s="31">
        <v>69.5</v>
      </c>
    </row>
    <row r="5336" spans="1:2" x14ac:dyDescent="0.25">
      <c r="A5336" s="4" t="s">
        <v>5654</v>
      </c>
      <c r="B5336" s="31">
        <v>69.45</v>
      </c>
    </row>
    <row r="5337" spans="1:2" x14ac:dyDescent="0.25">
      <c r="A5337" s="4" t="s">
        <v>5655</v>
      </c>
      <c r="B5337" s="31">
        <v>69.38</v>
      </c>
    </row>
    <row r="5338" spans="1:2" x14ac:dyDescent="0.25">
      <c r="A5338" s="4" t="s">
        <v>5656</v>
      </c>
      <c r="B5338" s="31">
        <v>69.13</v>
      </c>
    </row>
    <row r="5339" spans="1:2" x14ac:dyDescent="0.25">
      <c r="A5339" s="4" t="s">
        <v>5657</v>
      </c>
      <c r="B5339" s="31">
        <v>69</v>
      </c>
    </row>
    <row r="5340" spans="1:2" x14ac:dyDescent="0.25">
      <c r="A5340" s="4" t="s">
        <v>5658</v>
      </c>
      <c r="B5340" s="31">
        <v>68.94</v>
      </c>
    </row>
    <row r="5341" spans="1:2" x14ac:dyDescent="0.25">
      <c r="A5341" s="4" t="s">
        <v>5659</v>
      </c>
      <c r="B5341" s="31">
        <v>69.02</v>
      </c>
    </row>
    <row r="5342" spans="1:2" x14ac:dyDescent="0.25">
      <c r="A5342" s="4" t="s">
        <v>5660</v>
      </c>
      <c r="B5342" s="31">
        <v>68.84</v>
      </c>
    </row>
    <row r="5343" spans="1:2" x14ac:dyDescent="0.25">
      <c r="A5343" s="4" t="s">
        <v>5661</v>
      </c>
      <c r="B5343" s="31">
        <v>68.790000000000006</v>
      </c>
    </row>
    <row r="5344" spans="1:2" x14ac:dyDescent="0.25">
      <c r="A5344" s="4" t="s">
        <v>5662</v>
      </c>
      <c r="B5344" s="31">
        <v>68.430000000000007</v>
      </c>
    </row>
    <row r="5345" spans="1:2" x14ac:dyDescent="0.25">
      <c r="A5345" s="4" t="s">
        <v>5663</v>
      </c>
      <c r="B5345" s="31">
        <v>68.37</v>
      </c>
    </row>
    <row r="5346" spans="1:2" x14ac:dyDescent="0.25">
      <c r="A5346" s="4" t="s">
        <v>5664</v>
      </c>
      <c r="B5346" s="31">
        <v>68.41</v>
      </c>
    </row>
    <row r="5347" spans="1:2" x14ac:dyDescent="0.25">
      <c r="A5347" s="4" t="s">
        <v>5665</v>
      </c>
      <c r="B5347" s="31">
        <v>68.12</v>
      </c>
    </row>
    <row r="5348" spans="1:2" x14ac:dyDescent="0.25">
      <c r="A5348" s="4" t="s">
        <v>5666</v>
      </c>
      <c r="B5348" s="31">
        <v>67.459999999999994</v>
      </c>
    </row>
    <row r="5349" spans="1:2" x14ac:dyDescent="0.25">
      <c r="A5349" s="4" t="s">
        <v>5667</v>
      </c>
      <c r="B5349" s="31">
        <v>67.040000000000006</v>
      </c>
    </row>
    <row r="5350" spans="1:2" x14ac:dyDescent="0.25">
      <c r="A5350" s="4" t="s">
        <v>5668</v>
      </c>
      <c r="B5350" s="31">
        <v>66.72</v>
      </c>
    </row>
    <row r="5351" spans="1:2" x14ac:dyDescent="0.25">
      <c r="A5351" s="4" t="s">
        <v>5669</v>
      </c>
      <c r="B5351" s="31">
        <v>66.63</v>
      </c>
    </row>
    <row r="5352" spans="1:2" x14ac:dyDescent="0.25">
      <c r="A5352" s="4" t="s">
        <v>5670</v>
      </c>
      <c r="B5352" s="31">
        <v>66.69</v>
      </c>
    </row>
    <row r="5353" spans="1:2" x14ac:dyDescent="0.25">
      <c r="A5353" s="4" t="s">
        <v>5671</v>
      </c>
      <c r="B5353" s="31">
        <v>66.22</v>
      </c>
    </row>
    <row r="5354" spans="1:2" x14ac:dyDescent="0.25">
      <c r="A5354" s="4" t="s">
        <v>5672</v>
      </c>
      <c r="B5354" s="31">
        <v>65.87</v>
      </c>
    </row>
    <row r="5355" spans="1:2" x14ac:dyDescent="0.25">
      <c r="A5355" s="4" t="s">
        <v>5673</v>
      </c>
      <c r="B5355" s="31">
        <v>65.959999999999994</v>
      </c>
    </row>
    <row r="5356" spans="1:2" x14ac:dyDescent="0.25">
      <c r="A5356" s="4" t="s">
        <v>5674</v>
      </c>
      <c r="B5356" s="31">
        <v>66.099999999999994</v>
      </c>
    </row>
    <row r="5357" spans="1:2" x14ac:dyDescent="0.25">
      <c r="A5357" s="4" t="s">
        <v>5675</v>
      </c>
      <c r="B5357" s="31">
        <v>66.17</v>
      </c>
    </row>
    <row r="5358" spans="1:2" x14ac:dyDescent="0.25">
      <c r="A5358" s="4" t="s">
        <v>5676</v>
      </c>
      <c r="B5358" s="31">
        <v>66.28</v>
      </c>
    </row>
    <row r="5359" spans="1:2" x14ac:dyDescent="0.25">
      <c r="A5359" s="4" t="s">
        <v>5677</v>
      </c>
      <c r="B5359" s="31">
        <v>66.44</v>
      </c>
    </row>
    <row r="5360" spans="1:2" x14ac:dyDescent="0.25">
      <c r="A5360" s="4" t="s">
        <v>5678</v>
      </c>
      <c r="B5360" s="31">
        <v>66.489999999999995</v>
      </c>
    </row>
    <row r="5361" spans="1:2" x14ac:dyDescent="0.25">
      <c r="A5361" s="4" t="s">
        <v>5679</v>
      </c>
      <c r="B5361" s="31">
        <v>66.78</v>
      </c>
    </row>
    <row r="5362" spans="1:2" x14ac:dyDescent="0.25">
      <c r="A5362" s="4" t="s">
        <v>5680</v>
      </c>
      <c r="B5362" s="31">
        <v>67.09</v>
      </c>
    </row>
    <row r="5363" spans="1:2" x14ac:dyDescent="0.25">
      <c r="A5363" s="4" t="s">
        <v>5681</v>
      </c>
      <c r="B5363" s="31">
        <v>67.06</v>
      </c>
    </row>
    <row r="5364" spans="1:2" x14ac:dyDescent="0.25">
      <c r="A5364" s="4" t="s">
        <v>5682</v>
      </c>
      <c r="B5364" s="31">
        <v>67.209999999999994</v>
      </c>
    </row>
    <row r="5365" spans="1:2" x14ac:dyDescent="0.25">
      <c r="A5365" s="4" t="s">
        <v>5683</v>
      </c>
      <c r="B5365" s="31">
        <v>67.67</v>
      </c>
    </row>
    <row r="5366" spans="1:2" x14ac:dyDescent="0.25">
      <c r="A5366" s="4" t="s">
        <v>5684</v>
      </c>
      <c r="B5366" s="31">
        <v>68.14</v>
      </c>
    </row>
    <row r="5367" spans="1:2" x14ac:dyDescent="0.25">
      <c r="A5367" s="4" t="s">
        <v>5685</v>
      </c>
      <c r="B5367" s="31">
        <v>68.39</v>
      </c>
    </row>
    <row r="5368" spans="1:2" x14ac:dyDescent="0.25">
      <c r="A5368" s="4" t="s">
        <v>5686</v>
      </c>
      <c r="B5368" s="31">
        <v>68.8</v>
      </c>
    </row>
    <row r="5369" spans="1:2" x14ac:dyDescent="0.25">
      <c r="A5369" s="4" t="s">
        <v>5687</v>
      </c>
      <c r="B5369" s="31">
        <v>68.739999999999995</v>
      </c>
    </row>
    <row r="5370" spans="1:2" x14ac:dyDescent="0.25">
      <c r="A5370" s="4" t="s">
        <v>5688</v>
      </c>
      <c r="B5370" s="31">
        <v>69.02</v>
      </c>
    </row>
    <row r="5371" spans="1:2" x14ac:dyDescent="0.25">
      <c r="A5371" s="4" t="s">
        <v>5689</v>
      </c>
      <c r="B5371" s="31">
        <v>69.14</v>
      </c>
    </row>
    <row r="5372" spans="1:2" x14ac:dyDescent="0.25">
      <c r="A5372" s="4" t="s">
        <v>5690</v>
      </c>
      <c r="B5372" s="31">
        <v>69.28</v>
      </c>
    </row>
    <row r="5373" spans="1:2" x14ac:dyDescent="0.25">
      <c r="A5373" s="4" t="s">
        <v>5691</v>
      </c>
      <c r="B5373" s="31">
        <v>69.28</v>
      </c>
    </row>
    <row r="5374" spans="1:2" x14ac:dyDescent="0.25">
      <c r="A5374" s="4" t="s">
        <v>5692</v>
      </c>
      <c r="B5374" s="31">
        <v>69.53</v>
      </c>
    </row>
    <row r="5375" spans="1:2" x14ac:dyDescent="0.25">
      <c r="A5375" s="4" t="s">
        <v>5693</v>
      </c>
      <c r="B5375" s="31">
        <v>69.75</v>
      </c>
    </row>
    <row r="5376" spans="1:2" x14ac:dyDescent="0.25">
      <c r="A5376" s="4" t="s">
        <v>5694</v>
      </c>
      <c r="B5376" s="31">
        <v>69.98</v>
      </c>
    </row>
    <row r="5377" spans="1:2" x14ac:dyDescent="0.25">
      <c r="A5377" s="4" t="s">
        <v>5695</v>
      </c>
      <c r="B5377" s="31">
        <v>70.23</v>
      </c>
    </row>
    <row r="5378" spans="1:2" x14ac:dyDescent="0.25">
      <c r="A5378" s="4" t="s">
        <v>5696</v>
      </c>
      <c r="B5378" s="31">
        <v>70.239999999999995</v>
      </c>
    </row>
    <row r="5379" spans="1:2" x14ac:dyDescent="0.25">
      <c r="A5379" s="4" t="s">
        <v>5697</v>
      </c>
      <c r="B5379" s="31">
        <v>70.56</v>
      </c>
    </row>
    <row r="5380" spans="1:2" x14ac:dyDescent="0.25">
      <c r="A5380" s="4" t="s">
        <v>5698</v>
      </c>
      <c r="B5380" s="31">
        <v>70.63</v>
      </c>
    </row>
    <row r="5381" spans="1:2" x14ac:dyDescent="0.25">
      <c r="A5381" s="4" t="s">
        <v>5699</v>
      </c>
      <c r="B5381" s="31">
        <v>71.09</v>
      </c>
    </row>
    <row r="5382" spans="1:2" x14ac:dyDescent="0.25">
      <c r="A5382" s="4" t="s">
        <v>5700</v>
      </c>
      <c r="B5382" s="31">
        <v>71.319999999999993</v>
      </c>
    </row>
    <row r="5383" spans="1:2" x14ac:dyDescent="0.25">
      <c r="A5383" s="4" t="s">
        <v>5701</v>
      </c>
      <c r="B5383" s="31">
        <v>71.56</v>
      </c>
    </row>
    <row r="5384" spans="1:2" x14ac:dyDescent="0.25">
      <c r="A5384" s="4" t="s">
        <v>5702</v>
      </c>
      <c r="B5384" s="31">
        <v>71.98</v>
      </c>
    </row>
    <row r="5385" spans="1:2" x14ac:dyDescent="0.25">
      <c r="A5385" s="4" t="s">
        <v>5703</v>
      </c>
      <c r="B5385" s="31">
        <v>72.099999999999994</v>
      </c>
    </row>
    <row r="5386" spans="1:2" x14ac:dyDescent="0.25">
      <c r="A5386" s="4" t="s">
        <v>5704</v>
      </c>
      <c r="B5386" s="31">
        <v>72.02</v>
      </c>
    </row>
    <row r="5387" spans="1:2" x14ac:dyDescent="0.25">
      <c r="A5387" s="4" t="s">
        <v>5705</v>
      </c>
      <c r="B5387" s="31">
        <v>71.2</v>
      </c>
    </row>
    <row r="5388" spans="1:2" x14ac:dyDescent="0.25">
      <c r="A5388" s="4" t="s">
        <v>5706</v>
      </c>
      <c r="B5388" s="31">
        <v>71.63</v>
      </c>
    </row>
    <row r="5389" spans="1:2" x14ac:dyDescent="0.25">
      <c r="A5389" s="4" t="s">
        <v>5707</v>
      </c>
      <c r="B5389" s="31">
        <v>71.37</v>
      </c>
    </row>
    <row r="5390" spans="1:2" x14ac:dyDescent="0.25">
      <c r="A5390" s="4" t="s">
        <v>5708</v>
      </c>
      <c r="B5390" s="31">
        <v>71.25</v>
      </c>
    </row>
    <row r="5391" spans="1:2" x14ac:dyDescent="0.25">
      <c r="A5391" s="4" t="s">
        <v>5709</v>
      </c>
      <c r="B5391" s="31">
        <v>71.010000000000005</v>
      </c>
    </row>
    <row r="5392" spans="1:2" x14ac:dyDescent="0.25">
      <c r="A5392" s="4" t="s">
        <v>5710</v>
      </c>
      <c r="B5392" s="31">
        <v>70.45</v>
      </c>
    </row>
    <row r="5393" spans="1:2" x14ac:dyDescent="0.25">
      <c r="A5393" s="4" t="s">
        <v>5711</v>
      </c>
      <c r="B5393" s="31">
        <v>70.33</v>
      </c>
    </row>
    <row r="5394" spans="1:2" x14ac:dyDescent="0.25">
      <c r="A5394" s="4" t="s">
        <v>5712</v>
      </c>
      <c r="B5394" s="31">
        <v>70.34</v>
      </c>
    </row>
    <row r="5395" spans="1:2" x14ac:dyDescent="0.25">
      <c r="A5395" s="4" t="s">
        <v>5713</v>
      </c>
      <c r="B5395" s="31">
        <v>70.290000000000006</v>
      </c>
    </row>
    <row r="5396" spans="1:2" x14ac:dyDescent="0.25">
      <c r="A5396" s="4" t="s">
        <v>5714</v>
      </c>
      <c r="B5396" s="31">
        <v>70.37</v>
      </c>
    </row>
    <row r="5397" spans="1:2" x14ac:dyDescent="0.25">
      <c r="A5397" s="4" t="s">
        <v>5715</v>
      </c>
      <c r="B5397" s="31">
        <v>70.319999999999993</v>
      </c>
    </row>
    <row r="5398" spans="1:2" x14ac:dyDescent="0.25">
      <c r="A5398" s="4" t="s">
        <v>5716</v>
      </c>
      <c r="B5398" s="31">
        <v>69.959999999999994</v>
      </c>
    </row>
    <row r="5399" spans="1:2" x14ac:dyDescent="0.25">
      <c r="A5399" s="4" t="s">
        <v>5717</v>
      </c>
      <c r="B5399" s="31">
        <v>69.88</v>
      </c>
    </row>
    <row r="5400" spans="1:2" x14ac:dyDescent="0.25">
      <c r="A5400" s="4" t="s">
        <v>5718</v>
      </c>
      <c r="B5400" s="31">
        <v>69.58</v>
      </c>
    </row>
    <row r="5401" spans="1:2" x14ac:dyDescent="0.25">
      <c r="A5401" s="4" t="s">
        <v>5719</v>
      </c>
      <c r="B5401" s="31">
        <v>69.790000000000006</v>
      </c>
    </row>
    <row r="5402" spans="1:2" x14ac:dyDescent="0.25">
      <c r="A5402" s="4" t="s">
        <v>5720</v>
      </c>
      <c r="B5402" s="31">
        <v>69.59</v>
      </c>
    </row>
    <row r="5403" spans="1:2" x14ac:dyDescent="0.25">
      <c r="A5403" s="4" t="s">
        <v>5721</v>
      </c>
      <c r="B5403" s="31">
        <v>69.069999999999993</v>
      </c>
    </row>
    <row r="5404" spans="1:2" x14ac:dyDescent="0.25">
      <c r="A5404" s="4" t="s">
        <v>5722</v>
      </c>
      <c r="B5404" s="31">
        <v>68.78</v>
      </c>
    </row>
    <row r="5405" spans="1:2" x14ac:dyDescent="0.25">
      <c r="A5405" s="4" t="s">
        <v>5723</v>
      </c>
      <c r="B5405" s="31">
        <v>67.73</v>
      </c>
    </row>
    <row r="5406" spans="1:2" x14ac:dyDescent="0.25">
      <c r="A5406" s="4" t="s">
        <v>5724</v>
      </c>
      <c r="B5406" s="31">
        <v>67.48</v>
      </c>
    </row>
    <row r="5407" spans="1:2" x14ac:dyDescent="0.25">
      <c r="A5407" s="4" t="s">
        <v>5725</v>
      </c>
      <c r="B5407" s="31">
        <v>67.010000000000005</v>
      </c>
    </row>
    <row r="5408" spans="1:2" x14ac:dyDescent="0.25">
      <c r="A5408" s="4" t="s">
        <v>5726</v>
      </c>
      <c r="B5408" s="31">
        <v>66.81</v>
      </c>
    </row>
    <row r="5409" spans="1:2" x14ac:dyDescent="0.25">
      <c r="A5409" s="4" t="s">
        <v>5727</v>
      </c>
      <c r="B5409" s="31">
        <v>66.45</v>
      </c>
    </row>
    <row r="5410" spans="1:2" x14ac:dyDescent="0.25">
      <c r="A5410" s="4" t="s">
        <v>5728</v>
      </c>
      <c r="B5410" s="31">
        <v>66.34</v>
      </c>
    </row>
    <row r="5411" spans="1:2" x14ac:dyDescent="0.25">
      <c r="A5411" s="4" t="s">
        <v>5729</v>
      </c>
      <c r="B5411" s="31">
        <v>66.36</v>
      </c>
    </row>
    <row r="5412" spans="1:2" x14ac:dyDescent="0.25">
      <c r="A5412" s="4" t="s">
        <v>5730</v>
      </c>
      <c r="B5412" s="31">
        <v>66.63</v>
      </c>
    </row>
    <row r="5413" spans="1:2" x14ac:dyDescent="0.25">
      <c r="A5413" s="4" t="s">
        <v>5731</v>
      </c>
      <c r="B5413" s="31">
        <v>66.67</v>
      </c>
    </row>
    <row r="5414" spans="1:2" x14ac:dyDescent="0.25">
      <c r="A5414" s="4" t="s">
        <v>5732</v>
      </c>
      <c r="B5414" s="31">
        <v>66.67</v>
      </c>
    </row>
    <row r="5415" spans="1:2" x14ac:dyDescent="0.25">
      <c r="A5415" s="4" t="s">
        <v>5733</v>
      </c>
      <c r="B5415" s="31">
        <v>66.900000000000006</v>
      </c>
    </row>
    <row r="5416" spans="1:2" x14ac:dyDescent="0.25">
      <c r="A5416" s="4" t="s">
        <v>5734</v>
      </c>
      <c r="B5416" s="31">
        <v>66.900000000000006</v>
      </c>
    </row>
    <row r="5417" spans="1:2" x14ac:dyDescent="0.25">
      <c r="A5417" s="4" t="s">
        <v>5735</v>
      </c>
      <c r="B5417" s="31">
        <v>67.05</v>
      </c>
    </row>
    <row r="5418" spans="1:2" x14ac:dyDescent="0.25">
      <c r="A5418" s="4" t="s">
        <v>5736</v>
      </c>
      <c r="B5418" s="31">
        <v>66.73</v>
      </c>
    </row>
    <row r="5419" spans="1:2" x14ac:dyDescent="0.25">
      <c r="A5419" s="4" t="s">
        <v>5737</v>
      </c>
      <c r="B5419" s="31">
        <v>66.41</v>
      </c>
    </row>
    <row r="5420" spans="1:2" x14ac:dyDescent="0.25">
      <c r="A5420" s="4" t="s">
        <v>5738</v>
      </c>
      <c r="B5420" s="31">
        <v>66.069999999999993</v>
      </c>
    </row>
    <row r="5421" spans="1:2" x14ac:dyDescent="0.25">
      <c r="A5421" s="4" t="s">
        <v>5739</v>
      </c>
      <c r="B5421" s="31">
        <v>65.98</v>
      </c>
    </row>
    <row r="5422" spans="1:2" x14ac:dyDescent="0.25">
      <c r="A5422" s="4" t="s">
        <v>5740</v>
      </c>
      <c r="B5422" s="31">
        <v>65.92</v>
      </c>
    </row>
    <row r="5423" spans="1:2" x14ac:dyDescent="0.25">
      <c r="A5423" s="4" t="s">
        <v>5741</v>
      </c>
      <c r="B5423" s="31">
        <v>65.510000000000005</v>
      </c>
    </row>
    <row r="5424" spans="1:2" x14ac:dyDescent="0.25">
      <c r="A5424" s="4" t="s">
        <v>5742</v>
      </c>
      <c r="B5424" s="31">
        <v>65.349999999999994</v>
      </c>
    </row>
    <row r="5425" spans="1:2" x14ac:dyDescent="0.25">
      <c r="A5425" s="4" t="s">
        <v>5743</v>
      </c>
      <c r="B5425" s="31">
        <v>65.42</v>
      </c>
    </row>
    <row r="5426" spans="1:2" x14ac:dyDescent="0.25">
      <c r="A5426" s="4" t="s">
        <v>5744</v>
      </c>
      <c r="B5426" s="31">
        <v>65.36</v>
      </c>
    </row>
    <row r="5427" spans="1:2" x14ac:dyDescent="0.25">
      <c r="A5427" s="4" t="s">
        <v>5745</v>
      </c>
      <c r="B5427" s="31">
        <v>65.319999999999993</v>
      </c>
    </row>
    <row r="5428" spans="1:2" x14ac:dyDescent="0.25">
      <c r="A5428" s="4" t="s">
        <v>5746</v>
      </c>
      <c r="B5428" s="31">
        <v>65.28</v>
      </c>
    </row>
    <row r="5429" spans="1:2" x14ac:dyDescent="0.25">
      <c r="A5429" s="4" t="s">
        <v>5747</v>
      </c>
      <c r="B5429" s="31">
        <v>65.34</v>
      </c>
    </row>
    <row r="5430" spans="1:2" x14ac:dyDescent="0.25">
      <c r="A5430" s="4" t="s">
        <v>5748</v>
      </c>
      <c r="B5430" s="31">
        <v>65.41</v>
      </c>
    </row>
    <row r="5431" spans="1:2" x14ac:dyDescent="0.25">
      <c r="A5431" s="4" t="s">
        <v>5749</v>
      </c>
      <c r="B5431" s="31">
        <v>65.47</v>
      </c>
    </row>
    <row r="5432" spans="1:2" x14ac:dyDescent="0.25">
      <c r="A5432" s="4" t="s">
        <v>5750</v>
      </c>
      <c r="B5432" s="31">
        <v>65.39</v>
      </c>
    </row>
    <row r="5433" spans="1:2" x14ac:dyDescent="0.25">
      <c r="A5433" s="4" t="s">
        <v>5751</v>
      </c>
      <c r="B5433" s="31">
        <v>64.989999999999995</v>
      </c>
    </row>
    <row r="5434" spans="1:2" x14ac:dyDescent="0.25">
      <c r="A5434" s="4" t="s">
        <v>5752</v>
      </c>
      <c r="B5434" s="31">
        <v>65.13</v>
      </c>
    </row>
    <row r="5435" spans="1:2" x14ac:dyDescent="0.25">
      <c r="A5435" s="4" t="s">
        <v>5753</v>
      </c>
      <c r="B5435" s="31">
        <v>64.900000000000006</v>
      </c>
    </row>
    <row r="5436" spans="1:2" x14ac:dyDescent="0.25">
      <c r="A5436" s="4" t="s">
        <v>5754</v>
      </c>
      <c r="B5436" s="31">
        <v>64.91</v>
      </c>
    </row>
    <row r="5437" spans="1:2" x14ac:dyDescent="0.25">
      <c r="A5437" s="4" t="s">
        <v>5755</v>
      </c>
      <c r="B5437" s="31">
        <v>64.760000000000005</v>
      </c>
    </row>
    <row r="5438" spans="1:2" x14ac:dyDescent="0.25">
      <c r="A5438" s="4" t="s">
        <v>5756</v>
      </c>
      <c r="B5438" s="31">
        <v>64.540000000000006</v>
      </c>
    </row>
    <row r="5439" spans="1:2" x14ac:dyDescent="0.25">
      <c r="A5439" s="4" t="s">
        <v>5757</v>
      </c>
      <c r="B5439" s="31">
        <v>64.510000000000005</v>
      </c>
    </row>
    <row r="5440" spans="1:2" x14ac:dyDescent="0.25">
      <c r="A5440" s="4" t="s">
        <v>5758</v>
      </c>
      <c r="B5440" s="31">
        <v>64.5</v>
      </c>
    </row>
    <row r="5441" spans="1:2" x14ac:dyDescent="0.25">
      <c r="A5441" s="4" t="s">
        <v>5759</v>
      </c>
      <c r="B5441" s="31">
        <v>64.540000000000006</v>
      </c>
    </row>
    <row r="5442" spans="1:2" x14ac:dyDescent="0.25">
      <c r="A5442" s="4" t="s">
        <v>5760</v>
      </c>
      <c r="B5442" s="31">
        <v>64.260000000000005</v>
      </c>
    </row>
    <row r="5443" spans="1:2" x14ac:dyDescent="0.25">
      <c r="A5443" s="4" t="s">
        <v>5761</v>
      </c>
      <c r="B5443" s="31">
        <v>64.09</v>
      </c>
    </row>
    <row r="5444" spans="1:2" x14ac:dyDescent="0.25">
      <c r="A5444" s="4" t="s">
        <v>5762</v>
      </c>
      <c r="B5444" s="31">
        <v>64.03</v>
      </c>
    </row>
    <row r="5445" spans="1:2" x14ac:dyDescent="0.25">
      <c r="A5445" s="4" t="s">
        <v>5763</v>
      </c>
      <c r="B5445" s="31">
        <v>64.209999999999994</v>
      </c>
    </row>
    <row r="5446" spans="1:2" x14ac:dyDescent="0.25">
      <c r="A5446" s="4" t="s">
        <v>5764</v>
      </c>
      <c r="B5446" s="31">
        <v>62.97</v>
      </c>
    </row>
    <row r="5447" spans="1:2" x14ac:dyDescent="0.25">
      <c r="A5447" s="4" t="s">
        <v>5765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42">
        <f>IF('MILHO - CEPEA'!C118&gt;0,'MILHO - CEPEA'!C118,"")</f>
        <v>63.09</v>
      </c>
    </row>
    <row r="5454" spans="1:2" x14ac:dyDescent="0.25">
      <c r="A5454" s="4">
        <f>IF('MILHO - CEPEA'!A119&gt;0,'MILHO - CEPEA'!A119,"")</f>
        <v>46198</v>
      </c>
      <c r="B5454" s="42">
        <f>IF('MILHO - CEPEA'!C119&gt;0,'MILHO - CEPEA'!C119,"")</f>
        <v>63.27</v>
      </c>
    </row>
    <row r="5455" spans="1:2" x14ac:dyDescent="0.25">
      <c r="A5455" s="4">
        <f>IF('MILHO - CEPEA'!A120&gt;0,'MILHO - CEPEA'!A120,"")</f>
        <v>46199</v>
      </c>
      <c r="B5455" s="42">
        <f>IF('MILHO - CEPEA'!C120&gt;0,'MILHO - CEPEA'!C120,"")</f>
        <v>63.45</v>
      </c>
    </row>
    <row r="5456" spans="1:2" x14ac:dyDescent="0.25">
      <c r="A5456" s="4">
        <f>IF('MILHO - CEPEA'!A121&gt;0,'MILHO - CEPEA'!A121,"")</f>
        <v>46202</v>
      </c>
      <c r="B5456" s="42">
        <f>IF('MILHO - CEPEA'!C121&gt;0,'MILHO - CEPEA'!C121,"")</f>
        <v>63.4</v>
      </c>
    </row>
    <row r="5457" spans="1:2" x14ac:dyDescent="0.25">
      <c r="A5457" s="4" t="str">
        <f>IF('MILHO - CEPEA'!A122&gt;0,'MILHO - CEPEA'!A122,"")</f>
        <v/>
      </c>
      <c r="B5457" s="42" t="str">
        <f>IF('MILHO - CEPEA'!C122&gt;0,'MILHO - CEPEA'!C122,"")</f>
        <v/>
      </c>
    </row>
    <row r="5458" spans="1:2" x14ac:dyDescent="0.25">
      <c r="A5458" s="4" t="str">
        <f>IF('MILHO - CEPEA'!A123&gt;0,'MILHO - CEPEA'!A123,"")</f>
        <v/>
      </c>
      <c r="B5458" s="42" t="str">
        <f>IF('MILHO - CEPEA'!C123&gt;0,'MILHO - CEPEA'!C123,"")</f>
        <v/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39"/>
  <sheetViews>
    <sheetView topLeftCell="A293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1" width="9.140625" style="1" customWidth="1"/>
    <col min="32" max="16384" width="9.140625" style="1"/>
  </cols>
  <sheetData>
    <row r="1" spans="1:3" x14ac:dyDescent="0.25">
      <c r="A1" s="11" t="s">
        <v>0</v>
      </c>
      <c r="B1" s="1" t="s">
        <v>5875</v>
      </c>
      <c r="C1" s="1" t="s">
        <v>5876</v>
      </c>
    </row>
    <row r="2" spans="1:3" x14ac:dyDescent="0.25">
      <c r="A2" s="9">
        <v>45659</v>
      </c>
      <c r="B2" s="1" t="s">
        <v>5877</v>
      </c>
      <c r="C2" s="1">
        <v>2643.25</v>
      </c>
    </row>
    <row r="3" spans="1:3" x14ac:dyDescent="0.25">
      <c r="A3" s="9">
        <v>45660</v>
      </c>
      <c r="B3" s="1" t="s">
        <v>5877</v>
      </c>
      <c r="C3" s="1">
        <v>2646.22</v>
      </c>
    </row>
    <row r="4" spans="1:3" x14ac:dyDescent="0.25">
      <c r="A4" s="9">
        <v>45663</v>
      </c>
      <c r="B4" s="1" t="s">
        <v>5877</v>
      </c>
      <c r="C4" s="1">
        <v>2635.72</v>
      </c>
    </row>
    <row r="5" spans="1:3" x14ac:dyDescent="0.25">
      <c r="A5" s="9">
        <v>45664</v>
      </c>
      <c r="B5" s="1" t="s">
        <v>5877</v>
      </c>
      <c r="C5" s="1">
        <v>2631.11</v>
      </c>
    </row>
    <row r="6" spans="1:3" x14ac:dyDescent="0.25">
      <c r="A6" s="9">
        <v>45665</v>
      </c>
      <c r="B6" s="1" t="s">
        <v>5877</v>
      </c>
      <c r="C6" s="1">
        <v>2631.11</v>
      </c>
    </row>
    <row r="7" spans="1:3" x14ac:dyDescent="0.25">
      <c r="A7" s="9">
        <v>45666</v>
      </c>
      <c r="B7" s="1" t="s">
        <v>5877</v>
      </c>
      <c r="C7" s="1">
        <v>2634.43</v>
      </c>
    </row>
    <row r="8" spans="1:3" x14ac:dyDescent="0.25">
      <c r="A8" s="9">
        <v>45667</v>
      </c>
      <c r="B8" s="1" t="s">
        <v>5877</v>
      </c>
      <c r="C8" s="1">
        <v>2634.43</v>
      </c>
    </row>
    <row r="9" spans="1:3" x14ac:dyDescent="0.25">
      <c r="A9" s="9">
        <v>45670</v>
      </c>
      <c r="B9" s="1" t="s">
        <v>5877</v>
      </c>
      <c r="C9" s="1">
        <v>2614.44</v>
      </c>
    </row>
    <row r="10" spans="1:3" x14ac:dyDescent="0.25">
      <c r="A10" s="9">
        <v>45671</v>
      </c>
      <c r="B10" s="1" t="s">
        <v>5877</v>
      </c>
      <c r="C10" s="1">
        <v>2623.27</v>
      </c>
    </row>
    <row r="11" spans="1:3" x14ac:dyDescent="0.25">
      <c r="A11" s="9">
        <v>45672</v>
      </c>
      <c r="B11" s="1" t="s">
        <v>5877</v>
      </c>
      <c r="C11" s="1">
        <v>2623.71</v>
      </c>
    </row>
    <row r="12" spans="1:3" x14ac:dyDescent="0.25">
      <c r="A12" s="9">
        <v>45673</v>
      </c>
      <c r="B12" s="1" t="s">
        <v>5877</v>
      </c>
      <c r="C12" s="1">
        <v>2626.01</v>
      </c>
    </row>
    <row r="13" spans="1:3" x14ac:dyDescent="0.25">
      <c r="A13" s="9">
        <v>45674</v>
      </c>
      <c r="B13" s="1" t="s">
        <v>5877</v>
      </c>
      <c r="C13" s="1">
        <v>2620.5</v>
      </c>
    </row>
    <row r="14" spans="1:3" x14ac:dyDescent="0.25">
      <c r="A14" s="9">
        <v>45677</v>
      </c>
      <c r="B14" s="1" t="s">
        <v>5877</v>
      </c>
      <c r="C14" s="1">
        <v>2627.9</v>
      </c>
    </row>
    <row r="15" spans="1:3" x14ac:dyDescent="0.25">
      <c r="A15" s="9">
        <v>45678</v>
      </c>
      <c r="B15" s="1" t="s">
        <v>5877</v>
      </c>
      <c r="C15" s="1">
        <v>2637.33</v>
      </c>
    </row>
    <row r="16" spans="1:3" x14ac:dyDescent="0.25">
      <c r="A16" s="9">
        <v>45679</v>
      </c>
      <c r="B16" s="1" t="s">
        <v>5877</v>
      </c>
      <c r="C16" s="1">
        <v>2635.23</v>
      </c>
    </row>
    <row r="17" spans="1:3" x14ac:dyDescent="0.25">
      <c r="A17" s="9">
        <v>45680</v>
      </c>
      <c r="B17" s="1" t="s">
        <v>5877</v>
      </c>
      <c r="C17" s="1">
        <v>2642.64</v>
      </c>
    </row>
    <row r="18" spans="1:3" x14ac:dyDescent="0.25">
      <c r="A18" s="9">
        <v>45681</v>
      </c>
      <c r="B18" s="1" t="s">
        <v>5877</v>
      </c>
      <c r="C18" s="1">
        <v>2640.22</v>
      </c>
    </row>
    <row r="19" spans="1:3" x14ac:dyDescent="0.25">
      <c r="A19" s="9">
        <v>45684</v>
      </c>
      <c r="B19" s="1" t="s">
        <v>5877</v>
      </c>
      <c r="C19" s="1">
        <v>2641.5</v>
      </c>
    </row>
    <row r="20" spans="1:3" x14ac:dyDescent="0.25">
      <c r="A20" s="9">
        <v>45685</v>
      </c>
      <c r="B20" s="1" t="s">
        <v>5877</v>
      </c>
      <c r="C20" s="1">
        <v>2636.45</v>
      </c>
    </row>
    <row r="21" spans="1:3" x14ac:dyDescent="0.25">
      <c r="A21" s="9">
        <v>45686</v>
      </c>
      <c r="B21" s="1" t="s">
        <v>5877</v>
      </c>
      <c r="C21" s="1">
        <v>2639.34</v>
      </c>
    </row>
    <row r="22" spans="1:3" x14ac:dyDescent="0.25">
      <c r="A22" s="9">
        <v>45687</v>
      </c>
      <c r="B22" s="1" t="s">
        <v>5877</v>
      </c>
      <c r="C22" s="1">
        <v>2639.2</v>
      </c>
    </row>
    <row r="23" spans="1:3" x14ac:dyDescent="0.25">
      <c r="A23" s="9">
        <v>45688</v>
      </c>
      <c r="B23" s="1" t="s">
        <v>5877</v>
      </c>
      <c r="C23" s="1">
        <v>2640.57</v>
      </c>
    </row>
    <row r="24" spans="1:3" x14ac:dyDescent="0.25">
      <c r="A24" s="9">
        <v>45691</v>
      </c>
      <c r="B24" s="1" t="s">
        <v>5877</v>
      </c>
      <c r="C24" s="1">
        <v>2654.41</v>
      </c>
    </row>
    <row r="25" spans="1:3" x14ac:dyDescent="0.25">
      <c r="A25" s="9">
        <v>45692</v>
      </c>
      <c r="B25" s="1" t="s">
        <v>5877</v>
      </c>
      <c r="C25" s="1">
        <v>2662.62</v>
      </c>
    </row>
    <row r="26" spans="1:3" x14ac:dyDescent="0.25">
      <c r="A26" s="9">
        <v>45693</v>
      </c>
      <c r="B26" s="1" t="s">
        <v>5877</v>
      </c>
      <c r="C26" s="1">
        <v>2658.58</v>
      </c>
    </row>
    <row r="27" spans="1:3" x14ac:dyDescent="0.25">
      <c r="A27" s="9">
        <v>45694</v>
      </c>
      <c r="B27" s="1" t="s">
        <v>5877</v>
      </c>
      <c r="C27" s="1">
        <v>2677.15</v>
      </c>
    </row>
    <row r="28" spans="1:3" x14ac:dyDescent="0.25">
      <c r="A28" s="9">
        <v>45695</v>
      </c>
      <c r="B28" s="1" t="s">
        <v>5877</v>
      </c>
      <c r="C28" s="1">
        <v>2690.13</v>
      </c>
    </row>
    <row r="29" spans="1:3" x14ac:dyDescent="0.25">
      <c r="A29" s="9">
        <v>45698</v>
      </c>
      <c r="B29" s="1" t="s">
        <v>5877</v>
      </c>
      <c r="C29" s="1">
        <v>2683.56</v>
      </c>
    </row>
    <row r="30" spans="1:3" x14ac:dyDescent="0.25">
      <c r="A30" s="9">
        <v>45699</v>
      </c>
      <c r="B30" s="1" t="s">
        <v>5877</v>
      </c>
      <c r="C30" s="1">
        <v>2678</v>
      </c>
    </row>
    <row r="31" spans="1:3" x14ac:dyDescent="0.25">
      <c r="A31" s="9">
        <v>45700</v>
      </c>
      <c r="B31" s="1" t="s">
        <v>5877</v>
      </c>
      <c r="C31" s="1">
        <v>2680.6</v>
      </c>
    </row>
    <row r="32" spans="1:3" x14ac:dyDescent="0.25">
      <c r="A32" s="9">
        <v>45701</v>
      </c>
      <c r="B32" s="1" t="s">
        <v>5877</v>
      </c>
      <c r="C32" s="1">
        <v>2679.33</v>
      </c>
    </row>
    <row r="33" spans="1:3" x14ac:dyDescent="0.25">
      <c r="A33" s="9">
        <v>45702</v>
      </c>
      <c r="B33" s="1" t="s">
        <v>5877</v>
      </c>
      <c r="C33" s="1">
        <v>2675.52</v>
      </c>
    </row>
    <row r="34" spans="1:3" x14ac:dyDescent="0.25">
      <c r="A34" s="9">
        <v>45705</v>
      </c>
      <c r="B34" s="1" t="s">
        <v>5877</v>
      </c>
      <c r="C34" s="1">
        <v>2679.29</v>
      </c>
    </row>
    <row r="35" spans="1:3" x14ac:dyDescent="0.25">
      <c r="A35" s="9">
        <v>45706</v>
      </c>
      <c r="B35" s="1" t="s">
        <v>5877</v>
      </c>
      <c r="C35" s="1">
        <v>2671.37</v>
      </c>
    </row>
    <row r="36" spans="1:3" x14ac:dyDescent="0.25">
      <c r="A36" s="9">
        <v>45707</v>
      </c>
      <c r="B36" s="1" t="s">
        <v>5877</v>
      </c>
      <c r="C36" s="1">
        <v>2670.47</v>
      </c>
    </row>
    <row r="37" spans="1:3" x14ac:dyDescent="0.25">
      <c r="A37" s="9">
        <v>45708</v>
      </c>
      <c r="B37" s="1" t="s">
        <v>5877</v>
      </c>
      <c r="C37" s="1">
        <v>2662.06</v>
      </c>
    </row>
    <row r="38" spans="1:3" x14ac:dyDescent="0.25">
      <c r="A38" s="9">
        <v>45709</v>
      </c>
      <c r="B38" s="1" t="s">
        <v>5877</v>
      </c>
      <c r="C38" s="1">
        <v>2664.22</v>
      </c>
    </row>
    <row r="39" spans="1:3" x14ac:dyDescent="0.25">
      <c r="A39" s="9">
        <v>45712</v>
      </c>
      <c r="B39" s="1" t="s">
        <v>5877</v>
      </c>
      <c r="C39" s="1">
        <v>2654.85</v>
      </c>
    </row>
    <row r="40" spans="1:3" x14ac:dyDescent="0.25">
      <c r="A40" s="9">
        <v>45713</v>
      </c>
      <c r="B40" s="1" t="s">
        <v>5877</v>
      </c>
      <c r="C40" s="1">
        <v>2653.75</v>
      </c>
    </row>
    <row r="41" spans="1:3" x14ac:dyDescent="0.25">
      <c r="A41" s="9">
        <v>45714</v>
      </c>
      <c r="B41" s="1" t="s">
        <v>5877</v>
      </c>
      <c r="C41" s="1">
        <v>2655.83</v>
      </c>
    </row>
    <row r="42" spans="1:3" x14ac:dyDescent="0.25">
      <c r="A42" s="9">
        <v>45715</v>
      </c>
      <c r="B42" s="1" t="s">
        <v>5877</v>
      </c>
      <c r="C42" s="1">
        <v>2652.15</v>
      </c>
    </row>
    <row r="43" spans="1:3" x14ac:dyDescent="0.25">
      <c r="A43" s="9">
        <v>45716</v>
      </c>
      <c r="B43" s="1" t="s">
        <v>5877</v>
      </c>
      <c r="C43" s="1">
        <v>2649.01</v>
      </c>
    </row>
    <row r="44" spans="1:3" x14ac:dyDescent="0.25">
      <c r="A44" s="9">
        <v>45721</v>
      </c>
      <c r="B44" s="1" t="s">
        <v>5877</v>
      </c>
      <c r="C44" s="1">
        <v>2634.85</v>
      </c>
    </row>
    <row r="45" spans="1:3" x14ac:dyDescent="0.25">
      <c r="A45" s="9">
        <v>45722</v>
      </c>
      <c r="B45" s="1" t="s">
        <v>5877</v>
      </c>
      <c r="C45" s="1">
        <v>2630.21</v>
      </c>
    </row>
    <row r="46" spans="1:3" x14ac:dyDescent="0.25">
      <c r="A46" s="9">
        <v>45723</v>
      </c>
      <c r="B46" s="1" t="s">
        <v>5877</v>
      </c>
      <c r="C46" s="1">
        <v>2628.16</v>
      </c>
    </row>
    <row r="47" spans="1:3" x14ac:dyDescent="0.25">
      <c r="A47" s="9">
        <v>45726</v>
      </c>
      <c r="B47" s="1" t="s">
        <v>5877</v>
      </c>
      <c r="C47" s="1">
        <v>2631.14</v>
      </c>
    </row>
    <row r="48" spans="1:3" x14ac:dyDescent="0.25">
      <c r="A48" s="9">
        <v>45727</v>
      </c>
      <c r="B48" s="1" t="s">
        <v>5877</v>
      </c>
      <c r="C48" s="1">
        <v>2656.63</v>
      </c>
    </row>
    <row r="49" spans="1:3" x14ac:dyDescent="0.25">
      <c r="A49" s="9">
        <v>45728</v>
      </c>
      <c r="B49" s="1" t="s">
        <v>5877</v>
      </c>
      <c r="C49" s="1">
        <v>2658.42</v>
      </c>
    </row>
    <row r="50" spans="1:3" x14ac:dyDescent="0.25">
      <c r="A50" s="9">
        <v>45729</v>
      </c>
      <c r="B50" s="1" t="s">
        <v>5877</v>
      </c>
      <c r="C50" s="1">
        <v>2673.94</v>
      </c>
    </row>
    <row r="51" spans="1:3" x14ac:dyDescent="0.25">
      <c r="A51" s="9">
        <v>45730</v>
      </c>
      <c r="B51" s="1" t="s">
        <v>5877</v>
      </c>
      <c r="C51" s="1">
        <v>2686.73</v>
      </c>
    </row>
    <row r="52" spans="1:3" x14ac:dyDescent="0.25">
      <c r="A52" s="9">
        <v>45733</v>
      </c>
      <c r="B52" s="1" t="s">
        <v>5877</v>
      </c>
      <c r="C52" s="1">
        <v>2704.1</v>
      </c>
    </row>
    <row r="53" spans="1:3" x14ac:dyDescent="0.25">
      <c r="A53" s="9">
        <v>45734</v>
      </c>
      <c r="B53" s="1" t="s">
        <v>5877</v>
      </c>
      <c r="C53" s="1">
        <v>2704.26</v>
      </c>
    </row>
    <row r="54" spans="1:3" x14ac:dyDescent="0.25">
      <c r="A54" s="9">
        <v>45735</v>
      </c>
      <c r="B54" s="1" t="s">
        <v>5877</v>
      </c>
      <c r="C54" s="1">
        <v>2709</v>
      </c>
    </row>
    <row r="55" spans="1:3" x14ac:dyDescent="0.25">
      <c r="A55" s="9">
        <v>45736</v>
      </c>
      <c r="B55" s="1" t="s">
        <v>5877</v>
      </c>
      <c r="C55" s="1">
        <v>2706.16</v>
      </c>
    </row>
    <row r="56" spans="1:3" x14ac:dyDescent="0.25">
      <c r="A56" s="9">
        <v>45737</v>
      </c>
      <c r="B56" s="1" t="s">
        <v>5877</v>
      </c>
      <c r="C56" s="1">
        <v>2714.65</v>
      </c>
    </row>
    <row r="57" spans="1:3" x14ac:dyDescent="0.25">
      <c r="A57" s="9">
        <v>45740</v>
      </c>
      <c r="B57" s="1" t="s">
        <v>5877</v>
      </c>
      <c r="C57" s="1">
        <v>2712.19</v>
      </c>
    </row>
    <row r="58" spans="1:3" x14ac:dyDescent="0.25">
      <c r="A58" s="9">
        <v>45741</v>
      </c>
      <c r="B58" s="1" t="s">
        <v>5877</v>
      </c>
      <c r="C58" s="1">
        <v>2705.66</v>
      </c>
    </row>
    <row r="59" spans="1:3" x14ac:dyDescent="0.25">
      <c r="A59" s="9">
        <v>45742</v>
      </c>
      <c r="B59" s="1" t="s">
        <v>5877</v>
      </c>
      <c r="C59" s="1">
        <v>2705.32</v>
      </c>
    </row>
    <row r="60" spans="1:3" x14ac:dyDescent="0.25">
      <c r="A60" s="9">
        <v>45743</v>
      </c>
      <c r="B60" s="1" t="s">
        <v>5877</v>
      </c>
      <c r="C60" s="1">
        <v>2701.17</v>
      </c>
    </row>
    <row r="61" spans="1:3" x14ac:dyDescent="0.25">
      <c r="A61" s="9">
        <v>45744</v>
      </c>
      <c r="B61" s="1" t="s">
        <v>5877</v>
      </c>
      <c r="C61" s="1">
        <v>2708.83</v>
      </c>
    </row>
    <row r="62" spans="1:3" x14ac:dyDescent="0.25">
      <c r="A62" s="9">
        <v>45747</v>
      </c>
      <c r="B62" s="1" t="s">
        <v>5877</v>
      </c>
      <c r="C62" s="1">
        <v>2705.2</v>
      </c>
    </row>
    <row r="63" spans="1:3" x14ac:dyDescent="0.25">
      <c r="A63" s="9">
        <v>45748</v>
      </c>
      <c r="B63" s="1" t="s">
        <v>5877</v>
      </c>
      <c r="C63" s="1">
        <v>2737.78</v>
      </c>
    </row>
    <row r="64" spans="1:3" x14ac:dyDescent="0.25">
      <c r="A64" s="9">
        <v>45749</v>
      </c>
      <c r="B64" s="1" t="s">
        <v>5877</v>
      </c>
      <c r="C64" s="1">
        <v>2745.34</v>
      </c>
    </row>
    <row r="65" spans="1:3" x14ac:dyDescent="0.25">
      <c r="A65" s="9">
        <v>45750</v>
      </c>
      <c r="B65" s="1" t="s">
        <v>5877</v>
      </c>
      <c r="C65" s="1">
        <v>2761.64</v>
      </c>
    </row>
    <row r="66" spans="1:3" x14ac:dyDescent="0.25">
      <c r="A66" s="9">
        <v>45751</v>
      </c>
      <c r="B66" s="1" t="s">
        <v>5877</v>
      </c>
      <c r="C66" s="1">
        <v>2765.65</v>
      </c>
    </row>
    <row r="67" spans="1:3" x14ac:dyDescent="0.25">
      <c r="A67" s="9">
        <v>45754</v>
      </c>
      <c r="B67" s="1" t="s">
        <v>5877</v>
      </c>
      <c r="C67" s="1">
        <v>2767.4</v>
      </c>
    </row>
    <row r="68" spans="1:3" x14ac:dyDescent="0.25">
      <c r="A68" s="9">
        <v>45755</v>
      </c>
      <c r="B68" s="1" t="s">
        <v>5877</v>
      </c>
      <c r="C68" s="1">
        <v>2785.98</v>
      </c>
    </row>
    <row r="69" spans="1:3" x14ac:dyDescent="0.25">
      <c r="A69" s="9">
        <v>45756</v>
      </c>
      <c r="B69" s="1" t="s">
        <v>5877</v>
      </c>
      <c r="C69" s="1">
        <v>2795.49</v>
      </c>
    </row>
    <row r="70" spans="1:3" x14ac:dyDescent="0.25">
      <c r="A70" s="9">
        <v>45757</v>
      </c>
      <c r="B70" s="1" t="s">
        <v>5877</v>
      </c>
      <c r="C70" s="1">
        <v>2808.79</v>
      </c>
    </row>
    <row r="71" spans="1:3" x14ac:dyDescent="0.25">
      <c r="A71" s="9">
        <v>45758</v>
      </c>
      <c r="B71" s="1" t="s">
        <v>5877</v>
      </c>
      <c r="C71" s="1">
        <v>2801.92</v>
      </c>
    </row>
    <row r="72" spans="1:3" x14ac:dyDescent="0.25">
      <c r="A72" s="9">
        <v>45761</v>
      </c>
      <c r="B72" s="1" t="s">
        <v>5877</v>
      </c>
      <c r="C72" s="1">
        <v>2800.37</v>
      </c>
    </row>
    <row r="73" spans="1:3" x14ac:dyDescent="0.25">
      <c r="A73" s="9">
        <v>45762</v>
      </c>
      <c r="B73" s="1" t="s">
        <v>5877</v>
      </c>
      <c r="C73" s="1">
        <v>2816.38</v>
      </c>
    </row>
    <row r="74" spans="1:3" x14ac:dyDescent="0.25">
      <c r="A74" s="9">
        <v>45763</v>
      </c>
      <c r="B74" s="1" t="s">
        <v>5877</v>
      </c>
      <c r="C74" s="1">
        <v>2824.3</v>
      </c>
    </row>
    <row r="75" spans="1:3" x14ac:dyDescent="0.25">
      <c r="A75" s="9">
        <v>45764</v>
      </c>
      <c r="B75" s="1" t="s">
        <v>5877</v>
      </c>
      <c r="C75" s="1">
        <v>2824.89</v>
      </c>
    </row>
    <row r="76" spans="1:3" x14ac:dyDescent="0.25">
      <c r="A76" s="9">
        <v>45769</v>
      </c>
      <c r="B76" s="1" t="s">
        <v>5877</v>
      </c>
      <c r="C76" s="1">
        <v>2843.99</v>
      </c>
    </row>
    <row r="77" spans="1:3" x14ac:dyDescent="0.25">
      <c r="A77" s="9">
        <v>45770</v>
      </c>
      <c r="B77" s="1" t="s">
        <v>5877</v>
      </c>
      <c r="C77" s="1">
        <v>2866.08</v>
      </c>
    </row>
    <row r="78" spans="1:3" x14ac:dyDescent="0.25">
      <c r="A78" s="9">
        <v>45771</v>
      </c>
      <c r="B78" s="1" t="s">
        <v>5877</v>
      </c>
      <c r="C78" s="1">
        <v>2869.61</v>
      </c>
    </row>
    <row r="79" spans="1:3" x14ac:dyDescent="0.25">
      <c r="A79" s="9">
        <v>45772</v>
      </c>
      <c r="B79" s="1" t="s">
        <v>5877</v>
      </c>
      <c r="C79" s="1">
        <v>2869.71</v>
      </c>
    </row>
    <row r="80" spans="1:3" x14ac:dyDescent="0.25">
      <c r="A80" s="9">
        <v>45775</v>
      </c>
      <c r="B80" s="1" t="s">
        <v>5877</v>
      </c>
      <c r="C80" s="1">
        <v>2895.64</v>
      </c>
    </row>
    <row r="81" spans="1:3" x14ac:dyDescent="0.25">
      <c r="A81" s="9">
        <v>45776</v>
      </c>
      <c r="B81" s="1" t="s">
        <v>5877</v>
      </c>
      <c r="C81" s="1">
        <v>2922.32</v>
      </c>
    </row>
    <row r="82" spans="1:3" x14ac:dyDescent="0.25">
      <c r="A82" s="9">
        <v>45777</v>
      </c>
      <c r="B82" s="1" t="s">
        <v>5877</v>
      </c>
      <c r="C82" s="1">
        <v>2931.28</v>
      </c>
    </row>
    <row r="83" spans="1:3" x14ac:dyDescent="0.25">
      <c r="A83" s="9">
        <v>45779</v>
      </c>
      <c r="B83" s="1" t="s">
        <v>5877</v>
      </c>
      <c r="C83" s="1">
        <v>2938.21</v>
      </c>
    </row>
    <row r="84" spans="1:3" x14ac:dyDescent="0.25">
      <c r="A84" s="9">
        <v>45782</v>
      </c>
      <c r="B84" s="1" t="s">
        <v>5877</v>
      </c>
      <c r="C84" s="1">
        <v>2946.99</v>
      </c>
    </row>
    <row r="85" spans="1:3" x14ac:dyDescent="0.25">
      <c r="A85" s="9">
        <v>45783</v>
      </c>
      <c r="B85" s="1" t="s">
        <v>5877</v>
      </c>
      <c r="C85" s="1">
        <v>2935.7</v>
      </c>
    </row>
    <row r="86" spans="1:3" x14ac:dyDescent="0.25">
      <c r="A86" s="9">
        <v>45784</v>
      </c>
      <c r="B86" s="1" t="s">
        <v>5877</v>
      </c>
      <c r="C86" s="1">
        <v>2956.09</v>
      </c>
    </row>
    <row r="87" spans="1:3" x14ac:dyDescent="0.25">
      <c r="A87" s="9">
        <v>45785</v>
      </c>
      <c r="B87" s="1" t="s">
        <v>5877</v>
      </c>
      <c r="C87" s="1">
        <v>2943.69</v>
      </c>
    </row>
    <row r="88" spans="1:3" x14ac:dyDescent="0.25">
      <c r="A88" s="9">
        <v>45786</v>
      </c>
      <c r="B88" s="1" t="s">
        <v>5877</v>
      </c>
      <c r="C88" s="1">
        <v>2939.5</v>
      </c>
    </row>
    <row r="89" spans="1:3" x14ac:dyDescent="0.25">
      <c r="A89" s="9">
        <v>45789</v>
      </c>
      <c r="B89" s="1" t="s">
        <v>5877</v>
      </c>
      <c r="C89" s="1">
        <v>2931.23</v>
      </c>
    </row>
    <row r="90" spans="1:3" x14ac:dyDescent="0.25">
      <c r="A90" s="9">
        <v>45790</v>
      </c>
      <c r="B90" s="1" t="s">
        <v>5877</v>
      </c>
      <c r="C90" s="1">
        <v>2933.67</v>
      </c>
    </row>
    <row r="91" spans="1:3" x14ac:dyDescent="0.25">
      <c r="A91" s="9">
        <v>45791</v>
      </c>
      <c r="B91" s="1" t="s">
        <v>5877</v>
      </c>
      <c r="C91" s="1">
        <v>2924.91</v>
      </c>
    </row>
    <row r="92" spans="1:3" x14ac:dyDescent="0.25">
      <c r="A92" s="9">
        <v>45792</v>
      </c>
      <c r="B92" s="1" t="s">
        <v>5877</v>
      </c>
      <c r="C92" s="1">
        <v>2927.94</v>
      </c>
    </row>
    <row r="93" spans="1:3" x14ac:dyDescent="0.25">
      <c r="A93" s="9">
        <v>45793</v>
      </c>
      <c r="B93" s="1" t="s">
        <v>5877</v>
      </c>
      <c r="C93" s="1">
        <v>2932.38</v>
      </c>
    </row>
    <row r="94" spans="1:3" x14ac:dyDescent="0.25">
      <c r="A94" s="9">
        <v>45796</v>
      </c>
      <c r="B94" s="1" t="s">
        <v>5877</v>
      </c>
      <c r="C94" s="1">
        <v>2925.33</v>
      </c>
    </row>
    <row r="95" spans="1:3" x14ac:dyDescent="0.25">
      <c r="A95" s="9">
        <v>45797</v>
      </c>
      <c r="B95" s="1" t="s">
        <v>5877</v>
      </c>
      <c r="C95" s="1">
        <v>2920.09</v>
      </c>
    </row>
    <row r="96" spans="1:3" x14ac:dyDescent="0.25">
      <c r="A96" s="9">
        <v>45798</v>
      </c>
      <c r="B96" s="1" t="s">
        <v>5877</v>
      </c>
      <c r="C96" s="1">
        <v>2923.88</v>
      </c>
    </row>
    <row r="97" spans="1:3" x14ac:dyDescent="0.25">
      <c r="A97" s="9">
        <v>45799</v>
      </c>
      <c r="B97" s="1" t="s">
        <v>5877</v>
      </c>
      <c r="C97" s="1">
        <v>2915.53</v>
      </c>
    </row>
    <row r="98" spans="1:3" x14ac:dyDescent="0.25">
      <c r="A98" s="9">
        <v>45800</v>
      </c>
      <c r="B98" s="1" t="s">
        <v>5877</v>
      </c>
      <c r="C98" s="1">
        <v>2922.92</v>
      </c>
    </row>
    <row r="99" spans="1:3" x14ac:dyDescent="0.25">
      <c r="A99" s="9">
        <v>45803</v>
      </c>
      <c r="B99" s="1" t="s">
        <v>5877</v>
      </c>
      <c r="C99" s="1">
        <v>2913.67</v>
      </c>
    </row>
    <row r="100" spans="1:3" x14ac:dyDescent="0.25">
      <c r="A100" s="9">
        <v>45804</v>
      </c>
      <c r="B100" s="1" t="s">
        <v>5877</v>
      </c>
      <c r="C100" s="1">
        <v>2875.55</v>
      </c>
    </row>
    <row r="101" spans="1:3" x14ac:dyDescent="0.25">
      <c r="A101" s="9">
        <v>45805</v>
      </c>
      <c r="B101" s="1" t="s">
        <v>5877</v>
      </c>
      <c r="C101" s="1">
        <v>2882.03</v>
      </c>
    </row>
    <row r="102" spans="1:3" x14ac:dyDescent="0.25">
      <c r="A102" s="9">
        <v>45806</v>
      </c>
      <c r="B102" s="1" t="s">
        <v>5877</v>
      </c>
      <c r="C102" s="1">
        <v>2881.8</v>
      </c>
    </row>
    <row r="103" spans="1:3" x14ac:dyDescent="0.25">
      <c r="A103" s="9">
        <v>45807</v>
      </c>
      <c r="B103" s="1" t="s">
        <v>5877</v>
      </c>
      <c r="C103" s="1">
        <v>2870.36</v>
      </c>
    </row>
    <row r="104" spans="1:3" x14ac:dyDescent="0.25">
      <c r="A104" s="9">
        <v>45810</v>
      </c>
      <c r="B104" s="1" t="s">
        <v>5877</v>
      </c>
      <c r="C104" s="1">
        <v>2877.24</v>
      </c>
    </row>
    <row r="105" spans="1:3" x14ac:dyDescent="0.25">
      <c r="A105" s="9">
        <v>45811</v>
      </c>
      <c r="B105" s="1" t="s">
        <v>5877</v>
      </c>
      <c r="C105" s="1">
        <v>2876.23</v>
      </c>
    </row>
    <row r="106" spans="1:3" x14ac:dyDescent="0.25">
      <c r="A106" s="9">
        <v>45812</v>
      </c>
      <c r="B106" s="1" t="s">
        <v>5877</v>
      </c>
      <c r="C106" s="1">
        <v>2898.79</v>
      </c>
    </row>
    <row r="107" spans="1:3" x14ac:dyDescent="0.25">
      <c r="A107" s="9">
        <v>45813</v>
      </c>
      <c r="B107" s="1" t="s">
        <v>5877</v>
      </c>
      <c r="C107" s="1">
        <v>2908.79</v>
      </c>
    </row>
    <row r="108" spans="1:3" x14ac:dyDescent="0.25">
      <c r="A108" s="9">
        <v>45814</v>
      </c>
      <c r="B108" s="1" t="s">
        <v>5877</v>
      </c>
      <c r="C108" s="1">
        <v>2928.03</v>
      </c>
    </row>
    <row r="109" spans="1:3" x14ac:dyDescent="0.25">
      <c r="A109" s="9">
        <v>45817</v>
      </c>
      <c r="B109" s="1" t="s">
        <v>5877</v>
      </c>
      <c r="C109" s="1">
        <v>2947.19</v>
      </c>
    </row>
    <row r="110" spans="1:3" x14ac:dyDescent="0.25">
      <c r="A110" s="9">
        <v>45818</v>
      </c>
      <c r="B110" s="1" t="s">
        <v>5877</v>
      </c>
      <c r="C110" s="1">
        <v>2959.95</v>
      </c>
    </row>
    <row r="111" spans="1:3" x14ac:dyDescent="0.25">
      <c r="A111" s="9">
        <v>45819</v>
      </c>
      <c r="B111" s="1" t="s">
        <v>5877</v>
      </c>
      <c r="C111" s="1">
        <v>2937.25</v>
      </c>
    </row>
    <row r="112" spans="1:3" x14ac:dyDescent="0.25">
      <c r="A112" s="9">
        <v>45820</v>
      </c>
      <c r="B112" s="1" t="s">
        <v>5877</v>
      </c>
      <c r="C112" s="1">
        <v>2929.32</v>
      </c>
    </row>
    <row r="113" spans="1:3" x14ac:dyDescent="0.25">
      <c r="A113" s="9">
        <v>45821</v>
      </c>
      <c r="B113" s="1" t="s">
        <v>5877</v>
      </c>
      <c r="C113" s="1">
        <v>2920.71</v>
      </c>
    </row>
    <row r="114" spans="1:3" x14ac:dyDescent="0.25">
      <c r="A114" s="9">
        <v>45824</v>
      </c>
      <c r="B114" s="1" t="s">
        <v>5877</v>
      </c>
      <c r="C114" s="1">
        <v>2914.51</v>
      </c>
    </row>
    <row r="115" spans="1:3" x14ac:dyDescent="0.25">
      <c r="A115" s="9">
        <v>45825</v>
      </c>
      <c r="B115" s="1" t="s">
        <v>5877</v>
      </c>
      <c r="C115" s="1">
        <v>2907.69</v>
      </c>
    </row>
    <row r="116" spans="1:3" x14ac:dyDescent="0.25">
      <c r="A116" s="9">
        <v>45826</v>
      </c>
      <c r="B116" s="1" t="s">
        <v>5877</v>
      </c>
      <c r="C116" s="1">
        <v>2913.68</v>
      </c>
    </row>
    <row r="117" spans="1:3" x14ac:dyDescent="0.25">
      <c r="A117" s="9">
        <v>45828</v>
      </c>
      <c r="B117" s="1" t="s">
        <v>5877</v>
      </c>
      <c r="C117" s="1">
        <v>2928.47</v>
      </c>
    </row>
    <row r="118" spans="1:3" x14ac:dyDescent="0.25">
      <c r="A118" s="9">
        <v>45831</v>
      </c>
      <c r="B118" s="1" t="s">
        <v>5877</v>
      </c>
      <c r="C118" s="1">
        <v>2930.06</v>
      </c>
    </row>
    <row r="119" spans="1:3" x14ac:dyDescent="0.25">
      <c r="A119" s="9">
        <v>45832</v>
      </c>
      <c r="B119" s="1" t="s">
        <v>5877</v>
      </c>
      <c r="C119" s="1">
        <v>2923.9</v>
      </c>
    </row>
    <row r="120" spans="1:3" x14ac:dyDescent="0.25">
      <c r="A120" s="9">
        <v>45833</v>
      </c>
      <c r="B120" s="1" t="s">
        <v>5877</v>
      </c>
      <c r="C120" s="1">
        <v>2930.53</v>
      </c>
    </row>
    <row r="121" spans="1:3" x14ac:dyDescent="0.25">
      <c r="A121" s="9">
        <v>45834</v>
      </c>
      <c r="B121" s="1" t="s">
        <v>5877</v>
      </c>
      <c r="C121" s="1">
        <v>2928.84</v>
      </c>
    </row>
    <row r="122" spans="1:3" x14ac:dyDescent="0.25">
      <c r="A122" s="9">
        <v>45835</v>
      </c>
      <c r="B122" s="1" t="s">
        <v>5877</v>
      </c>
      <c r="C122" s="1">
        <v>2922.14</v>
      </c>
    </row>
    <row r="123" spans="1:3" x14ac:dyDescent="0.25">
      <c r="A123" s="9">
        <v>45838</v>
      </c>
      <c r="B123" s="1" t="s">
        <v>5877</v>
      </c>
      <c r="C123" s="1">
        <v>2911</v>
      </c>
    </row>
    <row r="124" spans="1:3" x14ac:dyDescent="0.25">
      <c r="A124" s="9">
        <v>45839</v>
      </c>
      <c r="B124" s="1" t="s">
        <v>5877</v>
      </c>
      <c r="C124" s="1">
        <v>2913.52</v>
      </c>
    </row>
    <row r="125" spans="1:3" x14ac:dyDescent="0.25">
      <c r="A125" s="9">
        <v>45840</v>
      </c>
      <c r="B125" s="1" t="s">
        <v>5877</v>
      </c>
      <c r="C125" s="1">
        <v>2911.46</v>
      </c>
    </row>
    <row r="126" spans="1:3" x14ac:dyDescent="0.25">
      <c r="A126" s="9">
        <v>45841</v>
      </c>
      <c r="B126" s="1" t="s">
        <v>5877</v>
      </c>
      <c r="C126" s="1">
        <v>2903.05</v>
      </c>
    </row>
    <row r="127" spans="1:3" x14ac:dyDescent="0.25">
      <c r="A127" s="9">
        <v>45842</v>
      </c>
      <c r="B127" s="1" t="s">
        <v>5877</v>
      </c>
      <c r="C127" s="1">
        <v>2877.42</v>
      </c>
    </row>
    <row r="128" spans="1:3" x14ac:dyDescent="0.25">
      <c r="A128" s="9">
        <v>45845</v>
      </c>
      <c r="B128" s="1" t="s">
        <v>5877</v>
      </c>
      <c r="C128" s="1">
        <v>2869.43</v>
      </c>
    </row>
    <row r="129" spans="1:3" x14ac:dyDescent="0.25">
      <c r="A129" s="9">
        <v>45846</v>
      </c>
      <c r="B129" s="1" t="s">
        <v>5877</v>
      </c>
      <c r="C129" s="1">
        <v>2859.9</v>
      </c>
    </row>
    <row r="130" spans="1:3" x14ac:dyDescent="0.25">
      <c r="A130" s="9">
        <v>45847</v>
      </c>
      <c r="B130" s="1" t="s">
        <v>5877</v>
      </c>
      <c r="C130" s="1">
        <v>2867.75</v>
      </c>
    </row>
    <row r="131" spans="1:3" x14ac:dyDescent="0.25">
      <c r="A131" s="9">
        <v>45848</v>
      </c>
      <c r="B131" s="1" t="s">
        <v>5877</v>
      </c>
      <c r="C131" s="1">
        <v>2879.78</v>
      </c>
    </row>
    <row r="132" spans="1:3" x14ac:dyDescent="0.25">
      <c r="A132" s="9">
        <v>45849</v>
      </c>
      <c r="B132" s="1" t="s">
        <v>5877</v>
      </c>
      <c r="C132" s="1">
        <v>2871.61</v>
      </c>
    </row>
    <row r="133" spans="1:3" x14ac:dyDescent="0.25">
      <c r="A133" s="9">
        <v>45852</v>
      </c>
      <c r="B133" s="1" t="s">
        <v>5877</v>
      </c>
      <c r="C133" s="1">
        <v>2872.26</v>
      </c>
    </row>
    <row r="134" spans="1:3" x14ac:dyDescent="0.25">
      <c r="A134" s="9">
        <v>45853</v>
      </c>
      <c r="B134" s="1" t="s">
        <v>5877</v>
      </c>
      <c r="C134" s="1">
        <v>2861.38</v>
      </c>
    </row>
    <row r="135" spans="1:3" x14ac:dyDescent="0.25">
      <c r="A135" s="9">
        <v>45854</v>
      </c>
      <c r="B135" s="1" t="s">
        <v>5877</v>
      </c>
      <c r="C135" s="1">
        <v>2851.44</v>
      </c>
    </row>
    <row r="136" spans="1:3" x14ac:dyDescent="0.25">
      <c r="A136" s="9">
        <v>45855</v>
      </c>
      <c r="B136" s="1" t="s">
        <v>5877</v>
      </c>
      <c r="C136" s="1">
        <v>2841.7</v>
      </c>
    </row>
    <row r="137" spans="1:3" x14ac:dyDescent="0.25">
      <c r="A137" s="9">
        <v>45856</v>
      </c>
      <c r="B137" s="1" t="s">
        <v>5877</v>
      </c>
      <c r="C137" s="1">
        <v>2846.38</v>
      </c>
    </row>
    <row r="138" spans="1:3" x14ac:dyDescent="0.25">
      <c r="A138" s="9">
        <v>45859</v>
      </c>
      <c r="B138" s="1" t="s">
        <v>5877</v>
      </c>
      <c r="C138" s="1">
        <v>2855.65</v>
      </c>
    </row>
    <row r="139" spans="1:3" x14ac:dyDescent="0.25">
      <c r="A139" s="9">
        <v>45860</v>
      </c>
      <c r="B139" s="1" t="s">
        <v>5877</v>
      </c>
      <c r="C139" s="1">
        <v>2853.68</v>
      </c>
    </row>
    <row r="140" spans="1:3" x14ac:dyDescent="0.25">
      <c r="A140" s="9">
        <v>45861</v>
      </c>
      <c r="B140" s="1" t="s">
        <v>5877</v>
      </c>
      <c r="C140" s="1">
        <v>2849.56</v>
      </c>
    </row>
    <row r="141" spans="1:3" x14ac:dyDescent="0.25">
      <c r="A141" s="9">
        <v>45862</v>
      </c>
      <c r="B141" s="1" t="s">
        <v>5877</v>
      </c>
      <c r="C141" s="1">
        <v>2852.07</v>
      </c>
    </row>
    <row r="142" spans="1:3" x14ac:dyDescent="0.25">
      <c r="A142" s="9">
        <v>45863</v>
      </c>
      <c r="B142" s="1" t="s">
        <v>5877</v>
      </c>
      <c r="C142" s="1">
        <v>2849.93</v>
      </c>
    </row>
    <row r="143" spans="1:3" x14ac:dyDescent="0.25">
      <c r="A143" s="9">
        <v>45866</v>
      </c>
      <c r="B143" s="1" t="s">
        <v>5877</v>
      </c>
      <c r="C143" s="1">
        <v>2839.42</v>
      </c>
    </row>
    <row r="144" spans="1:3" x14ac:dyDescent="0.25">
      <c r="A144" s="9">
        <v>45867</v>
      </c>
      <c r="B144" s="1" t="s">
        <v>5877</v>
      </c>
      <c r="C144" s="1">
        <v>2819.73</v>
      </c>
    </row>
    <row r="145" spans="1:3" x14ac:dyDescent="0.25">
      <c r="A145" s="9">
        <v>45868</v>
      </c>
      <c r="B145" s="1" t="s">
        <v>5877</v>
      </c>
      <c r="C145" s="1">
        <v>2826.6</v>
      </c>
    </row>
    <row r="146" spans="1:3" x14ac:dyDescent="0.25">
      <c r="A146" s="9">
        <v>45869</v>
      </c>
      <c r="B146" s="1" t="s">
        <v>5877</v>
      </c>
      <c r="C146" s="1">
        <v>2815.24</v>
      </c>
    </row>
    <row r="147" spans="1:3" x14ac:dyDescent="0.25">
      <c r="A147" s="9">
        <v>45870</v>
      </c>
      <c r="B147" s="1" t="s">
        <v>5877</v>
      </c>
      <c r="C147" s="1">
        <v>2817.53</v>
      </c>
    </row>
    <row r="148" spans="1:3" x14ac:dyDescent="0.25">
      <c r="A148" s="9">
        <v>45873</v>
      </c>
      <c r="B148" s="1" t="s">
        <v>5877</v>
      </c>
      <c r="C148" s="1">
        <v>2808.21</v>
      </c>
    </row>
    <row r="149" spans="1:3" x14ac:dyDescent="0.25">
      <c r="A149" s="9">
        <v>45874</v>
      </c>
      <c r="B149" s="1" t="s">
        <v>5877</v>
      </c>
      <c r="C149" s="1">
        <v>2815.13</v>
      </c>
    </row>
    <row r="150" spans="1:3" x14ac:dyDescent="0.25">
      <c r="A150" s="9">
        <v>45875</v>
      </c>
      <c r="B150" s="1" t="s">
        <v>5877</v>
      </c>
      <c r="C150" s="1">
        <v>2812.4</v>
      </c>
    </row>
    <row r="151" spans="1:3" x14ac:dyDescent="0.25">
      <c r="A151" s="9">
        <v>45876</v>
      </c>
      <c r="B151" s="1" t="s">
        <v>5877</v>
      </c>
      <c r="C151" s="1">
        <v>2815.56</v>
      </c>
    </row>
    <row r="152" spans="1:3" x14ac:dyDescent="0.25">
      <c r="A152" s="9">
        <v>45877</v>
      </c>
      <c r="B152" s="1" t="s">
        <v>5877</v>
      </c>
      <c r="C152" s="1">
        <v>2808.26</v>
      </c>
    </row>
    <row r="153" spans="1:3" x14ac:dyDescent="0.25">
      <c r="A153" s="9">
        <v>45880</v>
      </c>
      <c r="B153" s="1" t="s">
        <v>5877</v>
      </c>
      <c r="C153" s="1">
        <v>2811.94</v>
      </c>
    </row>
    <row r="154" spans="1:3" x14ac:dyDescent="0.25">
      <c r="A154" s="9">
        <v>45881</v>
      </c>
      <c r="B154" s="1" t="s">
        <v>5877</v>
      </c>
      <c r="C154" s="1">
        <v>2840.61</v>
      </c>
    </row>
    <row r="155" spans="1:3" x14ac:dyDescent="0.25">
      <c r="A155" s="9">
        <v>45882</v>
      </c>
      <c r="B155" s="1" t="s">
        <v>5877</v>
      </c>
      <c r="C155" s="1">
        <v>2872.47</v>
      </c>
    </row>
    <row r="156" spans="1:3" x14ac:dyDescent="0.25">
      <c r="A156" s="9">
        <v>45883</v>
      </c>
      <c r="B156" s="1" t="s">
        <v>5877</v>
      </c>
      <c r="C156" s="1">
        <v>2878.24</v>
      </c>
    </row>
    <row r="157" spans="1:3" x14ac:dyDescent="0.25">
      <c r="A157" s="9">
        <v>45884</v>
      </c>
      <c r="B157" s="1" t="s">
        <v>5877</v>
      </c>
      <c r="C157" s="1">
        <v>2878.17</v>
      </c>
    </row>
    <row r="158" spans="1:3" x14ac:dyDescent="0.25">
      <c r="A158" s="9">
        <v>45887</v>
      </c>
      <c r="B158" s="1" t="s">
        <v>5877</v>
      </c>
      <c r="C158" s="1">
        <v>2902.84</v>
      </c>
    </row>
    <row r="159" spans="1:3" x14ac:dyDescent="0.25">
      <c r="A159" s="9">
        <v>45888</v>
      </c>
      <c r="B159" s="1" t="s">
        <v>5877</v>
      </c>
      <c r="C159" s="1">
        <v>2890.64</v>
      </c>
    </row>
    <row r="160" spans="1:3" x14ac:dyDescent="0.25">
      <c r="A160" s="9">
        <v>45889</v>
      </c>
      <c r="B160" s="1" t="s">
        <v>5877</v>
      </c>
      <c r="C160" s="1">
        <v>2874.39</v>
      </c>
    </row>
    <row r="161" spans="1:3" x14ac:dyDescent="0.25">
      <c r="A161" s="9">
        <v>45890</v>
      </c>
      <c r="B161" s="1" t="s">
        <v>5877</v>
      </c>
      <c r="C161" s="1">
        <v>2869.68</v>
      </c>
    </row>
    <row r="162" spans="1:3" x14ac:dyDescent="0.25">
      <c r="A162" s="9">
        <v>45891</v>
      </c>
      <c r="B162" s="1" t="s">
        <v>5877</v>
      </c>
      <c r="C162" s="1">
        <v>2868.11</v>
      </c>
    </row>
    <row r="163" spans="1:3" x14ac:dyDescent="0.25">
      <c r="A163" s="9">
        <v>45894</v>
      </c>
      <c r="B163" s="1" t="s">
        <v>5877</v>
      </c>
      <c r="C163" s="1">
        <v>2850.34</v>
      </c>
    </row>
    <row r="164" spans="1:3" x14ac:dyDescent="0.25">
      <c r="A164" s="9">
        <v>45895</v>
      </c>
      <c r="B164" s="1" t="s">
        <v>5877</v>
      </c>
      <c r="C164" s="1">
        <v>2853.45</v>
      </c>
    </row>
    <row r="165" spans="1:3" x14ac:dyDescent="0.25">
      <c r="A165" s="9">
        <v>45896</v>
      </c>
      <c r="B165" s="1" t="s">
        <v>5877</v>
      </c>
      <c r="C165" s="1">
        <v>2879.75</v>
      </c>
    </row>
    <row r="166" spans="1:3" x14ac:dyDescent="0.25">
      <c r="A166" s="9">
        <v>45897</v>
      </c>
      <c r="B166" s="1" t="s">
        <v>5877</v>
      </c>
      <c r="C166" s="1">
        <v>2895.34</v>
      </c>
    </row>
    <row r="167" spans="1:3" x14ac:dyDescent="0.25">
      <c r="A167" s="9">
        <v>45898</v>
      </c>
      <c r="B167" s="1" t="s">
        <v>5877</v>
      </c>
      <c r="C167" s="1">
        <v>2891.76</v>
      </c>
    </row>
    <row r="168" spans="1:3" x14ac:dyDescent="0.25">
      <c r="A168" s="9">
        <v>45901</v>
      </c>
      <c r="B168" s="1" t="s">
        <v>5877</v>
      </c>
      <c r="C168" s="1">
        <v>2896.83</v>
      </c>
    </row>
    <row r="169" spans="1:3" x14ac:dyDescent="0.25">
      <c r="A169" s="9">
        <v>45902</v>
      </c>
      <c r="B169" s="1" t="s">
        <v>5877</v>
      </c>
      <c r="C169" s="1">
        <v>2915.43</v>
      </c>
    </row>
    <row r="170" spans="1:3" x14ac:dyDescent="0.25">
      <c r="A170" s="9">
        <v>45903</v>
      </c>
      <c r="B170" s="1" t="s">
        <v>5877</v>
      </c>
      <c r="C170" s="1">
        <v>2908.59</v>
      </c>
    </row>
    <row r="171" spans="1:3" x14ac:dyDescent="0.25">
      <c r="A171" s="9">
        <v>45904</v>
      </c>
      <c r="B171" s="1" t="s">
        <v>5877</v>
      </c>
      <c r="C171" s="1">
        <v>2907.03</v>
      </c>
    </row>
    <row r="172" spans="1:3" x14ac:dyDescent="0.25">
      <c r="A172" s="9">
        <v>45905</v>
      </c>
      <c r="B172" s="1" t="s">
        <v>5877</v>
      </c>
      <c r="C172" s="1">
        <v>2915.31</v>
      </c>
    </row>
    <row r="173" spans="1:3" x14ac:dyDescent="0.25">
      <c r="A173" s="9">
        <v>45908</v>
      </c>
      <c r="B173" s="1" t="s">
        <v>5877</v>
      </c>
      <c r="C173" s="1">
        <v>2917.6</v>
      </c>
    </row>
    <row r="174" spans="1:3" x14ac:dyDescent="0.25">
      <c r="A174" s="9">
        <v>45909</v>
      </c>
      <c r="B174" s="1" t="s">
        <v>5877</v>
      </c>
      <c r="C174" s="1">
        <v>2911.87</v>
      </c>
    </row>
    <row r="175" spans="1:3" x14ac:dyDescent="0.25">
      <c r="A175" s="9">
        <v>45910</v>
      </c>
      <c r="B175" s="1" t="s">
        <v>5877</v>
      </c>
      <c r="C175" s="1">
        <v>2903.39</v>
      </c>
    </row>
    <row r="176" spans="1:3" x14ac:dyDescent="0.25">
      <c r="A176" s="9">
        <v>45911</v>
      </c>
      <c r="B176" s="1" t="s">
        <v>5877</v>
      </c>
      <c r="C176" s="1">
        <v>2894.33</v>
      </c>
    </row>
    <row r="177" spans="1:3" x14ac:dyDescent="0.25">
      <c r="A177" s="9">
        <v>45912</v>
      </c>
      <c r="B177" s="1" t="s">
        <v>5877</v>
      </c>
      <c r="C177" s="1">
        <v>2891.19</v>
      </c>
    </row>
    <row r="178" spans="1:3" x14ac:dyDescent="0.25">
      <c r="A178" s="9">
        <v>45915</v>
      </c>
      <c r="B178" s="1" t="s">
        <v>5877</v>
      </c>
      <c r="C178" s="1">
        <v>2910.44</v>
      </c>
    </row>
    <row r="179" spans="1:3" x14ac:dyDescent="0.25">
      <c r="A179" s="9">
        <v>45916</v>
      </c>
      <c r="B179" s="1" t="s">
        <v>5877</v>
      </c>
      <c r="C179" s="1">
        <v>2934.96</v>
      </c>
    </row>
    <row r="180" spans="1:3" x14ac:dyDescent="0.25">
      <c r="A180" s="9">
        <v>45917</v>
      </c>
      <c r="B180" s="1" t="s">
        <v>5877</v>
      </c>
      <c r="C180" s="1">
        <v>2943.4</v>
      </c>
    </row>
    <row r="181" spans="1:3" x14ac:dyDescent="0.25">
      <c r="A181" s="9">
        <v>45918</v>
      </c>
      <c r="B181" s="1" t="s">
        <v>5877</v>
      </c>
      <c r="C181" s="1">
        <v>2954.79</v>
      </c>
    </row>
    <row r="182" spans="1:3" x14ac:dyDescent="0.25">
      <c r="A182" s="9">
        <v>45919</v>
      </c>
      <c r="B182" s="1" t="s">
        <v>5877</v>
      </c>
      <c r="C182" s="1">
        <v>2950.21</v>
      </c>
    </row>
    <row r="183" spans="1:3" x14ac:dyDescent="0.25">
      <c r="A183" s="9">
        <v>45922</v>
      </c>
      <c r="B183" s="1" t="s">
        <v>5877</v>
      </c>
      <c r="C183" s="1">
        <v>2963.22</v>
      </c>
    </row>
    <row r="184" spans="1:3" x14ac:dyDescent="0.25">
      <c r="A184" s="9">
        <v>45923</v>
      </c>
      <c r="B184" s="1" t="s">
        <v>5877</v>
      </c>
      <c r="C184" s="1">
        <v>2970.59</v>
      </c>
    </row>
    <row r="185" spans="1:3" x14ac:dyDescent="0.25">
      <c r="A185" s="9">
        <v>45924</v>
      </c>
      <c r="B185" s="1" t="s">
        <v>5877</v>
      </c>
      <c r="C185" s="1">
        <v>2960.97</v>
      </c>
    </row>
    <row r="186" spans="1:3" x14ac:dyDescent="0.25">
      <c r="A186" s="9">
        <v>45925</v>
      </c>
      <c r="B186" s="1" t="s">
        <v>5877</v>
      </c>
      <c r="C186" s="1">
        <v>2952.19</v>
      </c>
    </row>
    <row r="187" spans="1:3" x14ac:dyDescent="0.25">
      <c r="A187" s="9">
        <v>45926</v>
      </c>
      <c r="B187" s="1" t="s">
        <v>5877</v>
      </c>
      <c r="C187" s="1">
        <v>2939.2</v>
      </c>
    </row>
    <row r="188" spans="1:3" x14ac:dyDescent="0.25">
      <c r="A188" s="9">
        <v>45929</v>
      </c>
      <c r="B188" s="1" t="s">
        <v>5877</v>
      </c>
      <c r="C188" s="1">
        <v>2924.09</v>
      </c>
    </row>
    <row r="189" spans="1:3" x14ac:dyDescent="0.25">
      <c r="A189" s="9">
        <v>45930</v>
      </c>
      <c r="B189" s="1" t="s">
        <v>5877</v>
      </c>
      <c r="C189" s="1">
        <v>2927.27</v>
      </c>
    </row>
    <row r="190" spans="1:3" x14ac:dyDescent="0.25">
      <c r="A190" s="9">
        <v>45931</v>
      </c>
      <c r="B190" s="1" t="s">
        <v>5877</v>
      </c>
      <c r="C190" s="1">
        <v>2920.04</v>
      </c>
    </row>
    <row r="191" spans="1:3" x14ac:dyDescent="0.25">
      <c r="A191" s="9">
        <v>45932</v>
      </c>
      <c r="B191" s="1" t="s">
        <v>5877</v>
      </c>
      <c r="C191" s="1">
        <v>2907.86</v>
      </c>
    </row>
    <row r="192" spans="1:3" x14ac:dyDescent="0.25">
      <c r="A192" s="9">
        <v>45933</v>
      </c>
      <c r="B192" s="1" t="s">
        <v>5877</v>
      </c>
      <c r="C192" s="1">
        <v>2912.64</v>
      </c>
    </row>
    <row r="193" spans="1:3" x14ac:dyDescent="0.25">
      <c r="A193" s="9">
        <v>45936</v>
      </c>
      <c r="B193" s="1" t="s">
        <v>5877</v>
      </c>
      <c r="C193" s="1">
        <v>2911.79</v>
      </c>
    </row>
    <row r="194" spans="1:3" x14ac:dyDescent="0.25">
      <c r="A194" s="9">
        <v>45937</v>
      </c>
      <c r="B194" s="1" t="s">
        <v>5877</v>
      </c>
      <c r="C194" s="1">
        <v>2917.64</v>
      </c>
    </row>
    <row r="195" spans="1:3" x14ac:dyDescent="0.25">
      <c r="A195" s="9">
        <v>45938</v>
      </c>
      <c r="B195" s="1" t="s">
        <v>5877</v>
      </c>
      <c r="C195" s="1">
        <v>2924.92</v>
      </c>
    </row>
    <row r="196" spans="1:3" x14ac:dyDescent="0.25">
      <c r="A196" s="9">
        <v>45939</v>
      </c>
      <c r="B196" s="1" t="s">
        <v>5877</v>
      </c>
      <c r="C196" s="1">
        <v>2946.12</v>
      </c>
    </row>
    <row r="197" spans="1:3" x14ac:dyDescent="0.25">
      <c r="A197" s="9">
        <v>45940</v>
      </c>
      <c r="B197" s="1" t="s">
        <v>5877</v>
      </c>
      <c r="C197" s="1">
        <v>2953.95</v>
      </c>
    </row>
    <row r="198" spans="1:3" x14ac:dyDescent="0.25">
      <c r="A198" s="9">
        <v>45943</v>
      </c>
      <c r="B198" s="1" t="s">
        <v>5877</v>
      </c>
      <c r="C198" s="1">
        <v>2959.91</v>
      </c>
    </row>
    <row r="199" spans="1:3" x14ac:dyDescent="0.25">
      <c r="A199" s="9">
        <v>45944</v>
      </c>
      <c r="B199" s="1" t="s">
        <v>5877</v>
      </c>
      <c r="C199" s="1">
        <v>2946.57</v>
      </c>
    </row>
    <row r="200" spans="1:3" x14ac:dyDescent="0.25">
      <c r="A200" s="9">
        <v>45945</v>
      </c>
      <c r="B200" s="1" t="s">
        <v>5877</v>
      </c>
      <c r="C200" s="1">
        <v>2937.35</v>
      </c>
    </row>
    <row r="201" spans="1:3" x14ac:dyDescent="0.25">
      <c r="A201" s="9">
        <v>45946</v>
      </c>
      <c r="B201" s="1" t="s">
        <v>5877</v>
      </c>
      <c r="C201" s="1">
        <v>2930.81</v>
      </c>
    </row>
    <row r="202" spans="1:3" x14ac:dyDescent="0.25">
      <c r="A202" s="9">
        <v>45947</v>
      </c>
      <c r="B202" s="1" t="s">
        <v>5877</v>
      </c>
      <c r="C202" s="1">
        <v>2925.47</v>
      </c>
    </row>
    <row r="203" spans="1:3" x14ac:dyDescent="0.25">
      <c r="A203" s="9">
        <v>45950</v>
      </c>
      <c r="B203" s="1" t="s">
        <v>5877</v>
      </c>
      <c r="C203" s="1">
        <v>2927.16</v>
      </c>
    </row>
    <row r="204" spans="1:3" x14ac:dyDescent="0.25">
      <c r="A204" s="9">
        <v>45951</v>
      </c>
      <c r="B204" s="1" t="s">
        <v>5877</v>
      </c>
      <c r="C204" s="1">
        <v>2936.54</v>
      </c>
    </row>
    <row r="205" spans="1:3" x14ac:dyDescent="0.25">
      <c r="A205" s="9">
        <v>45952</v>
      </c>
      <c r="B205" s="1" t="s">
        <v>5877</v>
      </c>
      <c r="C205" s="1">
        <v>2934.71</v>
      </c>
    </row>
    <row r="206" spans="1:3" x14ac:dyDescent="0.25">
      <c r="A206" s="9">
        <v>45953</v>
      </c>
      <c r="B206" s="1" t="s">
        <v>5877</v>
      </c>
      <c r="C206" s="1">
        <v>2932.58</v>
      </c>
    </row>
    <row r="207" spans="1:3" x14ac:dyDescent="0.25">
      <c r="A207" s="9">
        <v>45954</v>
      </c>
      <c r="B207" s="1" t="s">
        <v>5877</v>
      </c>
      <c r="C207" s="1">
        <v>2923.17</v>
      </c>
    </row>
    <row r="208" spans="1:3" x14ac:dyDescent="0.25">
      <c r="A208" s="9">
        <v>45957</v>
      </c>
      <c r="B208" s="1" t="s">
        <v>5877</v>
      </c>
      <c r="C208" s="1">
        <v>2932.31</v>
      </c>
    </row>
    <row r="209" spans="1:3" x14ac:dyDescent="0.25">
      <c r="A209" s="9">
        <v>45958</v>
      </c>
      <c r="B209" s="1" t="s">
        <v>5877</v>
      </c>
      <c r="C209" s="1">
        <v>2924.41</v>
      </c>
    </row>
    <row r="210" spans="1:3" x14ac:dyDescent="0.25">
      <c r="A210" s="9">
        <v>45959</v>
      </c>
      <c r="B210" s="1" t="s">
        <v>5877</v>
      </c>
      <c r="C210" s="1">
        <v>2922.64</v>
      </c>
    </row>
    <row r="211" spans="1:3" x14ac:dyDescent="0.25">
      <c r="A211" s="9">
        <v>45960</v>
      </c>
      <c r="B211" s="1" t="s">
        <v>5877</v>
      </c>
      <c r="C211" s="1">
        <v>2926.27</v>
      </c>
    </row>
    <row r="212" spans="1:3" x14ac:dyDescent="0.25">
      <c r="A212" s="9">
        <v>45961</v>
      </c>
      <c r="B212" s="1" t="s">
        <v>5877</v>
      </c>
      <c r="C212" s="1">
        <v>2934.47</v>
      </c>
    </row>
    <row r="213" spans="1:3" x14ac:dyDescent="0.25">
      <c r="A213" s="9">
        <v>45964</v>
      </c>
      <c r="B213" s="1" t="s">
        <v>5877</v>
      </c>
      <c r="C213" s="1">
        <v>2932.36</v>
      </c>
    </row>
    <row r="214" spans="1:3" x14ac:dyDescent="0.25">
      <c r="A214" s="9">
        <v>45965</v>
      </c>
      <c r="B214" s="1" t="s">
        <v>5877</v>
      </c>
      <c r="C214" s="1">
        <v>2932.79</v>
      </c>
    </row>
    <row r="215" spans="1:3" x14ac:dyDescent="0.25">
      <c r="A215" s="9">
        <v>45966</v>
      </c>
      <c r="B215" s="1" t="s">
        <v>5877</v>
      </c>
      <c r="C215" s="1">
        <v>2953.77</v>
      </c>
    </row>
    <row r="216" spans="1:3" x14ac:dyDescent="0.25">
      <c r="A216" s="9">
        <v>45967</v>
      </c>
      <c r="B216" s="1" t="s">
        <v>5877</v>
      </c>
      <c r="C216" s="1">
        <v>2959.79</v>
      </c>
    </row>
    <row r="217" spans="1:3" x14ac:dyDescent="0.25">
      <c r="A217" s="9">
        <v>45968</v>
      </c>
      <c r="B217" s="1" t="s">
        <v>5877</v>
      </c>
      <c r="C217" s="1">
        <v>2968.8</v>
      </c>
    </row>
    <row r="218" spans="1:3" x14ac:dyDescent="0.25">
      <c r="A218" s="9">
        <v>45971</v>
      </c>
      <c r="B218" s="1" t="s">
        <v>5877</v>
      </c>
      <c r="C218" s="1">
        <v>2989.23</v>
      </c>
    </row>
    <row r="219" spans="1:3" x14ac:dyDescent="0.25">
      <c r="A219" s="9">
        <v>45972</v>
      </c>
      <c r="B219" s="1" t="s">
        <v>5877</v>
      </c>
      <c r="C219" s="1">
        <v>2987.77</v>
      </c>
    </row>
    <row r="220" spans="1:3" x14ac:dyDescent="0.25">
      <c r="A220" s="9">
        <v>45973</v>
      </c>
      <c r="B220" s="1" t="s">
        <v>5877</v>
      </c>
      <c r="C220" s="1">
        <v>2980.03</v>
      </c>
    </row>
    <row r="221" spans="1:3" x14ac:dyDescent="0.25">
      <c r="A221" s="9">
        <v>45974</v>
      </c>
      <c r="B221" s="1" t="s">
        <v>5877</v>
      </c>
      <c r="C221" s="1">
        <v>2982.24</v>
      </c>
    </row>
    <row r="222" spans="1:3" x14ac:dyDescent="0.25">
      <c r="A222" s="9">
        <v>45975</v>
      </c>
      <c r="B222" s="1" t="s">
        <v>5877</v>
      </c>
      <c r="C222" s="1">
        <v>2986.72</v>
      </c>
    </row>
    <row r="223" spans="1:3" x14ac:dyDescent="0.25">
      <c r="A223" s="9">
        <v>45978</v>
      </c>
      <c r="B223" s="1" t="s">
        <v>5877</v>
      </c>
      <c r="C223" s="1">
        <v>2989.02</v>
      </c>
    </row>
    <row r="224" spans="1:3" x14ac:dyDescent="0.25">
      <c r="A224" s="9">
        <v>45979</v>
      </c>
      <c r="B224" s="1" t="s">
        <v>5877</v>
      </c>
      <c r="C224" s="1">
        <v>2997.01</v>
      </c>
    </row>
    <row r="225" spans="1:3" x14ac:dyDescent="0.25">
      <c r="A225" s="9">
        <v>45980</v>
      </c>
      <c r="B225" s="1" t="s">
        <v>5877</v>
      </c>
      <c r="C225" s="1">
        <v>2997.47</v>
      </c>
    </row>
    <row r="226" spans="1:3" x14ac:dyDescent="0.25">
      <c r="A226" s="9">
        <v>45982</v>
      </c>
      <c r="B226" s="1" t="s">
        <v>5877</v>
      </c>
      <c r="C226" s="1">
        <v>3010.99</v>
      </c>
    </row>
    <row r="227" spans="1:3" x14ac:dyDescent="0.25">
      <c r="A227" s="9">
        <v>45985</v>
      </c>
      <c r="B227" s="1" t="s">
        <v>5877</v>
      </c>
      <c r="C227" s="1">
        <v>3015.87</v>
      </c>
    </row>
    <row r="228" spans="1:3" x14ac:dyDescent="0.25">
      <c r="A228" s="9">
        <v>45986</v>
      </c>
      <c r="B228" s="1" t="s">
        <v>5877</v>
      </c>
      <c r="C228" s="1">
        <v>3021.75</v>
      </c>
    </row>
    <row r="229" spans="1:3" x14ac:dyDescent="0.25">
      <c r="A229" s="9">
        <v>45987</v>
      </c>
      <c r="B229" s="1" t="s">
        <v>5877</v>
      </c>
      <c r="C229" s="1">
        <v>3032.6</v>
      </c>
    </row>
    <row r="230" spans="1:3" x14ac:dyDescent="0.25">
      <c r="A230" s="9">
        <v>45988</v>
      </c>
      <c r="B230" s="1" t="s">
        <v>5877</v>
      </c>
      <c r="C230" s="1">
        <v>3031.13</v>
      </c>
    </row>
    <row r="231" spans="1:3" x14ac:dyDescent="0.25">
      <c r="A231" s="9">
        <v>45989</v>
      </c>
      <c r="B231" s="1" t="s">
        <v>5877</v>
      </c>
      <c r="C231" s="1">
        <v>3031.19</v>
      </c>
    </row>
    <row r="232" spans="1:3" x14ac:dyDescent="0.25">
      <c r="A232" s="9">
        <v>45992</v>
      </c>
      <c r="B232" s="1" t="s">
        <v>5877</v>
      </c>
      <c r="C232" s="1">
        <v>3043.08</v>
      </c>
    </row>
    <row r="233" spans="1:3" x14ac:dyDescent="0.25">
      <c r="A233" s="9">
        <v>45993</v>
      </c>
      <c r="B233" s="1" t="s">
        <v>5877</v>
      </c>
      <c r="C233" s="1">
        <v>3060.31</v>
      </c>
    </row>
    <row r="234" spans="1:3" x14ac:dyDescent="0.25">
      <c r="A234" s="9">
        <v>45994</v>
      </c>
      <c r="B234" s="1" t="s">
        <v>5877</v>
      </c>
      <c r="C234" s="1">
        <v>3061.06</v>
      </c>
    </row>
    <row r="235" spans="1:3" x14ac:dyDescent="0.25">
      <c r="A235" s="9">
        <v>45995</v>
      </c>
      <c r="B235" s="1" t="s">
        <v>5877</v>
      </c>
      <c r="C235" s="1">
        <v>3072.36</v>
      </c>
    </row>
    <row r="236" spans="1:3" x14ac:dyDescent="0.25">
      <c r="A236" s="9">
        <v>45996</v>
      </c>
      <c r="B236" s="1" t="s">
        <v>5877</v>
      </c>
      <c r="C236" s="1">
        <v>3070.36</v>
      </c>
    </row>
    <row r="237" spans="1:3" x14ac:dyDescent="0.25">
      <c r="A237" s="9">
        <v>45999</v>
      </c>
      <c r="B237" s="1" t="s">
        <v>5877</v>
      </c>
      <c r="C237" s="1">
        <v>3068.91</v>
      </c>
    </row>
    <row r="238" spans="1:3" x14ac:dyDescent="0.25">
      <c r="A238" s="9">
        <v>46000</v>
      </c>
      <c r="B238" s="1" t="s">
        <v>5877</v>
      </c>
      <c r="C238" s="1">
        <v>3067.68</v>
      </c>
    </row>
    <row r="239" spans="1:3" x14ac:dyDescent="0.25">
      <c r="A239" s="9">
        <v>46001</v>
      </c>
      <c r="B239" s="1" t="s">
        <v>5877</v>
      </c>
      <c r="C239" s="1">
        <v>3065.42</v>
      </c>
    </row>
    <row r="240" spans="1:3" x14ac:dyDescent="0.25">
      <c r="A240" s="9">
        <v>46002</v>
      </c>
      <c r="B240" s="1" t="s">
        <v>5877</v>
      </c>
      <c r="C240" s="1">
        <v>3072.26</v>
      </c>
    </row>
    <row r="241" spans="1:3" x14ac:dyDescent="0.25">
      <c r="A241" s="9">
        <v>46003</v>
      </c>
      <c r="B241" s="1" t="s">
        <v>5877</v>
      </c>
      <c r="C241" s="1">
        <v>3071.09</v>
      </c>
    </row>
    <row r="242" spans="1:3" x14ac:dyDescent="0.25">
      <c r="A242" s="9">
        <v>46006</v>
      </c>
      <c r="B242" s="1" t="s">
        <v>5877</v>
      </c>
      <c r="C242" s="1">
        <v>3073.58</v>
      </c>
    </row>
    <row r="243" spans="1:3" x14ac:dyDescent="0.25">
      <c r="A243" s="9">
        <v>46007</v>
      </c>
      <c r="B243" s="1" t="s">
        <v>5877</v>
      </c>
      <c r="C243" s="1">
        <v>3061.63</v>
      </c>
    </row>
    <row r="244" spans="1:3" x14ac:dyDescent="0.25">
      <c r="A244" s="9">
        <v>46008</v>
      </c>
      <c r="B244" s="1" t="s">
        <v>5877</v>
      </c>
      <c r="C244" s="1">
        <v>3047.82</v>
      </c>
    </row>
    <row r="245" spans="1:3" x14ac:dyDescent="0.25">
      <c r="A245" s="9">
        <v>46009</v>
      </c>
      <c r="B245" s="1" t="s">
        <v>5877</v>
      </c>
      <c r="C245" s="1">
        <v>3073.21</v>
      </c>
    </row>
    <row r="246" spans="1:3" x14ac:dyDescent="0.25">
      <c r="A246" s="9">
        <v>46010</v>
      </c>
      <c r="B246" s="1" t="s">
        <v>5877</v>
      </c>
      <c r="C246" s="1">
        <v>3064.07</v>
      </c>
    </row>
    <row r="247" spans="1:3" x14ac:dyDescent="0.25">
      <c r="A247" s="9">
        <v>46013</v>
      </c>
      <c r="B247" s="1" t="s">
        <v>5877</v>
      </c>
      <c r="C247" s="1">
        <v>3066.34</v>
      </c>
    </row>
    <row r="248" spans="1:3" x14ac:dyDescent="0.25">
      <c r="A248" s="9">
        <v>46014</v>
      </c>
      <c r="B248" s="1" t="s">
        <v>5877</v>
      </c>
      <c r="C248" s="1">
        <v>3067.72</v>
      </c>
    </row>
    <row r="249" spans="1:3" x14ac:dyDescent="0.25">
      <c r="A249" s="9">
        <v>46017</v>
      </c>
      <c r="B249" s="1" t="s">
        <v>5877</v>
      </c>
      <c r="C249" s="1">
        <v>3063.72</v>
      </c>
    </row>
    <row r="250" spans="1:3" x14ac:dyDescent="0.25">
      <c r="A250" s="9">
        <v>46020</v>
      </c>
      <c r="B250" s="1" t="s">
        <v>5877</v>
      </c>
      <c r="C250" s="1">
        <v>3062.69</v>
      </c>
    </row>
    <row r="251" spans="1:3" x14ac:dyDescent="0.25">
      <c r="A251" s="9">
        <v>46021</v>
      </c>
      <c r="B251" s="1" t="s">
        <v>5877</v>
      </c>
      <c r="C251" s="1">
        <v>3066.58</v>
      </c>
    </row>
    <row r="252" spans="1:3" x14ac:dyDescent="0.25">
      <c r="A252" s="9">
        <v>46024</v>
      </c>
      <c r="B252" s="1" t="s">
        <v>5877</v>
      </c>
      <c r="C252" s="1">
        <v>3070.21</v>
      </c>
    </row>
    <row r="253" spans="1:3" x14ac:dyDescent="0.25">
      <c r="A253" s="9">
        <v>46027</v>
      </c>
      <c r="B253" t="s">
        <v>5877</v>
      </c>
      <c r="C253" s="1">
        <v>3085.47</v>
      </c>
    </row>
    <row r="254" spans="1:3" x14ac:dyDescent="0.25">
      <c r="A254" s="9">
        <v>46028</v>
      </c>
      <c r="B254" t="s">
        <v>5877</v>
      </c>
      <c r="C254" s="1">
        <v>3091.64</v>
      </c>
    </row>
    <row r="255" spans="1:3" x14ac:dyDescent="0.25">
      <c r="A255" s="9">
        <v>46029</v>
      </c>
      <c r="B255" t="s">
        <v>5877</v>
      </c>
      <c r="C255" s="1">
        <v>3072.85</v>
      </c>
    </row>
    <row r="256" spans="1:3" x14ac:dyDescent="0.25">
      <c r="A256" s="9">
        <v>46030</v>
      </c>
      <c r="B256" t="s">
        <v>5877</v>
      </c>
      <c r="C256" s="1">
        <v>3072.85</v>
      </c>
    </row>
    <row r="257" spans="1:3" x14ac:dyDescent="0.25">
      <c r="A257" s="9">
        <v>46031</v>
      </c>
      <c r="B257" t="s">
        <v>5877</v>
      </c>
      <c r="C257" s="1">
        <v>3061.65</v>
      </c>
    </row>
    <row r="258" spans="1:3" x14ac:dyDescent="0.25">
      <c r="A258" s="9">
        <v>46034</v>
      </c>
      <c r="B258" t="s">
        <v>5877</v>
      </c>
      <c r="C258" s="1">
        <v>3040.03</v>
      </c>
    </row>
    <row r="259" spans="1:3" x14ac:dyDescent="0.25">
      <c r="A259" s="9">
        <v>46035</v>
      </c>
      <c r="B259" t="s">
        <v>5877</v>
      </c>
      <c r="C259" s="1">
        <v>3053.52</v>
      </c>
    </row>
    <row r="260" spans="1:3" x14ac:dyDescent="0.25">
      <c r="A260" s="9">
        <v>46036</v>
      </c>
      <c r="B260" t="s">
        <v>5877</v>
      </c>
      <c r="C260" s="1">
        <v>3063.72</v>
      </c>
    </row>
    <row r="261" spans="1:3" x14ac:dyDescent="0.25">
      <c r="A261" s="9">
        <v>46037</v>
      </c>
      <c r="B261" t="s">
        <v>5877</v>
      </c>
      <c r="C261" s="1">
        <v>3076.12</v>
      </c>
    </row>
    <row r="262" spans="1:3" x14ac:dyDescent="0.25">
      <c r="A262" s="9">
        <v>46038</v>
      </c>
      <c r="B262" t="s">
        <v>5877</v>
      </c>
      <c r="C262" s="1">
        <v>3073.01</v>
      </c>
    </row>
    <row r="263" spans="1:3" x14ac:dyDescent="0.25">
      <c r="A263" s="9">
        <v>46041</v>
      </c>
      <c r="B263" t="s">
        <v>5877</v>
      </c>
      <c r="C263" s="1">
        <v>3070.49</v>
      </c>
    </row>
    <row r="264" spans="1:3" x14ac:dyDescent="0.25">
      <c r="A264" s="9">
        <v>46042</v>
      </c>
      <c r="B264" t="s">
        <v>5877</v>
      </c>
      <c r="C264" s="1">
        <v>3076.27</v>
      </c>
    </row>
    <row r="265" spans="1:3" x14ac:dyDescent="0.25">
      <c r="A265" s="4">
        <v>46043</v>
      </c>
      <c r="B265" t="s">
        <v>5877</v>
      </c>
      <c r="C265" s="1">
        <v>3065.22</v>
      </c>
    </row>
    <row r="266" spans="1:3" x14ac:dyDescent="0.25">
      <c r="A266" s="4">
        <v>46044</v>
      </c>
      <c r="B266" t="s">
        <v>5877</v>
      </c>
      <c r="C266" s="1">
        <v>3081.36</v>
      </c>
    </row>
    <row r="267" spans="1:3" x14ac:dyDescent="0.25">
      <c r="A267" s="9">
        <v>46045</v>
      </c>
      <c r="B267" t="s">
        <v>5877</v>
      </c>
      <c r="C267" s="1">
        <v>3092.55</v>
      </c>
    </row>
    <row r="268" spans="1:3" x14ac:dyDescent="0.25">
      <c r="A268" s="9">
        <v>46048</v>
      </c>
      <c r="B268" t="s">
        <v>5877</v>
      </c>
      <c r="C268" s="1">
        <v>3100.9</v>
      </c>
    </row>
    <row r="269" spans="1:3" x14ac:dyDescent="0.25">
      <c r="A269" s="9">
        <v>46049</v>
      </c>
      <c r="B269" t="s">
        <v>5877</v>
      </c>
      <c r="C269" s="1">
        <v>3097.63</v>
      </c>
    </row>
    <row r="270" spans="1:3" x14ac:dyDescent="0.25">
      <c r="A270" s="9">
        <v>46050</v>
      </c>
      <c r="B270" t="s">
        <v>5877</v>
      </c>
      <c r="C270" s="1">
        <v>3105.95</v>
      </c>
    </row>
    <row r="271" spans="1:3" x14ac:dyDescent="0.25">
      <c r="A271" s="9">
        <v>46051</v>
      </c>
      <c r="B271" t="s">
        <v>5877</v>
      </c>
      <c r="C271" s="1">
        <v>3098.65</v>
      </c>
    </row>
    <row r="272" spans="1:3" x14ac:dyDescent="0.25">
      <c r="A272" s="9">
        <v>46052</v>
      </c>
      <c r="B272" t="s">
        <v>5877</v>
      </c>
      <c r="C272" s="1">
        <v>3091.73</v>
      </c>
    </row>
    <row r="273" spans="1:3" x14ac:dyDescent="0.25">
      <c r="A273" s="9">
        <v>46055</v>
      </c>
      <c r="B273" t="s">
        <v>5877</v>
      </c>
      <c r="C273" s="1">
        <v>3091.69</v>
      </c>
    </row>
    <row r="274" spans="1:3" x14ac:dyDescent="0.25">
      <c r="A274" s="9">
        <v>46056</v>
      </c>
      <c r="B274" t="s">
        <v>5877</v>
      </c>
      <c r="C274" s="1">
        <v>3088.37</v>
      </c>
    </row>
    <row r="275" spans="1:3" x14ac:dyDescent="0.25">
      <c r="A275" s="9">
        <v>46057</v>
      </c>
      <c r="B275" t="s">
        <v>5877</v>
      </c>
      <c r="C275" s="1">
        <v>3095.89</v>
      </c>
    </row>
    <row r="276" spans="1:3" x14ac:dyDescent="0.25">
      <c r="A276" s="9">
        <v>46058</v>
      </c>
      <c r="B276" t="s">
        <v>5877</v>
      </c>
      <c r="C276" s="1">
        <v>3117.25</v>
      </c>
    </row>
    <row r="277" spans="1:3" x14ac:dyDescent="0.25">
      <c r="A277" s="9">
        <v>46059</v>
      </c>
      <c r="B277" t="s">
        <v>5877</v>
      </c>
      <c r="C277" s="1">
        <v>3118.69</v>
      </c>
    </row>
    <row r="278" spans="1:3" x14ac:dyDescent="0.25">
      <c r="A278" s="9">
        <v>46062</v>
      </c>
      <c r="B278" t="s">
        <v>5877</v>
      </c>
      <c r="C278" s="1">
        <v>3112.21</v>
      </c>
    </row>
    <row r="279" spans="1:3" x14ac:dyDescent="0.25">
      <c r="A279" s="9">
        <v>46063</v>
      </c>
      <c r="B279" t="s">
        <v>5877</v>
      </c>
      <c r="C279" s="1">
        <v>3137.12</v>
      </c>
    </row>
    <row r="280" spans="1:3" x14ac:dyDescent="0.25">
      <c r="A280" s="9">
        <v>46064</v>
      </c>
      <c r="B280" t="s">
        <v>5877</v>
      </c>
      <c r="C280" s="1">
        <v>3159.72</v>
      </c>
    </row>
    <row r="281" spans="1:3" x14ac:dyDescent="0.25">
      <c r="A281" s="9">
        <v>46065</v>
      </c>
      <c r="B281" t="s">
        <v>5877</v>
      </c>
      <c r="C281" s="1">
        <v>3159.02</v>
      </c>
    </row>
    <row r="282" spans="1:3" x14ac:dyDescent="0.25">
      <c r="A282" s="9">
        <v>46066</v>
      </c>
      <c r="B282" t="s">
        <v>5877</v>
      </c>
      <c r="C282" s="1">
        <v>3157.23</v>
      </c>
    </row>
    <row r="283" spans="1:3" x14ac:dyDescent="0.25">
      <c r="A283" s="9">
        <v>46071</v>
      </c>
      <c r="B283" t="s">
        <v>5877</v>
      </c>
      <c r="C283" s="1">
        <v>3145.84</v>
      </c>
    </row>
    <row r="284" spans="1:3" x14ac:dyDescent="0.25">
      <c r="A284" s="9">
        <v>46072</v>
      </c>
      <c r="B284" t="s">
        <v>5877</v>
      </c>
      <c r="C284" s="1">
        <v>3180.64</v>
      </c>
    </row>
    <row r="285" spans="1:3" x14ac:dyDescent="0.25">
      <c r="A285" s="9">
        <v>46073</v>
      </c>
      <c r="B285" t="s">
        <v>5877</v>
      </c>
      <c r="C285" s="1">
        <v>3186.09</v>
      </c>
    </row>
    <row r="286" spans="1:3" x14ac:dyDescent="0.25">
      <c r="A286" s="9">
        <v>46076</v>
      </c>
      <c r="B286" t="s">
        <v>5877</v>
      </c>
      <c r="C286" s="1">
        <v>3213.2</v>
      </c>
    </row>
    <row r="287" spans="1:3" x14ac:dyDescent="0.25">
      <c r="A287" s="9">
        <v>46077</v>
      </c>
      <c r="B287" t="s">
        <v>5877</v>
      </c>
      <c r="C287" s="1">
        <v>3232.77</v>
      </c>
    </row>
    <row r="288" spans="1:3" x14ac:dyDescent="0.25">
      <c r="A288" s="9">
        <v>46078</v>
      </c>
      <c r="B288" t="s">
        <v>5877</v>
      </c>
      <c r="C288" s="1">
        <v>3218.7</v>
      </c>
    </row>
    <row r="289" spans="1:3" x14ac:dyDescent="0.25">
      <c r="A289" s="9">
        <v>46079</v>
      </c>
      <c r="B289" t="s">
        <v>5877</v>
      </c>
      <c r="C289" s="1">
        <v>3218.74</v>
      </c>
    </row>
    <row r="290" spans="1:3" x14ac:dyDescent="0.25">
      <c r="A290" s="9">
        <v>46080</v>
      </c>
      <c r="B290" t="s">
        <v>5877</v>
      </c>
      <c r="C290" s="1">
        <v>3224.18</v>
      </c>
    </row>
    <row r="291" spans="1:3" x14ac:dyDescent="0.25">
      <c r="A291" s="9">
        <v>46083</v>
      </c>
      <c r="B291" t="s">
        <v>5877</v>
      </c>
      <c r="C291" s="1">
        <v>3225.73</v>
      </c>
    </row>
    <row r="292" spans="1:3" x14ac:dyDescent="0.25">
      <c r="A292" s="9">
        <v>46084</v>
      </c>
      <c r="B292" t="s">
        <v>5877</v>
      </c>
      <c r="C292" s="1">
        <v>3246.87</v>
      </c>
    </row>
    <row r="293" spans="1:3" x14ac:dyDescent="0.25">
      <c r="A293" s="9">
        <v>46085</v>
      </c>
      <c r="B293" t="s">
        <v>5877</v>
      </c>
      <c r="C293" s="1">
        <v>3257.05</v>
      </c>
    </row>
    <row r="294" spans="1:3" x14ac:dyDescent="0.25">
      <c r="A294" s="9">
        <v>46086</v>
      </c>
      <c r="B294" t="s">
        <v>5877</v>
      </c>
      <c r="C294" s="1">
        <v>3266.23</v>
      </c>
    </row>
    <row r="295" spans="1:3" x14ac:dyDescent="0.25">
      <c r="A295" s="26">
        <v>46087</v>
      </c>
      <c r="B295" t="s">
        <v>5877</v>
      </c>
      <c r="C295" s="23">
        <v>3267.63</v>
      </c>
    </row>
    <row r="296" spans="1:3" x14ac:dyDescent="0.25">
      <c r="A296" s="26">
        <v>46090</v>
      </c>
      <c r="B296" t="s">
        <v>5877</v>
      </c>
      <c r="C296" s="23">
        <v>3263.92</v>
      </c>
    </row>
    <row r="297" spans="1:3" x14ac:dyDescent="0.25">
      <c r="A297" s="26">
        <v>46091</v>
      </c>
      <c r="B297" t="s">
        <v>5877</v>
      </c>
      <c r="C297" s="23">
        <v>3252.9</v>
      </c>
    </row>
    <row r="298" spans="1:3" x14ac:dyDescent="0.25">
      <c r="A298" s="26">
        <v>46092</v>
      </c>
      <c r="B298" t="s">
        <v>5877</v>
      </c>
      <c r="C298" s="23">
        <v>3251.73</v>
      </c>
    </row>
    <row r="299" spans="1:3" x14ac:dyDescent="0.25">
      <c r="A299" s="26">
        <v>46093</v>
      </c>
      <c r="B299" t="s">
        <v>5877</v>
      </c>
      <c r="C299" s="23">
        <v>3253.4</v>
      </c>
    </row>
    <row r="300" spans="1:3" x14ac:dyDescent="0.25">
      <c r="A300" s="30" t="s">
        <v>5702</v>
      </c>
      <c r="B300" t="s">
        <v>5877</v>
      </c>
      <c r="C300" s="23">
        <v>3257.48</v>
      </c>
    </row>
    <row r="301" spans="1:3" x14ac:dyDescent="0.25">
      <c r="A301" s="30" t="s">
        <v>5703</v>
      </c>
      <c r="B301" t="s">
        <v>5877</v>
      </c>
      <c r="C301" s="23">
        <v>3256.1</v>
      </c>
    </row>
    <row r="302" spans="1:3" x14ac:dyDescent="0.25">
      <c r="A302" s="30" t="s">
        <v>5704</v>
      </c>
      <c r="B302" t="s">
        <v>5877</v>
      </c>
      <c r="C302" s="23">
        <v>3253.44</v>
      </c>
    </row>
    <row r="303" spans="1:3" x14ac:dyDescent="0.25">
      <c r="A303" s="30" t="s">
        <v>5705</v>
      </c>
      <c r="B303" t="s">
        <v>5877</v>
      </c>
      <c r="C303" s="23">
        <v>3258.37</v>
      </c>
    </row>
    <row r="304" spans="1:3" x14ac:dyDescent="0.25">
      <c r="A304" s="30" t="s">
        <v>5706</v>
      </c>
      <c r="B304" t="s">
        <v>5877</v>
      </c>
      <c r="C304" s="23">
        <v>3264.36</v>
      </c>
    </row>
    <row r="305" spans="1:3" x14ac:dyDescent="0.25">
      <c r="A305" s="30" t="s">
        <v>5707</v>
      </c>
      <c r="B305" t="s">
        <v>5877</v>
      </c>
      <c r="C305" s="23">
        <v>3266.08</v>
      </c>
    </row>
    <row r="306" spans="1:3" x14ac:dyDescent="0.25">
      <c r="A306" s="30" t="s">
        <v>5708</v>
      </c>
      <c r="B306" t="s">
        <v>5877</v>
      </c>
      <c r="C306" s="23">
        <v>3273.13</v>
      </c>
    </row>
    <row r="307" spans="1:3" x14ac:dyDescent="0.25">
      <c r="A307" s="30" t="s">
        <v>5709</v>
      </c>
      <c r="B307" t="s">
        <v>5877</v>
      </c>
      <c r="C307" s="23">
        <v>3277.02</v>
      </c>
    </row>
    <row r="308" spans="1:3" x14ac:dyDescent="0.25">
      <c r="A308" s="30" t="s">
        <v>5710</v>
      </c>
      <c r="B308" t="s">
        <v>5877</v>
      </c>
      <c r="C308" s="23">
        <v>3278.85</v>
      </c>
    </row>
    <row r="309" spans="1:3" x14ac:dyDescent="0.25">
      <c r="A309" s="30" t="s">
        <v>5711</v>
      </c>
      <c r="B309" t="s">
        <v>5877</v>
      </c>
      <c r="C309" s="23">
        <v>3274.3</v>
      </c>
    </row>
    <row r="310" spans="1:3" x14ac:dyDescent="0.25">
      <c r="A310" s="30" t="s">
        <v>5712</v>
      </c>
      <c r="B310" t="s">
        <v>5877</v>
      </c>
      <c r="C310" s="23">
        <v>3285.53</v>
      </c>
    </row>
    <row r="311" spans="1:3" x14ac:dyDescent="0.25">
      <c r="A311" s="30" t="s">
        <v>5713</v>
      </c>
      <c r="B311" t="s">
        <v>5877</v>
      </c>
      <c r="C311" s="23">
        <v>3295.07</v>
      </c>
    </row>
    <row r="312" spans="1:3" x14ac:dyDescent="0.25">
      <c r="A312" s="30" t="s">
        <v>5714</v>
      </c>
      <c r="B312" t="s">
        <v>5877</v>
      </c>
      <c r="C312" s="23">
        <v>3293.86</v>
      </c>
    </row>
    <row r="313" spans="1:3" x14ac:dyDescent="0.25">
      <c r="A313" s="30" t="s">
        <v>5715</v>
      </c>
      <c r="B313" t="s">
        <v>5877</v>
      </c>
      <c r="C313" s="23">
        <v>3298.07</v>
      </c>
    </row>
    <row r="314" spans="1:3" x14ac:dyDescent="0.25">
      <c r="A314" s="30" t="s">
        <v>5716</v>
      </c>
      <c r="B314" t="s">
        <v>5877</v>
      </c>
      <c r="C314" s="23">
        <v>3297.48</v>
      </c>
    </row>
    <row r="315" spans="1:3" x14ac:dyDescent="0.25">
      <c r="A315" s="30" t="s">
        <v>5717</v>
      </c>
      <c r="B315" t="s">
        <v>5877</v>
      </c>
      <c r="C315" s="23">
        <v>3300.76</v>
      </c>
    </row>
    <row r="316" spans="1:3" x14ac:dyDescent="0.25">
      <c r="A316" s="30" t="s">
        <v>5718</v>
      </c>
      <c r="B316" t="s">
        <v>5877</v>
      </c>
      <c r="C316" s="23">
        <v>3305.87</v>
      </c>
    </row>
    <row r="317" spans="1:3" x14ac:dyDescent="0.25">
      <c r="A317" s="30" t="s">
        <v>5719</v>
      </c>
      <c r="B317" t="s">
        <v>5877</v>
      </c>
      <c r="C317" s="23">
        <v>3305.75</v>
      </c>
    </row>
    <row r="318" spans="1:3" x14ac:dyDescent="0.25">
      <c r="A318" s="30" t="s">
        <v>5720</v>
      </c>
      <c r="B318" t="s">
        <v>5877</v>
      </c>
      <c r="C318" s="23">
        <v>3310.49</v>
      </c>
    </row>
    <row r="319" spans="1:3" x14ac:dyDescent="0.25">
      <c r="A319" s="30" t="s">
        <v>5721</v>
      </c>
      <c r="B319" t="s">
        <v>5877</v>
      </c>
      <c r="C319" s="23">
        <v>3328.66</v>
      </c>
    </row>
    <row r="320" spans="1:3" x14ac:dyDescent="0.25">
      <c r="A320" s="30" t="s">
        <v>5722</v>
      </c>
      <c r="B320" t="s">
        <v>5877</v>
      </c>
      <c r="C320" s="23">
        <v>3346.72</v>
      </c>
    </row>
    <row r="321" spans="1:3" x14ac:dyDescent="0.25">
      <c r="A321" s="30" t="s">
        <v>5723</v>
      </c>
      <c r="B321" t="s">
        <v>5877</v>
      </c>
      <c r="C321" s="23">
        <v>3356.62</v>
      </c>
    </row>
    <row r="322" spans="1:3" x14ac:dyDescent="0.25">
      <c r="A322" s="30" t="s">
        <v>5724</v>
      </c>
      <c r="B322" t="s">
        <v>5877</v>
      </c>
      <c r="C322" s="23">
        <v>3366.17</v>
      </c>
    </row>
    <row r="323" spans="1:3" x14ac:dyDescent="0.25">
      <c r="A323" s="26">
        <v>46128</v>
      </c>
      <c r="B323" t="s">
        <v>5877</v>
      </c>
      <c r="C323" s="23">
        <v>3372.59</v>
      </c>
    </row>
    <row r="324" spans="1:3" x14ac:dyDescent="0.25">
      <c r="A324" s="26">
        <v>46132</v>
      </c>
      <c r="B324" t="s">
        <v>5877</v>
      </c>
      <c r="C324" s="23">
        <v>3380.72</v>
      </c>
    </row>
    <row r="325" spans="1:3" x14ac:dyDescent="0.25">
      <c r="A325" s="26">
        <v>46134</v>
      </c>
      <c r="B325" t="s">
        <v>5877</v>
      </c>
      <c r="C325" s="23">
        <v>3381.64</v>
      </c>
    </row>
    <row r="326" spans="1:3" x14ac:dyDescent="0.25">
      <c r="A326" s="26">
        <v>46135</v>
      </c>
      <c r="B326" t="s">
        <v>5877</v>
      </c>
      <c r="C326" s="23">
        <v>3384.07</v>
      </c>
    </row>
    <row r="327" spans="1:3" x14ac:dyDescent="0.25">
      <c r="A327" s="26">
        <v>46136</v>
      </c>
      <c r="B327" t="s">
        <v>5877</v>
      </c>
      <c r="C327" s="23">
        <v>3389.87</v>
      </c>
    </row>
    <row r="328" spans="1:3" x14ac:dyDescent="0.25">
      <c r="A328" s="26">
        <v>46139</v>
      </c>
      <c r="B328" t="s">
        <v>5877</v>
      </c>
      <c r="C328" s="23">
        <v>3401.32</v>
      </c>
    </row>
    <row r="329" spans="1:3" x14ac:dyDescent="0.25">
      <c r="A329" s="26">
        <v>46140</v>
      </c>
      <c r="B329" t="s">
        <v>5877</v>
      </c>
      <c r="C329" s="23">
        <v>3403.82</v>
      </c>
    </row>
    <row r="330" spans="1:3" x14ac:dyDescent="0.25">
      <c r="A330" s="26">
        <v>46141</v>
      </c>
      <c r="B330" t="s">
        <v>5877</v>
      </c>
      <c r="C330" s="23">
        <v>3405.14</v>
      </c>
    </row>
    <row r="331" spans="1:3" x14ac:dyDescent="0.25">
      <c r="A331" s="26">
        <v>46142</v>
      </c>
      <c r="B331" t="s">
        <v>5877</v>
      </c>
      <c r="C331" s="23">
        <v>3408.7</v>
      </c>
    </row>
    <row r="332" spans="1:3" x14ac:dyDescent="0.25">
      <c r="A332" s="26">
        <v>46146</v>
      </c>
      <c r="B332" t="s">
        <v>5877</v>
      </c>
      <c r="C332" s="23">
        <v>3416.74</v>
      </c>
    </row>
    <row r="333" spans="1:3" x14ac:dyDescent="0.25">
      <c r="A333" s="26">
        <v>46147</v>
      </c>
      <c r="B333" t="s">
        <v>5877</v>
      </c>
      <c r="C333" s="23">
        <v>3419.59</v>
      </c>
    </row>
    <row r="334" spans="1:3" x14ac:dyDescent="0.25">
      <c r="A334" s="26">
        <v>46148</v>
      </c>
      <c r="B334" t="s">
        <v>5877</v>
      </c>
      <c r="C334" s="23">
        <v>3420.24</v>
      </c>
    </row>
    <row r="335" spans="1:3" x14ac:dyDescent="0.25">
      <c r="A335" s="26">
        <v>46149</v>
      </c>
      <c r="B335" t="s">
        <v>5877</v>
      </c>
      <c r="C335" s="23">
        <v>3417.44</v>
      </c>
    </row>
    <row r="336" spans="1:3" x14ac:dyDescent="0.25">
      <c r="A336" s="26">
        <v>46150</v>
      </c>
      <c r="B336" t="s">
        <v>5877</v>
      </c>
      <c r="C336" s="23">
        <v>3424.97</v>
      </c>
    </row>
    <row r="337" spans="1:3" x14ac:dyDescent="0.25">
      <c r="A337" s="26">
        <v>46153</v>
      </c>
      <c r="B337" t="s">
        <v>5877</v>
      </c>
      <c r="C337" s="23">
        <v>3422.29</v>
      </c>
    </row>
    <row r="338" spans="1:3" x14ac:dyDescent="0.25">
      <c r="A338" s="26">
        <v>46154</v>
      </c>
      <c r="B338" t="s">
        <v>5877</v>
      </c>
      <c r="C338" s="23">
        <v>3431.33</v>
      </c>
    </row>
    <row r="339" spans="1:3" x14ac:dyDescent="0.25">
      <c r="A339" s="26">
        <v>46155</v>
      </c>
      <c r="B339" t="s">
        <v>5877</v>
      </c>
      <c r="C339" s="23">
        <v>3427.14</v>
      </c>
    </row>
    <row r="340" spans="1:3" x14ac:dyDescent="0.25">
      <c r="A340" s="26">
        <v>46156</v>
      </c>
      <c r="B340" t="s">
        <v>5877</v>
      </c>
      <c r="C340" s="23">
        <v>3430.49</v>
      </c>
    </row>
    <row r="341" spans="1:3" x14ac:dyDescent="0.25">
      <c r="A341" s="26">
        <v>46157</v>
      </c>
      <c r="B341" t="s">
        <v>5877</v>
      </c>
      <c r="C341" s="23">
        <v>3433.13</v>
      </c>
    </row>
    <row r="342" spans="1:3" x14ac:dyDescent="0.25">
      <c r="A342" s="26">
        <v>46160</v>
      </c>
      <c r="B342" t="s">
        <v>5877</v>
      </c>
      <c r="C342" s="23">
        <v>3433.52</v>
      </c>
    </row>
    <row r="343" spans="1:3" x14ac:dyDescent="0.25">
      <c r="A343" s="26">
        <v>46161</v>
      </c>
      <c r="B343" t="s">
        <v>5877</v>
      </c>
      <c r="C343" s="23">
        <v>3416.03</v>
      </c>
    </row>
    <row r="344" spans="1:3" x14ac:dyDescent="0.25">
      <c r="A344" s="26">
        <v>46162</v>
      </c>
      <c r="B344" t="s">
        <v>5877</v>
      </c>
      <c r="C344" s="23">
        <v>3410.92</v>
      </c>
    </row>
    <row r="345" spans="1:3" x14ac:dyDescent="0.25">
      <c r="A345" s="26">
        <v>46163</v>
      </c>
      <c r="B345" t="s">
        <v>5877</v>
      </c>
      <c r="C345" s="23">
        <v>3424.72</v>
      </c>
    </row>
    <row r="346" spans="1:3" x14ac:dyDescent="0.25">
      <c r="A346" s="26">
        <v>46164</v>
      </c>
      <c r="B346" t="s">
        <v>5877</v>
      </c>
      <c r="C346" s="23">
        <v>3428.49</v>
      </c>
    </row>
    <row r="347" spans="1:3" x14ac:dyDescent="0.25">
      <c r="A347" s="26">
        <v>46167</v>
      </c>
      <c r="B347" t="s">
        <v>5877</v>
      </c>
      <c r="C347" s="23">
        <v>3425.59</v>
      </c>
    </row>
    <row r="348" spans="1:3" x14ac:dyDescent="0.25">
      <c r="A348" s="26">
        <v>46168</v>
      </c>
      <c r="B348" t="s">
        <v>5877</v>
      </c>
      <c r="C348" s="23">
        <v>3425.26</v>
      </c>
    </row>
    <row r="349" spans="1:3" x14ac:dyDescent="0.25">
      <c r="A349" s="26">
        <v>46169</v>
      </c>
      <c r="B349" t="s">
        <v>5877</v>
      </c>
      <c r="C349" s="23">
        <v>3421.01</v>
      </c>
    </row>
    <row r="350" spans="1:3" x14ac:dyDescent="0.25">
      <c r="A350" s="26">
        <v>46170</v>
      </c>
      <c r="B350" t="s">
        <v>5877</v>
      </c>
      <c r="C350" s="23">
        <v>3411.95</v>
      </c>
    </row>
    <row r="351" spans="1:3" x14ac:dyDescent="0.25">
      <c r="A351" s="26">
        <v>46171</v>
      </c>
      <c r="B351" t="s">
        <v>5877</v>
      </c>
      <c r="C351" s="23">
        <v>3419.24</v>
      </c>
    </row>
    <row r="352" spans="1:3" x14ac:dyDescent="0.25">
      <c r="A352" s="26">
        <v>46174</v>
      </c>
      <c r="B352" t="s">
        <v>5877</v>
      </c>
      <c r="C352" s="23">
        <v>3414.84</v>
      </c>
    </row>
    <row r="353" spans="1:3" x14ac:dyDescent="0.25">
      <c r="A353" s="26">
        <v>46175</v>
      </c>
      <c r="B353" t="s">
        <v>5877</v>
      </c>
      <c r="C353" s="23">
        <v>3416.37</v>
      </c>
    </row>
    <row r="354" spans="1:3" x14ac:dyDescent="0.25">
      <c r="A354" s="26">
        <v>46176</v>
      </c>
      <c r="B354" t="s">
        <v>5877</v>
      </c>
      <c r="C354" s="23">
        <v>3412.68</v>
      </c>
    </row>
    <row r="355" spans="1:3" x14ac:dyDescent="0.25">
      <c r="A355" s="26">
        <v>46178</v>
      </c>
      <c r="B355" t="s">
        <v>5877</v>
      </c>
      <c r="C355" s="23">
        <v>3402</v>
      </c>
    </row>
    <row r="356" spans="1:3" x14ac:dyDescent="0.25">
      <c r="A356" s="26">
        <v>46181</v>
      </c>
      <c r="B356" t="s">
        <v>5877</v>
      </c>
      <c r="C356" s="23">
        <v>3403.95</v>
      </c>
    </row>
    <row r="357" spans="1:3" x14ac:dyDescent="0.25">
      <c r="A357" s="26">
        <v>46182</v>
      </c>
      <c r="B357" t="s">
        <v>5877</v>
      </c>
      <c r="C357" s="23">
        <v>3407.66</v>
      </c>
    </row>
    <row r="358" spans="1:3" x14ac:dyDescent="0.25">
      <c r="A358" s="26">
        <v>46183</v>
      </c>
      <c r="B358" t="s">
        <v>5877</v>
      </c>
      <c r="C358" s="23">
        <v>3400.94</v>
      </c>
    </row>
    <row r="359" spans="1:3" x14ac:dyDescent="0.25">
      <c r="A359" s="26">
        <v>46184</v>
      </c>
      <c r="B359" t="s">
        <v>5877</v>
      </c>
      <c r="C359" s="23">
        <v>3398.83</v>
      </c>
    </row>
    <row r="360" spans="1:3" x14ac:dyDescent="0.25">
      <c r="A360" s="26">
        <v>46185</v>
      </c>
      <c r="B360" t="s">
        <v>5877</v>
      </c>
      <c r="C360" s="23">
        <v>3396.76</v>
      </c>
    </row>
    <row r="361" spans="1:3" x14ac:dyDescent="0.25">
      <c r="A361" s="26">
        <v>46188</v>
      </c>
      <c r="B361" s="1" t="s">
        <v>5877</v>
      </c>
      <c r="C361" s="1">
        <v>3398.84</v>
      </c>
    </row>
    <row r="362" spans="1:3" x14ac:dyDescent="0.25">
      <c r="A362" s="26">
        <v>46189</v>
      </c>
      <c r="B362" s="1" t="s">
        <v>5877</v>
      </c>
      <c r="C362" s="1">
        <v>3395.7</v>
      </c>
    </row>
    <row r="363" spans="1:3" x14ac:dyDescent="0.25">
      <c r="A363" s="26">
        <v>46190</v>
      </c>
      <c r="B363" s="1" t="s">
        <v>5877</v>
      </c>
      <c r="C363" s="1">
        <v>3396.27</v>
      </c>
    </row>
    <row r="364" spans="1:3" x14ac:dyDescent="0.25">
      <c r="A364" s="26">
        <v>46191</v>
      </c>
      <c r="B364" s="1" t="s">
        <v>5877</v>
      </c>
      <c r="C364" s="1">
        <v>3402.42</v>
      </c>
    </row>
    <row r="365" spans="1:3" x14ac:dyDescent="0.25">
      <c r="A365" s="26">
        <v>46192</v>
      </c>
      <c r="B365" s="1" t="s">
        <v>5877</v>
      </c>
      <c r="C365" s="1">
        <v>3398.83</v>
      </c>
    </row>
    <row r="366" spans="1:3" x14ac:dyDescent="0.25">
      <c r="A366" s="26">
        <v>46195</v>
      </c>
      <c r="B366" s="23" t="s">
        <v>5877</v>
      </c>
      <c r="C366" s="23">
        <v>3394.11</v>
      </c>
    </row>
    <row r="367" spans="1:3" x14ac:dyDescent="0.25">
      <c r="A367" s="26">
        <v>46196</v>
      </c>
      <c r="B367" s="23" t="s">
        <v>5877</v>
      </c>
      <c r="C367" s="23">
        <v>3389.87</v>
      </c>
    </row>
    <row r="368" spans="1:3" x14ac:dyDescent="0.25">
      <c r="A368" s="26">
        <v>46197</v>
      </c>
      <c r="B368" s="23" t="s">
        <v>5877</v>
      </c>
      <c r="C368" s="23">
        <v>3394.39</v>
      </c>
    </row>
    <row r="369" spans="1:3" x14ac:dyDescent="0.25">
      <c r="A369" s="26">
        <v>46198</v>
      </c>
      <c r="B369" s="23" t="s">
        <v>5877</v>
      </c>
      <c r="C369" s="23">
        <v>3388.18</v>
      </c>
    </row>
    <row r="370" spans="1:3" x14ac:dyDescent="0.25">
      <c r="A370" s="26">
        <v>46199</v>
      </c>
      <c r="B370" s="23" t="s">
        <v>5877</v>
      </c>
      <c r="C370" s="23">
        <v>3390.78</v>
      </c>
    </row>
    <row r="371" spans="1:3" x14ac:dyDescent="0.25">
      <c r="A371" s="26">
        <v>46202</v>
      </c>
      <c r="B371" s="23" t="s">
        <v>5877</v>
      </c>
      <c r="C371" s="23">
        <v>3385.38</v>
      </c>
    </row>
    <row r="372" spans="1:3" x14ac:dyDescent="0.25">
      <c r="A372" s="9"/>
    </row>
    <row r="373" spans="1:3" x14ac:dyDescent="0.25">
      <c r="A373" s="9"/>
    </row>
    <row r="374" spans="1:3" x14ac:dyDescent="0.25">
      <c r="A374" s="9"/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240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6" width="9.140625" style="1" customWidth="1"/>
    <col min="57" max="16384" width="9.140625" style="1"/>
  </cols>
  <sheetData>
    <row r="1" spans="1:29" x14ac:dyDescent="0.25">
      <c r="A1" s="11" t="s">
        <v>0</v>
      </c>
      <c r="B1" s="1" t="s">
        <v>5875</v>
      </c>
      <c r="C1" s="1" t="s">
        <v>41</v>
      </c>
    </row>
    <row r="2" spans="1:29" x14ac:dyDescent="0.25">
      <c r="A2" s="9">
        <v>46024</v>
      </c>
      <c r="B2" s="1" t="s">
        <v>5878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5878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5878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5878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5878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5878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5878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5878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5878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5878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5878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5878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5878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5703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5704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5705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5706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5707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5708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5709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5710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5711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5712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5713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5714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5715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5716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5717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5718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5719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5720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5878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26">
        <v>46197</v>
      </c>
      <c r="B119" t="s">
        <v>5878</v>
      </c>
      <c r="C119" s="25">
        <v>134.35</v>
      </c>
      <c r="D119" s="25"/>
      <c r="E119" s="25"/>
      <c r="F119" s="25"/>
      <c r="G119" s="25"/>
      <c r="H119" s="25"/>
      <c r="I119" s="23"/>
      <c r="J119" s="23"/>
      <c r="K119" s="25"/>
      <c r="L119" s="23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spans="1:23" x14ac:dyDescent="0.25">
      <c r="A120" s="26">
        <v>46198</v>
      </c>
      <c r="B120" t="s">
        <v>5878</v>
      </c>
      <c r="C120" s="25">
        <v>134.15</v>
      </c>
      <c r="D120" s="25"/>
      <c r="E120" s="25"/>
      <c r="F120" s="25"/>
      <c r="G120" s="25"/>
      <c r="H120" s="25"/>
      <c r="I120" s="23"/>
      <c r="J120" s="23"/>
      <c r="K120" s="25"/>
      <c r="L120" s="23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</row>
    <row r="121" spans="1:23" x14ac:dyDescent="0.25">
      <c r="A121" s="26">
        <v>46199</v>
      </c>
      <c r="B121" t="s">
        <v>5878</v>
      </c>
      <c r="C121" s="25">
        <v>133.87</v>
      </c>
      <c r="D121" s="25"/>
      <c r="E121" s="25"/>
      <c r="F121" s="25"/>
      <c r="G121" s="25"/>
      <c r="H121" s="25"/>
      <c r="I121" s="23"/>
      <c r="J121" s="23"/>
      <c r="K121" s="25"/>
      <c r="L121" s="23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</row>
    <row r="122" spans="1:23" x14ac:dyDescent="0.25">
      <c r="A122" s="26">
        <v>46202</v>
      </c>
      <c r="B122" t="s">
        <v>5878</v>
      </c>
      <c r="C122" s="25">
        <v>133.9</v>
      </c>
      <c r="D122" s="25"/>
      <c r="E122" s="25"/>
      <c r="F122" s="25"/>
      <c r="G122" s="25"/>
      <c r="H122" s="25"/>
      <c r="I122" s="23"/>
      <c r="J122" s="23"/>
      <c r="K122" s="25"/>
      <c r="L122" s="23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</row>
    <row r="123" spans="1:23" x14ac:dyDescent="0.25">
      <c r="A123" s="9">
        <f>IF('S.H BOI GORDO'!A7167=""," ",'S.H BOI GORDO'!A7167)</f>
        <v>46197</v>
      </c>
      <c r="C123" s="3"/>
      <c r="D123" s="3"/>
      <c r="E123" s="3"/>
      <c r="F123" s="3"/>
      <c r="G123" s="3"/>
      <c r="H123" s="3"/>
      <c r="K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9">
        <f>IF('S.H BOI GORDO'!A7168=""," ",'S.H BOI GORDO'!A7168)</f>
        <v>46198</v>
      </c>
      <c r="C124" s="3"/>
      <c r="D124" s="3"/>
      <c r="E124" s="3"/>
      <c r="F124" s="3"/>
      <c r="G124" s="3"/>
      <c r="H124" s="3"/>
      <c r="K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9">
        <f>IF('S.H BOI GORDO'!A7169=""," ",'S.H BOI GORDO'!A7169)</f>
        <v>46199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>
        <f>IF('S.H BOI GORDO'!A7170=""," ",'S.H BOI GORDO'!A7170)</f>
        <v>46202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 t="str">
        <f>IF('S.H BOI GORDO'!A7171=""," ",'S.H BOI GORDO'!A7171)</f>
        <v xml:space="preserve"> 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 t="str">
        <f>IF('S.H BOI GORDO'!A7172=""," ",'S.H BOI GORDO'!A7172)</f>
        <v xml:space="preserve"> 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 t="str">
        <f>IF('S.H BOI GORDO'!A7173=""," ",'S.H BOI GORDO'!A7173)</f>
        <v xml:space="preserve"> 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 t="str">
        <f>IF('S.H BOI GORDO'!A7174=""," ",'S.H BOI GORDO'!A7174)</f>
        <v xml:space="preserve"> 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GORDO'!A7175=""," ",'S.H BOI GORDO'!A7175)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GORDO'!A7176=""," ",'S.H BOI GORDO'!A7176)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GORDO'!A7177=""," ",'S.H BOI GORDO'!A7177)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GORDO'!A7178=""," ",'S.H BOI GORDO'!A7178)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GORDO'!A7179=""," ",'S.H BOI GORDO'!A7179)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GORDO'!A7180=""," ",'S.H BOI GORDO'!A7180)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GORDO'!A7181=""," ",'S.H BOI GORDO'!A7181)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GORDO'!A7182=""," ",'S.H BOI GORDO'!A7182)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GORDO'!A7183=""," ",'S.H BOI GORDO'!A7183)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GORDO'!A7184=""," ",'S.H BOI GORDO'!A7184)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GORDO'!A7185=""," ",'S.H BOI GORDO'!A7185)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GORDO'!A7186=""," ",'S.H BOI GORDO'!A7186)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GORDO'!A7187=""," ",'S.H BOI GORDO'!A7187)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GORDO'!A7188=""," ",'S.H BOI GORDO'!A7188)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GORDO'!A7189=""," ",'S.H BOI GORDO'!A7189)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GORDO'!A7190=""," ",'S.H BOI GORDO'!A7190)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GORDO'!A7191=""," ",'S.H BOI GORDO'!A7191)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GORDO'!A7192=""," ",'S.H BOI GORDO'!A7192)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GORDO'!A7193=""," ",'S.H BOI GORDO'!A7193)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GORDO'!A7194=""," ",'S.H BOI GORDO'!A7194)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GORDO'!A7195=""," ",'S.H BOI GORDO'!A7195)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GORDO'!A7196=""," ",'S.H BOI GORDO'!A7196)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GORDO'!A7197=""," ",'S.H BOI GORDO'!A7197)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GORDO'!A7198=""," ",'S.H BOI GORDO'!A7198)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GORDO'!A7199=""," ",'S.H BOI GORDO'!A7199)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GORDO'!A7200=""," ",'S.H BOI GORDO'!A7200)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GORDO'!A7201=""," ",'S.H BOI GORDO'!A7201)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GORDO'!A7202=""," ",'S.H BOI GORDO'!A7202)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GORDO'!A7203=""," ",'S.H BOI GORDO'!A7203)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GORDO'!A7204=""," ",'S.H BOI GORDO'!A7204)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GORDO'!A7205=""," ",'S.H BOI GORDO'!A7205)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GORDO'!A7206=""," ",'S.H BOI GORDO'!A7206)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GORDO'!A7207=""," ",'S.H BOI GORDO'!A7207)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GORDO'!A7208=""," ",'S.H BOI GORDO'!A7208)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GORDO'!A7209=""," ",'S.H BOI GORDO'!A7209)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GORDO'!A7210=""," ",'S.H BOI GORDO'!A7210)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GORDO'!A7211=""," ",'S.H BOI GORDO'!A7211)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GORDO'!A7212=""," ",'S.H BOI GORDO'!A7212)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GORDO'!A7213=""," ",'S.H BOI GORDO'!A7213)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GORDO'!A7214=""," ",'S.H BOI GORDO'!A7214)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GORDO'!A7215=""," ",'S.H BOI GORDO'!A7215)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GORDO'!A7216=""," ",'S.H BOI GORDO'!A7216)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GORDO'!A7217=""," ",'S.H BOI GORDO'!A7217)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GORDO'!A7218=""," ",'S.H BOI GORDO'!A7218)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GORDO'!A7219=""," ",'S.H BOI GORDO'!A7219)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GORDO'!A7220=""," ",'S.H BOI GORDO'!A7220)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GORDO'!A7221=""," ",'S.H BOI GORDO'!A7221)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GORDO'!A7222=""," ",'S.H BOI GORDO'!A7222)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GORDO'!A7223=""," ",'S.H BOI GORDO'!A7223)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GORDO'!A7224=""," ",'S.H BOI GORDO'!A7224)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GORDO'!A7225=""," ",'S.H BOI GORDO'!A7225)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GORDO'!A7226=""," ",'S.H BOI GORDO'!A7226)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GORDO'!A7227=""," ",'S.H BOI GORDO'!A7227)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GORDO'!A7228=""," ",'S.H BOI GORDO'!A7228)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GORDO'!A7229=""," ",'S.H BOI GORDO'!A7229)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GORDO'!A7230=""," ",'S.H BOI GORDO'!A7230)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V186" s="3"/>
      <c r="W186" s="3"/>
    </row>
    <row r="187" spans="1:23" x14ac:dyDescent="0.25">
      <c r="A187" s="9" t="str">
        <f>IF('S.H BOI GORDO'!A7231=""," ",'S.H BOI GORDO'!A7231)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V187" s="3"/>
      <c r="W187" s="3"/>
    </row>
    <row r="188" spans="1:23" x14ac:dyDescent="0.25">
      <c r="A188" s="9" t="str">
        <f>IF('S.H BOI GORDO'!A7232=""," ",'S.H BOI GORDO'!A7232)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GORDO'!A7233=""," ",'S.H BOI GORDO'!A7233)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GORDO'!A7234=""," ",'S.H BOI GORDO'!A7234)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GORDO'!A7235=""," ",'S.H BOI GORDO'!A7235)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GORDO'!A7236=""," ",'S.H BOI GORDO'!A7236)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GORDO'!A7237=""," ",'S.H BOI GORDO'!A7237)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GORDO'!A7238=""," ",'S.H BOI GORDO'!A7238)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GORDO'!A7239=""," ",'S.H BOI GORDO'!A7239)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GORDO'!A7240=""," ",'S.H BOI GORDO'!A7240)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GORDO'!A7241=""," ",'S.H BOI GORDO'!A7241)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GORDO'!A7242=""," ",'S.H BOI GORDO'!A7242)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GORDO'!A7243=""," ",'S.H BOI GORDO'!A7243)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GORDO'!A7244=""," ",'S.H BOI GORDO'!A7244)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GORDO'!A7245=""," ",'S.H BOI GORDO'!A7245)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GORDO'!A7246=""," ",'S.H BOI GORDO'!A7246)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GORDO'!A7247=""," ",'S.H BOI GORDO'!A7247)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GORDO'!A7248=""," ",'S.H BOI GORDO'!A7248)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GORDO'!A7249=""," ",'S.H BOI GORDO'!A7249)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GORDO'!A7250=""," ",'S.H BOI GORDO'!A7250)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GORDO'!A7251=""," ",'S.H BOI GORDO'!A7251)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GORDO'!A7252=""," ",'S.H BOI GORDO'!A7252)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GORDO'!A7253=""," ",'S.H BOI GORDO'!A7253)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GORDO'!A7254=""," ",'S.H BOI GORDO'!A7254)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GORDO'!A7255=""," ",'S.H BOI GORDO'!A7255)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GORDO'!A7256=""," ",'S.H BOI GORDO'!A7256)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GORDO'!A7257=""," ",'S.H BOI GORDO'!A7257)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GORDO'!A7258=""," ",'S.H BOI GORDO'!A7258)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GORDO'!A7259=""," ",'S.H BOI GORDO'!A7259)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GORDO'!A7260=""," ",'S.H BOI GORDO'!A7260)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GORDO'!A7261=""," ",'S.H BOI GORDO'!A7261)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GORDO'!A7262=""," ",'S.H BOI GORDO'!A7262)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GORDO'!A7263=""," ",'S.H BOI GORDO'!A7263)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GORDO'!A7264=""," ",'S.H BOI GORDO'!A7264)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GORDO'!A7265=""," ",'S.H BOI GORDO'!A7265)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GORDO'!A7266=""," ",'S.H BOI GORDO'!A7266)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GORDO'!A7267=""," ",'S.H BOI GORDO'!A7267)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GORDO'!A7268=""," ",'S.H BOI GORDO'!A7268)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GORDO'!A7269=""," ",'S.H BOI GORDO'!A7269)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GORDO'!A7270=""," ",'S.H BOI GORDO'!A7270)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GORDO'!A7271=""," ",'S.H BOI GORDO'!A7271)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GORDO'!A7272=""," ",'S.H BOI GORDO'!A7272)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GORDO'!A7273=""," ",'S.H BOI GORDO'!A7273)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GORDO'!A7274=""," ",'S.H BOI GORDO'!A7274)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GORDO'!A7275=""," ",'S.H BOI GORDO'!A7275)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GORDO'!A7276=""," ",'S.H BOI GORDO'!A7276)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GORDO'!A7277=""," ",'S.H BOI GORDO'!A7277)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GORDO'!A7278=""," ",'S.H BOI GORDO'!A7278)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GORDO'!A7279=""," ",'S.H BOI GORDO'!A7279)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GORDO'!A7280=""," ",'S.H BOI GORDO'!A7280)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GORDO'!A7281=""," ",'S.H BOI GORDO'!A7281)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GORDO'!A7282=""," ",'S.H BOI GORDO'!A7282)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GORDO'!A7283=""," ",'S.H BOI GORDO'!A7283)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GORDO'!A7284=""," ",'S.H BOI GORDO'!A7284)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GORDO'!A7285=""," ",'S.H BOI GORDO'!A7285)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GORDO'!A7286=""," ",'S.H BOI GORDO'!A7286)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GORDO'!A7287=""," ",'S.H BOI GORDO'!A7287)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GORDO'!A7288=""," ",'S.H BOI GORDO'!A7288)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GORDO'!A7289=""," ",'S.H BOI GORDO'!A7289)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GORDO'!A7290=""," ",'S.H BOI GORDO'!A7290)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GORDO'!A7291=""," ",'S.H BOI GORDO'!A7291)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GORDO'!A7292=""," ",'S.H BOI GORDO'!A7292)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GORDO'!A7293=""," ",'S.H BOI GORDO'!A7293)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GORDO'!A7294=""," ",'S.H BOI GORDO'!A7294)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GORDO'!A7295=""," ",'S.H BOI GORDO'!A7295)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GORDO'!A7296=""," ",'S.H BOI GORDO'!A7296)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GORDO'!A7297=""," ",'S.H BOI GORDO'!A7297)</f>
        <v xml:space="preserve"> </v>
      </c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GORDO'!A7298=""," ",'S.H BOI GORDO'!A7298)</f>
        <v xml:space="preserve"> </v>
      </c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GORDO'!A7299=""," ",'S.H BOI GORDO'!A7299)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GORDO'!A7300=""," ",'S.H BOI GORDO'!A7300)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GORDO'!A7301=""," ",'S.H BOI GORDO'!A7301)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GORDO'!A7302=""," ",'S.H BOI GORDO'!A7302)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GORDO'!A7303=""," ",'S.H BOI GORDO'!A7303)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GORDO'!A7304=""," ",'S.H BOI GORDO'!A7304)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GORDO'!A7305=""," ",'S.H BOI GORDO'!A7305)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GORDO'!A7306=""," ",'S.H BOI GORDO'!A7306)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GORDO'!A7307=""," ",'S.H BOI GORDO'!A7307)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GORDO'!A7308=""," ",'S.H BOI GORDO'!A7308)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GORDO'!A7309=""," ",'S.H BOI GORDO'!A7309)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GORDO'!A7310=""," ",'S.H BOI GORDO'!A7310)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GORDO'!A7311=""," ",'S.H BOI GORDO'!A7311)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GORDO'!A7312=""," ",'S.H BOI GORDO'!A7312)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GORDO'!A7313=""," ",'S.H BOI GORDO'!A7313)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GORDO'!A7314=""," ",'S.H BOI GORDO'!A7314)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GORDO'!A7315=""," ",'S.H BOI GORDO'!A7315)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GORDO'!A7316=""," ",'S.H BOI GORDO'!A7316)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GORDO'!A7317=""," ",'S.H BOI GORDO'!A7317)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GORDO'!A7318=""," ",'S.H BOI GORDO'!A7318)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GORDO'!A7319=""," ",'S.H BOI GORDO'!A7319)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GORDO'!A7320=""," ",'S.H BOI GORDO'!A7320)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GORDO'!A7321=""," ",'S.H BOI GORDO'!A7321)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GORDO'!A7322=""," ",'S.H BOI GORDO'!A7322)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GORDO'!A7323=""," ",'S.H BOI GORDO'!A7323)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GORDO'!A7324=""," ",'S.H BOI GORDO'!A7324)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GORDO'!A7325=""," ",'S.H BOI GORDO'!A7325)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GORDO'!A7326=""," ",'S.H BOI GORDO'!A7326)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/>
    </row>
    <row r="284" spans="1:23" x14ac:dyDescent="0.25">
      <c r="A284" s="9"/>
    </row>
    <row r="285" spans="1:23" x14ac:dyDescent="0.25">
      <c r="A285" s="9"/>
    </row>
    <row r="286" spans="1:23" x14ac:dyDescent="0.25">
      <c r="A286" s="9"/>
    </row>
    <row r="287" spans="1:23" x14ac:dyDescent="0.25">
      <c r="A287" s="9"/>
    </row>
    <row r="288" spans="1:23" x14ac:dyDescent="0.25">
      <c r="A288" s="9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40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29" width="9.140625" style="1" customWidth="1"/>
    <col min="30" max="16384" width="9.140625" style="1"/>
  </cols>
  <sheetData>
    <row r="1" spans="1:3" x14ac:dyDescent="0.25">
      <c r="A1" s="11" t="s">
        <v>0</v>
      </c>
      <c r="B1" s="1" t="s">
        <v>5875</v>
      </c>
      <c r="C1" s="1" t="s">
        <v>41</v>
      </c>
    </row>
    <row r="2" spans="1:3" x14ac:dyDescent="0.25">
      <c r="A2" s="9">
        <v>46024</v>
      </c>
      <c r="B2" s="1" t="s">
        <v>5879</v>
      </c>
      <c r="C2" s="3">
        <v>69.45</v>
      </c>
    </row>
    <row r="3" spans="1:3" x14ac:dyDescent="0.25">
      <c r="A3" s="9">
        <v>46027</v>
      </c>
      <c r="B3" s="1" t="s">
        <v>5879</v>
      </c>
      <c r="C3" s="3">
        <v>69.38</v>
      </c>
    </row>
    <row r="4" spans="1:3" x14ac:dyDescent="0.25">
      <c r="A4" s="9">
        <v>46028</v>
      </c>
      <c r="B4" s="1" t="s">
        <v>5879</v>
      </c>
      <c r="C4" s="3">
        <v>69.13</v>
      </c>
    </row>
    <row r="5" spans="1:3" x14ac:dyDescent="0.25">
      <c r="A5" s="9">
        <v>46029</v>
      </c>
      <c r="B5" s="1" t="s">
        <v>5879</v>
      </c>
      <c r="C5" s="3">
        <v>69</v>
      </c>
    </row>
    <row r="6" spans="1:3" x14ac:dyDescent="0.25">
      <c r="A6" s="9">
        <v>46030</v>
      </c>
      <c r="B6" s="1" t="s">
        <v>5879</v>
      </c>
      <c r="C6" s="3">
        <v>68.94</v>
      </c>
    </row>
    <row r="7" spans="1:3" x14ac:dyDescent="0.25">
      <c r="A7" s="9">
        <v>46031</v>
      </c>
      <c r="B7" s="1" t="s">
        <v>5879</v>
      </c>
      <c r="C7" s="3">
        <v>69.02</v>
      </c>
    </row>
    <row r="8" spans="1:3" x14ac:dyDescent="0.25">
      <c r="A8" s="9">
        <v>46034</v>
      </c>
      <c r="B8" s="1" t="s">
        <v>5879</v>
      </c>
      <c r="C8" s="3">
        <v>68.84</v>
      </c>
    </row>
    <row r="9" spans="1:3" x14ac:dyDescent="0.25">
      <c r="A9" s="9">
        <v>46035</v>
      </c>
      <c r="B9" s="1" t="s">
        <v>5879</v>
      </c>
      <c r="C9" s="3">
        <v>68.790000000000006</v>
      </c>
    </row>
    <row r="10" spans="1:3" x14ac:dyDescent="0.25">
      <c r="A10" s="9">
        <v>46036</v>
      </c>
      <c r="B10" s="1" t="s">
        <v>5879</v>
      </c>
      <c r="C10" s="3">
        <v>68.430000000000007</v>
      </c>
    </row>
    <row r="11" spans="1:3" x14ac:dyDescent="0.25">
      <c r="A11" s="9">
        <v>46037</v>
      </c>
      <c r="B11" s="1" t="s">
        <v>5879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5703</v>
      </c>
      <c r="C51" s="25">
        <v>72.099999999999994</v>
      </c>
    </row>
    <row r="52" spans="1:3" x14ac:dyDescent="0.25">
      <c r="A52" s="26" t="s">
        <v>5704</v>
      </c>
      <c r="C52" s="25">
        <v>72.02</v>
      </c>
    </row>
    <row r="53" spans="1:3" x14ac:dyDescent="0.25">
      <c r="A53" s="26" t="s">
        <v>5705</v>
      </c>
      <c r="C53" s="25">
        <v>71.2</v>
      </c>
    </row>
    <row r="54" spans="1:3" x14ac:dyDescent="0.25">
      <c r="A54" s="26" t="s">
        <v>5706</v>
      </c>
      <c r="C54" s="25">
        <v>71.63</v>
      </c>
    </row>
    <row r="55" spans="1:3" x14ac:dyDescent="0.25">
      <c r="A55" s="26" t="s">
        <v>5707</v>
      </c>
      <c r="C55" s="25">
        <v>71.37</v>
      </c>
    </row>
    <row r="56" spans="1:3" x14ac:dyDescent="0.25">
      <c r="A56" s="26" t="s">
        <v>5708</v>
      </c>
      <c r="C56" s="25">
        <v>71.25</v>
      </c>
    </row>
    <row r="57" spans="1:3" x14ac:dyDescent="0.25">
      <c r="A57" s="26" t="s">
        <v>5709</v>
      </c>
      <c r="C57" s="25">
        <v>71.010000000000005</v>
      </c>
    </row>
    <row r="58" spans="1:3" x14ac:dyDescent="0.25">
      <c r="A58" s="26" t="s">
        <v>5710</v>
      </c>
      <c r="C58" s="25">
        <v>70.45</v>
      </c>
    </row>
    <row r="59" spans="1:3" x14ac:dyDescent="0.25">
      <c r="A59" s="26" t="s">
        <v>5711</v>
      </c>
      <c r="C59" s="25">
        <v>70.33</v>
      </c>
    </row>
    <row r="60" spans="1:3" x14ac:dyDescent="0.25">
      <c r="A60" s="26" t="s">
        <v>5712</v>
      </c>
      <c r="C60" s="25">
        <v>70.34</v>
      </c>
    </row>
    <row r="61" spans="1:3" x14ac:dyDescent="0.25">
      <c r="A61" s="26" t="s">
        <v>5713</v>
      </c>
      <c r="C61" s="25">
        <v>70.290000000000006</v>
      </c>
    </row>
    <row r="62" spans="1:3" x14ac:dyDescent="0.25">
      <c r="A62" s="26" t="s">
        <v>5714</v>
      </c>
      <c r="C62" s="25">
        <v>70.37</v>
      </c>
    </row>
    <row r="63" spans="1:3" x14ac:dyDescent="0.25">
      <c r="A63" s="26" t="s">
        <v>5715</v>
      </c>
      <c r="C63" s="25">
        <v>70.319999999999993</v>
      </c>
    </row>
    <row r="64" spans="1:3" x14ac:dyDescent="0.25">
      <c r="A64" s="26" t="s">
        <v>5716</v>
      </c>
      <c r="C64" s="25">
        <v>69.959999999999994</v>
      </c>
    </row>
    <row r="65" spans="1:3" x14ac:dyDescent="0.25">
      <c r="A65" s="26" t="s">
        <v>5717</v>
      </c>
      <c r="C65" s="25">
        <v>69.88</v>
      </c>
    </row>
    <row r="66" spans="1:3" x14ac:dyDescent="0.25">
      <c r="A66" s="26" t="s">
        <v>5718</v>
      </c>
      <c r="C66" s="25">
        <v>69.58</v>
      </c>
    </row>
    <row r="67" spans="1:3" x14ac:dyDescent="0.25">
      <c r="A67" s="26" t="s">
        <v>5719</v>
      </c>
      <c r="C67" s="25">
        <v>69.790000000000006</v>
      </c>
    </row>
    <row r="68" spans="1:3" x14ac:dyDescent="0.25">
      <c r="A68" s="26" t="s">
        <v>5720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5879</v>
      </c>
      <c r="C117" s="25">
        <v>63.12</v>
      </c>
    </row>
    <row r="118" spans="1:3" x14ac:dyDescent="0.25">
      <c r="A118" s="26">
        <v>46197</v>
      </c>
      <c r="B118" t="s">
        <v>5879</v>
      </c>
      <c r="C118" s="25">
        <v>63.09</v>
      </c>
    </row>
    <row r="119" spans="1:3" x14ac:dyDescent="0.25">
      <c r="A119" s="26">
        <v>46198</v>
      </c>
      <c r="B119" t="s">
        <v>5879</v>
      </c>
      <c r="C119" s="25">
        <v>63.27</v>
      </c>
    </row>
    <row r="120" spans="1:3" x14ac:dyDescent="0.25">
      <c r="A120" s="26">
        <v>46199</v>
      </c>
      <c r="B120" t="s">
        <v>5879</v>
      </c>
      <c r="C120" s="25">
        <v>63.45</v>
      </c>
    </row>
    <row r="121" spans="1:3" x14ac:dyDescent="0.25">
      <c r="A121" s="26">
        <v>46202</v>
      </c>
      <c r="B121" t="s">
        <v>5879</v>
      </c>
      <c r="C121" s="25">
        <v>63.4</v>
      </c>
    </row>
    <row r="122" spans="1:3" x14ac:dyDescent="0.25">
      <c r="A122" s="9"/>
      <c r="C122" s="3"/>
    </row>
    <row r="123" spans="1:3" x14ac:dyDescent="0.25">
      <c r="A123" s="9"/>
      <c r="C123" s="3"/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</row>
    <row r="254" spans="1:3" x14ac:dyDescent="0.25">
      <c r="A254" s="9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82"/>
  <sheetViews>
    <sheetView topLeftCell="A355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0" width="9.140625" style="1" customWidth="1"/>
    <col min="31" max="16384" width="9.140625" style="1"/>
  </cols>
  <sheetData>
    <row r="1" spans="1:3" x14ac:dyDescent="0.25">
      <c r="A1" s="11" t="s">
        <v>0</v>
      </c>
      <c r="B1" s="1" t="s">
        <v>5875</v>
      </c>
      <c r="C1" s="1" t="s">
        <v>41</v>
      </c>
    </row>
    <row r="2" spans="1:3" x14ac:dyDescent="0.25">
      <c r="A2" s="9">
        <v>45659</v>
      </c>
      <c r="B2" s="1" t="s">
        <v>5880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5703</v>
      </c>
      <c r="C301" s="23">
        <v>346.45</v>
      </c>
    </row>
    <row r="302" spans="1:3" x14ac:dyDescent="0.25">
      <c r="A302" s="26" t="s">
        <v>5704</v>
      </c>
      <c r="C302" s="23">
        <v>347.7</v>
      </c>
    </row>
    <row r="303" spans="1:3" x14ac:dyDescent="0.25">
      <c r="A303" s="26" t="s">
        <v>5705</v>
      </c>
      <c r="C303" s="23">
        <v>348.85</v>
      </c>
    </row>
    <row r="304" spans="1:3" x14ac:dyDescent="0.25">
      <c r="A304" s="26" t="s">
        <v>5706</v>
      </c>
      <c r="C304" s="23">
        <v>349.6</v>
      </c>
    </row>
    <row r="305" spans="1:3" x14ac:dyDescent="0.25">
      <c r="A305" s="26" t="s">
        <v>5707</v>
      </c>
      <c r="C305" s="23">
        <v>350.65</v>
      </c>
    </row>
    <row r="306" spans="1:3" x14ac:dyDescent="0.25">
      <c r="A306" s="26" t="s">
        <v>5708</v>
      </c>
      <c r="C306" s="23">
        <v>350.7</v>
      </c>
    </row>
    <row r="307" spans="1:3" x14ac:dyDescent="0.25">
      <c r="A307" s="26" t="s">
        <v>5709</v>
      </c>
      <c r="C307" s="23">
        <v>351.4</v>
      </c>
    </row>
    <row r="308" spans="1:3" x14ac:dyDescent="0.25">
      <c r="A308" s="26" t="s">
        <v>5710</v>
      </c>
      <c r="C308" s="23">
        <v>354.65</v>
      </c>
    </row>
    <row r="309" spans="1:3" x14ac:dyDescent="0.25">
      <c r="A309" s="26" t="s">
        <v>5711</v>
      </c>
      <c r="C309" s="23">
        <v>355.55</v>
      </c>
    </row>
    <row r="310" spans="1:3" x14ac:dyDescent="0.25">
      <c r="A310" s="26" t="s">
        <v>5712</v>
      </c>
      <c r="C310" s="23">
        <v>355.45</v>
      </c>
    </row>
    <row r="311" spans="1:3" x14ac:dyDescent="0.25">
      <c r="A311" s="26" t="s">
        <v>5713</v>
      </c>
      <c r="C311" s="23">
        <v>355.75</v>
      </c>
    </row>
    <row r="312" spans="1:3" x14ac:dyDescent="0.25">
      <c r="A312" s="26" t="s">
        <v>5714</v>
      </c>
      <c r="C312" s="23">
        <v>356</v>
      </c>
    </row>
    <row r="313" spans="1:3" x14ac:dyDescent="0.25">
      <c r="A313" s="26" t="s">
        <v>5715</v>
      </c>
      <c r="C313" s="23">
        <v>358.9</v>
      </c>
    </row>
    <row r="314" spans="1:3" x14ac:dyDescent="0.25">
      <c r="A314" s="26" t="s">
        <v>5716</v>
      </c>
      <c r="C314" s="23">
        <v>360.9</v>
      </c>
    </row>
    <row r="315" spans="1:3" x14ac:dyDescent="0.25">
      <c r="A315" s="26" t="s">
        <v>5717</v>
      </c>
      <c r="C315" s="23">
        <v>361.05</v>
      </c>
    </row>
    <row r="316" spans="1:3" x14ac:dyDescent="0.25">
      <c r="A316" s="26" t="s">
        <v>5718</v>
      </c>
      <c r="C316" s="23">
        <v>364.25</v>
      </c>
    </row>
    <row r="317" spans="1:3" x14ac:dyDescent="0.25">
      <c r="A317" s="26" t="s">
        <v>5719</v>
      </c>
      <c r="C317" s="23">
        <v>365</v>
      </c>
    </row>
    <row r="318" spans="1:3" x14ac:dyDescent="0.25">
      <c r="A318" s="26" t="s">
        <v>5720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5880</v>
      </c>
      <c r="C367" s="23">
        <v>340.5</v>
      </c>
    </row>
    <row r="368" spans="1:3" x14ac:dyDescent="0.25">
      <c r="A368" s="26">
        <v>46197</v>
      </c>
      <c r="B368" t="s">
        <v>5880</v>
      </c>
      <c r="C368" s="23">
        <v>340.5</v>
      </c>
    </row>
    <row r="369" spans="1:3" x14ac:dyDescent="0.25">
      <c r="A369" s="26">
        <v>46198</v>
      </c>
      <c r="B369" t="s">
        <v>5880</v>
      </c>
      <c r="C369" s="23">
        <v>340</v>
      </c>
    </row>
    <row r="370" spans="1:3" x14ac:dyDescent="0.25">
      <c r="A370" s="26">
        <v>46199</v>
      </c>
      <c r="B370" t="s">
        <v>5880</v>
      </c>
      <c r="C370" s="23">
        <v>338.65</v>
      </c>
    </row>
    <row r="371" spans="1:3" x14ac:dyDescent="0.25">
      <c r="A371" s="26">
        <v>46202</v>
      </c>
      <c r="B371" t="s">
        <v>5880</v>
      </c>
      <c r="C371" s="23">
        <v>338.65</v>
      </c>
    </row>
    <row r="372" spans="1:3" x14ac:dyDescent="0.25">
      <c r="A372" s="9"/>
    </row>
    <row r="373" spans="1:3" x14ac:dyDescent="0.25">
      <c r="A373" s="9"/>
    </row>
    <row r="374" spans="1:3" x14ac:dyDescent="0.25">
      <c r="A374" s="9"/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 t="str">
        <f>IF('S.H BOI GORDO'!A7192=""," ",'S.H BOI GORDO'!A7192)</f>
        <v xml:space="preserve"> </v>
      </c>
    </row>
    <row r="441" spans="1:1" x14ac:dyDescent="0.25">
      <c r="A441" s="9" t="str">
        <f>IF('S.H BOI GORDO'!A7193=""," ",'S.H BOI GORDO'!A7193)</f>
        <v xml:space="preserve"> </v>
      </c>
    </row>
    <row r="442" spans="1:1" x14ac:dyDescent="0.25">
      <c r="A442" s="9" t="str">
        <f>IF('S.H BOI GORDO'!A7194=""," ",'S.H BOI GORDO'!A7194)</f>
        <v xml:space="preserve"> </v>
      </c>
    </row>
    <row r="443" spans="1:1" x14ac:dyDescent="0.25">
      <c r="A443" s="9" t="str">
        <f>IF('S.H BOI GORDO'!A7195=""," ",'S.H BOI GORDO'!A7195)</f>
        <v xml:space="preserve"> </v>
      </c>
    </row>
    <row r="444" spans="1:1" x14ac:dyDescent="0.25">
      <c r="A444" s="9" t="str">
        <f>IF('S.H BOI GORDO'!A7196=""," ",'S.H BOI GORDO'!A7196)</f>
        <v xml:space="preserve"> </v>
      </c>
    </row>
    <row r="445" spans="1:1" x14ac:dyDescent="0.25">
      <c r="A445" s="9" t="str">
        <f>IF('S.H BOI GORDO'!A7197=""," ",'S.H BOI GORDO'!A7197)</f>
        <v xml:space="preserve"> </v>
      </c>
    </row>
    <row r="446" spans="1:1" x14ac:dyDescent="0.25">
      <c r="A446" s="9" t="str">
        <f>IF('S.H BOI GORDO'!A7198=""," ",'S.H BOI GORDO'!A7198)</f>
        <v xml:space="preserve"> </v>
      </c>
    </row>
    <row r="447" spans="1:1" x14ac:dyDescent="0.25">
      <c r="A447" s="9" t="str">
        <f>IF('S.H BOI GORDO'!A7199=""," ",'S.H BOI GORDO'!A7199)</f>
        <v xml:space="preserve"> </v>
      </c>
    </row>
    <row r="448" spans="1:1" x14ac:dyDescent="0.25">
      <c r="A448" s="9" t="str">
        <f>IF('S.H BOI GORDO'!A7200=""," ",'S.H BOI GORDO'!A7200)</f>
        <v xml:space="preserve"> </v>
      </c>
    </row>
    <row r="449" spans="1:1" x14ac:dyDescent="0.25">
      <c r="A449" s="9" t="str">
        <f>IF('S.H BOI GORDO'!A7201=""," ",'S.H BOI GORDO'!A7201)</f>
        <v xml:space="preserve"> </v>
      </c>
    </row>
    <row r="450" spans="1:1" x14ac:dyDescent="0.25">
      <c r="A450" s="9" t="str">
        <f>IF('S.H BOI GORDO'!A7202=""," ",'S.H BOI GORDO'!A7202)</f>
        <v xml:space="preserve"> </v>
      </c>
    </row>
    <row r="451" spans="1:1" x14ac:dyDescent="0.25">
      <c r="A451" s="9" t="str">
        <f>IF('S.H BOI GORDO'!A7203=""," ",'S.H BOI GORDO'!A7203)</f>
        <v xml:space="preserve"> </v>
      </c>
    </row>
    <row r="452" spans="1:1" x14ac:dyDescent="0.25">
      <c r="A452" s="9" t="str">
        <f>IF('S.H BOI GORDO'!A7204=""," ",'S.H BOI GORDO'!A7204)</f>
        <v xml:space="preserve"> </v>
      </c>
    </row>
    <row r="453" spans="1:1" x14ac:dyDescent="0.25">
      <c r="A453" s="9" t="str">
        <f>IF('S.H BOI GORDO'!A7205=""," ",'S.H BOI GORDO'!A7205)</f>
        <v xml:space="preserve"> </v>
      </c>
    </row>
    <row r="454" spans="1:1" x14ac:dyDescent="0.25">
      <c r="A454" s="9" t="str">
        <f>IF('S.H BOI GORDO'!A7206=""," ",'S.H BOI GORDO'!A7206)</f>
        <v xml:space="preserve"> </v>
      </c>
    </row>
    <row r="455" spans="1:1" x14ac:dyDescent="0.25">
      <c r="A455" s="9" t="str">
        <f>IF('S.H BOI GORDO'!A7207=""," ",'S.H BOI GORDO'!A7207)</f>
        <v xml:space="preserve"> </v>
      </c>
    </row>
    <row r="456" spans="1:1" x14ac:dyDescent="0.25">
      <c r="A456" s="9" t="str">
        <f>IF('S.H BOI GORDO'!A7208=""," ",'S.H BOI GORDO'!A7208)</f>
        <v xml:space="preserve"> </v>
      </c>
    </row>
    <row r="457" spans="1:1" x14ac:dyDescent="0.25">
      <c r="A457" s="9" t="str">
        <f>IF('S.H BOI GORDO'!A7209=""," ",'S.H BOI GORDO'!A7209)</f>
        <v xml:space="preserve"> </v>
      </c>
    </row>
    <row r="458" spans="1:1" x14ac:dyDescent="0.25">
      <c r="A458" s="9" t="str">
        <f>IF('S.H BOI GORDO'!A7210=""," ",'S.H BOI GORDO'!A7210)</f>
        <v xml:space="preserve"> </v>
      </c>
    </row>
    <row r="459" spans="1:1" x14ac:dyDescent="0.25">
      <c r="A459" s="9" t="str">
        <f>IF('S.H BOI GORDO'!A7211=""," ",'S.H BOI GORDO'!A7211)</f>
        <v xml:space="preserve"> </v>
      </c>
    </row>
    <row r="460" spans="1:1" x14ac:dyDescent="0.25">
      <c r="A460" s="9" t="str">
        <f>IF('S.H BOI GORDO'!A7212=""," ",'S.H BOI GORDO'!A7212)</f>
        <v xml:space="preserve"> </v>
      </c>
    </row>
    <row r="461" spans="1:1" x14ac:dyDescent="0.25">
      <c r="A461" s="9" t="str">
        <f>IF('S.H BOI GORDO'!A7213=""," ",'S.H BOI GORDO'!A7213)</f>
        <v xml:space="preserve"> </v>
      </c>
    </row>
    <row r="462" spans="1:1" x14ac:dyDescent="0.25">
      <c r="A462" s="9" t="str">
        <f>IF('S.H BOI GORDO'!A7214=""," ",'S.H BOI GORDO'!A7214)</f>
        <v xml:space="preserve"> </v>
      </c>
    </row>
    <row r="463" spans="1:1" x14ac:dyDescent="0.25">
      <c r="A463" s="9" t="str">
        <f>IF('S.H BOI GORDO'!A7215=""," ",'S.H BOI GORDO'!A7215)</f>
        <v xml:space="preserve"> </v>
      </c>
    </row>
    <row r="464" spans="1:1" x14ac:dyDescent="0.25">
      <c r="A464" s="9" t="str">
        <f>IF('S.H BOI GORDO'!A7216=""," ",'S.H BOI GORDO'!A7216)</f>
        <v xml:space="preserve"> </v>
      </c>
    </row>
    <row r="465" spans="1:1" x14ac:dyDescent="0.25">
      <c r="A465" s="9" t="str">
        <f>IF('S.H BOI GORDO'!A7217=""," ",'S.H BOI GORDO'!A7217)</f>
        <v xml:space="preserve"> </v>
      </c>
    </row>
    <row r="466" spans="1:1" x14ac:dyDescent="0.25">
      <c r="A466" s="9" t="str">
        <f>IF('S.H BOI GORDO'!A7218=""," ",'S.H BOI GORDO'!A7218)</f>
        <v xml:space="preserve"> </v>
      </c>
    </row>
    <row r="467" spans="1:1" x14ac:dyDescent="0.25">
      <c r="A467" s="9" t="str">
        <f>IF('S.H BOI GORDO'!A7219=""," ",'S.H BOI GORDO'!A7219)</f>
        <v xml:space="preserve"> </v>
      </c>
    </row>
    <row r="468" spans="1:1" x14ac:dyDescent="0.25">
      <c r="A468" s="9" t="str">
        <f>IF('S.H BOI GORDO'!A7220=""," ",'S.H BOI GORDO'!A7220)</f>
        <v xml:space="preserve"> </v>
      </c>
    </row>
    <row r="469" spans="1:1" x14ac:dyDescent="0.25">
      <c r="A469" s="9" t="str">
        <f>IF('S.H BOI GORDO'!A7221=""," ",'S.H BOI GORDO'!A7221)</f>
        <v xml:space="preserve"> </v>
      </c>
    </row>
    <row r="470" spans="1:1" x14ac:dyDescent="0.25">
      <c r="A470" s="9" t="str">
        <f>IF('S.H BOI GORDO'!A7222=""," ",'S.H BOI GORDO'!A7222)</f>
        <v xml:space="preserve"> </v>
      </c>
    </row>
    <row r="471" spans="1:1" x14ac:dyDescent="0.25">
      <c r="A471" s="9" t="str">
        <f>IF('S.H BOI GORDO'!A7223=""," ",'S.H BOI GORDO'!A7223)</f>
        <v xml:space="preserve"> </v>
      </c>
    </row>
    <row r="472" spans="1:1" x14ac:dyDescent="0.25">
      <c r="A472" s="9" t="str">
        <f>IF('S.H BOI GORDO'!A7224=""," ",'S.H BOI GORDO'!A7224)</f>
        <v xml:space="preserve"> </v>
      </c>
    </row>
    <row r="473" spans="1:1" x14ac:dyDescent="0.25">
      <c r="A473" s="9" t="str">
        <f>IF('S.H BOI GORDO'!A7225=""," ",'S.H BOI GORDO'!A7225)</f>
        <v xml:space="preserve"> </v>
      </c>
    </row>
    <row r="474" spans="1:1" x14ac:dyDescent="0.25">
      <c r="A474" s="9" t="str">
        <f>IF('S.H BOI GORDO'!A7226=""," ",'S.H BOI GORDO'!A7226)</f>
        <v xml:space="preserve"> </v>
      </c>
    </row>
    <row r="475" spans="1:1" x14ac:dyDescent="0.25">
      <c r="A475" s="9" t="str">
        <f>IF('S.H BOI GORDO'!A7227=""," ",'S.H BOI GORDO'!A7227)</f>
        <v xml:space="preserve"> </v>
      </c>
    </row>
    <row r="476" spans="1:1" x14ac:dyDescent="0.25">
      <c r="A476" s="9" t="str">
        <f>IF('S.H BOI GORDO'!A7228=""," ",'S.H BOI GORDO'!A7228)</f>
        <v xml:space="preserve"> </v>
      </c>
    </row>
    <row r="477" spans="1:1" x14ac:dyDescent="0.25">
      <c r="A477" s="9" t="str">
        <f>IF('S.H BOI GORDO'!A7229=""," ",'S.H BOI GORDO'!A7229)</f>
        <v xml:space="preserve"> </v>
      </c>
    </row>
    <row r="478" spans="1:1" x14ac:dyDescent="0.25">
      <c r="A478" s="9" t="str">
        <f>IF('S.H BOI GORDO'!A7230=""," ",'S.H BOI GORDO'!A7230)</f>
        <v xml:space="preserve"> </v>
      </c>
    </row>
    <row r="479" spans="1:1" x14ac:dyDescent="0.25">
      <c r="A479" s="9" t="str">
        <f>IF('S.H BOI GORDO'!A7231=""," ",'S.H BOI GORDO'!A7231)</f>
        <v xml:space="preserve"> </v>
      </c>
    </row>
    <row r="480" spans="1:1" x14ac:dyDescent="0.25">
      <c r="A480" s="9" t="str">
        <f>IF('S.H BOI GORDO'!A7232=""," ",'S.H BOI GORDO'!A7232)</f>
        <v xml:space="preserve"> </v>
      </c>
    </row>
    <row r="481" spans="1:1" x14ac:dyDescent="0.25">
      <c r="A481" s="9" t="str">
        <f>IF('S.H BOI GORDO'!A7233=""," ",'S.H BOI GORDO'!A7233)</f>
        <v xml:space="preserve"> </v>
      </c>
    </row>
    <row r="482" spans="1:1" x14ac:dyDescent="0.25">
      <c r="A482" s="9" t="str">
        <f>IF('S.H BOI GORDO'!A7234=""," ",'S.H BOI GORDO'!A7234)</f>
        <v xml:space="preserve"> </v>
      </c>
    </row>
    <row r="483" spans="1:1" x14ac:dyDescent="0.25">
      <c r="A483" s="9" t="str">
        <f>IF('S.H BOI GORDO'!A7235=""," ",'S.H BOI GORDO'!A7235)</f>
        <v xml:space="preserve"> </v>
      </c>
    </row>
    <row r="484" spans="1:1" x14ac:dyDescent="0.25">
      <c r="A484" s="9" t="str">
        <f>IF('S.H BOI GORDO'!A7236=""," ",'S.H BOI GORDO'!A7236)</f>
        <v xml:space="preserve"> </v>
      </c>
    </row>
    <row r="485" spans="1:1" x14ac:dyDescent="0.25">
      <c r="A485" s="9" t="str">
        <f>IF('S.H BOI GORDO'!A7237=""," ",'S.H BOI GORDO'!A7237)</f>
        <v xml:space="preserve"> </v>
      </c>
    </row>
    <row r="486" spans="1:1" x14ac:dyDescent="0.25">
      <c r="A486" s="9" t="str">
        <f>IF('S.H BOI GORDO'!A7238=""," ",'S.H BOI GORDO'!A7238)</f>
        <v xml:space="preserve"> </v>
      </c>
    </row>
    <row r="487" spans="1:1" x14ac:dyDescent="0.25">
      <c r="A487" s="9" t="str">
        <f>IF('S.H BOI GORDO'!A7239=""," ",'S.H BOI GORDO'!A7239)</f>
        <v xml:space="preserve"> </v>
      </c>
    </row>
    <row r="488" spans="1:1" x14ac:dyDescent="0.25">
      <c r="A488" s="9" t="str">
        <f>IF('S.H BOI GORDO'!A7240=""," ",'S.H BOI GORDO'!A7240)</f>
        <v xml:space="preserve"> </v>
      </c>
    </row>
    <row r="489" spans="1:1" x14ac:dyDescent="0.25">
      <c r="A489" s="9" t="str">
        <f>IF('S.H BOI GORDO'!A7241=""," ",'S.H BOI GORDO'!A7241)</f>
        <v xml:space="preserve"> </v>
      </c>
    </row>
    <row r="490" spans="1:1" x14ac:dyDescent="0.25">
      <c r="A490" s="9" t="str">
        <f>IF('S.H BOI GORDO'!A7242=""," ",'S.H BOI GORDO'!A7242)</f>
        <v xml:space="preserve"> </v>
      </c>
    </row>
    <row r="491" spans="1:1" x14ac:dyDescent="0.25">
      <c r="A491" s="9" t="str">
        <f>IF('S.H BOI GORDO'!A7243=""," ",'S.H BOI GORDO'!A7243)</f>
        <v xml:space="preserve"> </v>
      </c>
    </row>
    <row r="492" spans="1:1" x14ac:dyDescent="0.25">
      <c r="A492" s="9" t="str">
        <f>IF('S.H BOI GORDO'!A7244=""," ",'S.H BOI GORDO'!A7244)</f>
        <v xml:space="preserve"> </v>
      </c>
    </row>
    <row r="493" spans="1:1" x14ac:dyDescent="0.25">
      <c r="A493" s="9" t="str">
        <f>IF('S.H BOI GORDO'!A7245=""," ",'S.H BOI GORDO'!A7245)</f>
        <v xml:space="preserve"> </v>
      </c>
    </row>
    <row r="494" spans="1:1" x14ac:dyDescent="0.25">
      <c r="A494" s="9" t="str">
        <f>IF('S.H BOI GORDO'!A7246=""," ",'S.H BOI GORDO'!A7246)</f>
        <v xml:space="preserve"> </v>
      </c>
    </row>
    <row r="495" spans="1:1" x14ac:dyDescent="0.25">
      <c r="A495" s="9" t="str">
        <f>IF('S.H BOI GORDO'!A7247=""," ",'S.H BOI GORDO'!A7247)</f>
        <v xml:space="preserve"> </v>
      </c>
    </row>
    <row r="496" spans="1:1" x14ac:dyDescent="0.25">
      <c r="A496" s="9" t="str">
        <f>IF('S.H BOI GORDO'!A7248=""," ",'S.H BOI GORDO'!A7248)</f>
        <v xml:space="preserve"> </v>
      </c>
    </row>
    <row r="497" spans="1:1" x14ac:dyDescent="0.25">
      <c r="A497" s="9" t="str">
        <f>IF('S.H BOI GORDO'!A7249=""," ",'S.H BOI GORDO'!A7249)</f>
        <v xml:space="preserve"> </v>
      </c>
    </row>
    <row r="498" spans="1:1" x14ac:dyDescent="0.25">
      <c r="A498" s="9" t="str">
        <f>IF('S.H BOI GORDO'!A7250=""," ",'S.H BOI GORDO'!A7250)</f>
        <v xml:space="preserve"> </v>
      </c>
    </row>
    <row r="499" spans="1:1" x14ac:dyDescent="0.25">
      <c r="A499" s="9" t="str">
        <f>IF('S.H BOI GORDO'!A7251=""," ",'S.H BOI GORDO'!A7251)</f>
        <v xml:space="preserve"> </v>
      </c>
    </row>
    <row r="500" spans="1:1" x14ac:dyDescent="0.25">
      <c r="A500" s="9" t="str">
        <f>IF('S.H BOI GORDO'!A7252=""," ",'S.H BOI GORDO'!A7252)</f>
        <v xml:space="preserve"> </v>
      </c>
    </row>
    <row r="501" spans="1:1" x14ac:dyDescent="0.25">
      <c r="A501" s="9" t="str">
        <f>IF('S.H BOI GORDO'!A7253=""," ",'S.H BOI GORDO'!A7253)</f>
        <v xml:space="preserve"> </v>
      </c>
    </row>
    <row r="502" spans="1:1" x14ac:dyDescent="0.25">
      <c r="A502" s="9" t="str">
        <f>IF('S.H BOI GORDO'!A7254=""," ",'S.H BOI GORDO'!A7254)</f>
        <v xml:space="preserve"> </v>
      </c>
    </row>
    <row r="503" spans="1:1" x14ac:dyDescent="0.25">
      <c r="A503" s="9" t="str">
        <f>IF('S.H BOI GORDO'!A7255=""," ",'S.H BOI GORDO'!A7255)</f>
        <v xml:space="preserve"> </v>
      </c>
    </row>
    <row r="504" spans="1:1" x14ac:dyDescent="0.25">
      <c r="A504" s="9" t="str">
        <f>IF('S.H BOI GORDO'!A7256=""," ",'S.H BOI GORDO'!A7256)</f>
        <v xml:space="preserve"> </v>
      </c>
    </row>
    <row r="505" spans="1:1" x14ac:dyDescent="0.25">
      <c r="A505" s="9" t="str">
        <f>IF('S.H BOI GORDO'!A7257=""," ",'S.H BOI GORDO'!A7257)</f>
        <v xml:space="preserve"> </v>
      </c>
    </row>
    <row r="506" spans="1:1" x14ac:dyDescent="0.25">
      <c r="A506" s="9" t="str">
        <f>IF('S.H BOI GORDO'!A7258=""," ",'S.H BOI GORDO'!A7258)</f>
        <v xml:space="preserve"> </v>
      </c>
    </row>
    <row r="507" spans="1:1" x14ac:dyDescent="0.25">
      <c r="A507" s="9" t="str">
        <f>IF('S.H BOI GORDO'!A7259=""," ",'S.H BOI GORDO'!A7259)</f>
        <v xml:space="preserve"> </v>
      </c>
    </row>
    <row r="508" spans="1:1" x14ac:dyDescent="0.25">
      <c r="A508" s="9" t="str">
        <f>IF('S.H BOI GORDO'!A7260=""," ",'S.H BOI GORDO'!A7260)</f>
        <v xml:space="preserve"> </v>
      </c>
    </row>
    <row r="509" spans="1:1" x14ac:dyDescent="0.25">
      <c r="A509" s="9" t="str">
        <f>IF('S.H BOI GORDO'!A7261=""," ",'S.H BOI GORDO'!A7261)</f>
        <v xml:space="preserve"> </v>
      </c>
    </row>
    <row r="510" spans="1:1" x14ac:dyDescent="0.25">
      <c r="A510" s="9" t="str">
        <f>IF('S.H BOI GORDO'!A7262=""," ",'S.H BOI GORDO'!A7262)</f>
        <v xml:space="preserve"> </v>
      </c>
    </row>
    <row r="511" spans="1:1" x14ac:dyDescent="0.25">
      <c r="A511" s="9" t="str">
        <f>IF('S.H BOI GORDO'!A7263=""," ",'S.H BOI GORDO'!A7263)</f>
        <v xml:space="preserve"> </v>
      </c>
    </row>
    <row r="512" spans="1:1" x14ac:dyDescent="0.25">
      <c r="A512" s="9" t="str">
        <f>IF('S.H BOI GORDO'!A7264=""," ",'S.H BOI GORDO'!A7264)</f>
        <v xml:space="preserve"> </v>
      </c>
    </row>
    <row r="513" spans="1:1" x14ac:dyDescent="0.25">
      <c r="A513" s="9" t="str">
        <f>IF('S.H BOI GORDO'!A7265=""," ",'S.H BOI GORDO'!A7265)</f>
        <v xml:space="preserve"> </v>
      </c>
    </row>
    <row r="514" spans="1:1" x14ac:dyDescent="0.25">
      <c r="A514" s="9" t="str">
        <f>IF('S.H BOI GORDO'!A7266=""," ",'S.H BOI GORDO'!A7266)</f>
        <v xml:space="preserve"> </v>
      </c>
    </row>
    <row r="515" spans="1:1" x14ac:dyDescent="0.25">
      <c r="A515" s="9" t="str">
        <f>IF('S.H BOI GORDO'!A7267=""," ",'S.H BOI GORDO'!A7267)</f>
        <v xml:space="preserve"> </v>
      </c>
    </row>
    <row r="516" spans="1:1" x14ac:dyDescent="0.25">
      <c r="A516" s="9" t="str">
        <f>IF('S.H BOI GORDO'!A7268=""," ",'S.H BOI GORDO'!A7268)</f>
        <v xml:space="preserve"> </v>
      </c>
    </row>
    <row r="517" spans="1:1" x14ac:dyDescent="0.25">
      <c r="A517" s="9" t="str">
        <f>IF('S.H BOI GORDO'!A7269=""," ",'S.H BOI GORDO'!A7269)</f>
        <v xml:space="preserve"> </v>
      </c>
    </row>
    <row r="518" spans="1:1" x14ac:dyDescent="0.25">
      <c r="A518" s="9" t="str">
        <f>IF('S.H BOI GORDO'!A7270=""," ",'S.H BOI GORDO'!A7270)</f>
        <v xml:space="preserve"> </v>
      </c>
    </row>
    <row r="519" spans="1:1" x14ac:dyDescent="0.25">
      <c r="A519" s="9" t="str">
        <f>IF('S.H BOI GORDO'!A7271=""," ",'S.H BOI GORDO'!A7271)</f>
        <v xml:space="preserve"> </v>
      </c>
    </row>
    <row r="520" spans="1:1" x14ac:dyDescent="0.25">
      <c r="A520" s="9" t="str">
        <f>IF('S.H BOI GORDO'!A7272=""," ",'S.H BOI GORDO'!A7272)</f>
        <v xml:space="preserve"> </v>
      </c>
    </row>
    <row r="521" spans="1:1" x14ac:dyDescent="0.25">
      <c r="A521" s="9" t="str">
        <f>IF('S.H BOI GORDO'!A7273=""," ",'S.H BOI GORDO'!A7273)</f>
        <v xml:space="preserve"> </v>
      </c>
    </row>
    <row r="522" spans="1:1" x14ac:dyDescent="0.25">
      <c r="A522" s="9" t="str">
        <f>IF('S.H BOI GORDO'!A7274=""," ",'S.H BOI GORDO'!A7274)</f>
        <v xml:space="preserve"> </v>
      </c>
    </row>
    <row r="523" spans="1:1" x14ac:dyDescent="0.25">
      <c r="A523" s="9" t="str">
        <f>IF('S.H BOI GORDO'!A7275=""," ",'S.H BOI GORDO'!A7275)</f>
        <v xml:space="preserve"> </v>
      </c>
    </row>
    <row r="524" spans="1:1" x14ac:dyDescent="0.25">
      <c r="A524" s="9" t="str">
        <f>IF('S.H BOI GORDO'!A7276=""," ",'S.H BOI GORDO'!A7276)</f>
        <v xml:space="preserve"> </v>
      </c>
    </row>
    <row r="525" spans="1:1" x14ac:dyDescent="0.25">
      <c r="A525" s="9" t="str">
        <f>IF('S.H BOI GORDO'!A7277=""," ",'S.H BOI GORDO'!A7277)</f>
        <v xml:space="preserve"> </v>
      </c>
    </row>
    <row r="526" spans="1:1" x14ac:dyDescent="0.25">
      <c r="A526" s="9" t="str">
        <f>IF('S.H BOI GORDO'!A7278=""," ",'S.H BOI GORDO'!A7278)</f>
        <v xml:space="preserve"> </v>
      </c>
    </row>
    <row r="527" spans="1:1" x14ac:dyDescent="0.25">
      <c r="A527" s="9" t="str">
        <f>IF('S.H BOI GORDO'!A7279=""," ",'S.H BOI GORDO'!A7279)</f>
        <v xml:space="preserve"> </v>
      </c>
    </row>
    <row r="528" spans="1:1" x14ac:dyDescent="0.25">
      <c r="A528" s="9" t="str">
        <f>IF('S.H BOI GORDO'!A7280=""," ",'S.H BOI GORDO'!A7280)</f>
        <v xml:space="preserve"> </v>
      </c>
    </row>
    <row r="529" spans="1:1" x14ac:dyDescent="0.25">
      <c r="A529" s="9" t="str">
        <f>IF('S.H BOI GORDO'!A7281=""," ",'S.H BOI GORDO'!A7281)</f>
        <v xml:space="preserve"> </v>
      </c>
    </row>
    <row r="530" spans="1:1" x14ac:dyDescent="0.25">
      <c r="A530" s="9" t="str">
        <f>IF('S.H BOI GORDO'!A7282=""," ",'S.H BOI GORDO'!A7282)</f>
        <v xml:space="preserve"> </v>
      </c>
    </row>
    <row r="531" spans="1:1" x14ac:dyDescent="0.25">
      <c r="A531" s="9" t="str">
        <f>IF('S.H BOI GORDO'!A7283=""," ",'S.H BOI GORDO'!A7283)</f>
        <v xml:space="preserve"> </v>
      </c>
    </row>
    <row r="532" spans="1:1" x14ac:dyDescent="0.25">
      <c r="A532" s="9" t="str">
        <f>IF('S.H BOI GORDO'!A7284=""," ",'S.H BOI GORDO'!A7284)</f>
        <v xml:space="preserve"> </v>
      </c>
    </row>
    <row r="533" spans="1:1" x14ac:dyDescent="0.25">
      <c r="A533" s="9" t="str">
        <f>IF('S.H BOI GORDO'!A7285=""," ",'S.H BOI GORDO'!A7285)</f>
        <v xml:space="preserve"> </v>
      </c>
    </row>
    <row r="534" spans="1:1" x14ac:dyDescent="0.25">
      <c r="A534" s="9" t="str">
        <f>IF('S.H BOI GORDO'!A7286=""," ",'S.H BOI GORDO'!A7286)</f>
        <v xml:space="preserve"> </v>
      </c>
    </row>
    <row r="535" spans="1:1" x14ac:dyDescent="0.25">
      <c r="A535" s="9" t="str">
        <f>IF('S.H BOI GORDO'!A7287=""," ",'S.H BOI GORDO'!A7287)</f>
        <v xml:space="preserve"> </v>
      </c>
    </row>
    <row r="536" spans="1:1" x14ac:dyDescent="0.25">
      <c r="A536" s="9" t="str">
        <f>IF('S.H BOI GORDO'!A7288=""," ",'S.H BOI GORDO'!A7288)</f>
        <v xml:space="preserve"> </v>
      </c>
    </row>
    <row r="537" spans="1:1" x14ac:dyDescent="0.25">
      <c r="A537" s="9" t="str">
        <f>IF('S.H BOI GORDO'!A7289=""," ",'S.H BOI GORDO'!A7289)</f>
        <v xml:space="preserve"> </v>
      </c>
    </row>
    <row r="538" spans="1:1" x14ac:dyDescent="0.25">
      <c r="A538" s="9" t="str">
        <f>IF('S.H BOI GORDO'!A7290=""," ",'S.H BOI GORDO'!A7290)</f>
        <v xml:space="preserve"> </v>
      </c>
    </row>
    <row r="539" spans="1:1" x14ac:dyDescent="0.25">
      <c r="A539" s="9" t="str">
        <f>IF('S.H BOI GORDO'!A7291=""," ",'S.H BOI GORDO'!A7291)</f>
        <v xml:space="preserve"> </v>
      </c>
    </row>
    <row r="540" spans="1:1" x14ac:dyDescent="0.25">
      <c r="A540" s="9" t="str">
        <f>IF('S.H BOI GORDO'!A7292=""," ",'S.H BOI GORDO'!A7292)</f>
        <v xml:space="preserve"> </v>
      </c>
    </row>
    <row r="541" spans="1:1" x14ac:dyDescent="0.25">
      <c r="A541" s="9" t="str">
        <f>IF('S.H BOI GORDO'!A7293=""," ",'S.H BOI GORDO'!A7293)</f>
        <v xml:space="preserve"> </v>
      </c>
    </row>
    <row r="542" spans="1:1" x14ac:dyDescent="0.25">
      <c r="A542" s="9" t="str">
        <f>IF('S.H BOI GORDO'!A7294=""," ",'S.H BOI GORDO'!A7294)</f>
        <v xml:space="preserve"> </v>
      </c>
    </row>
    <row r="543" spans="1:1" x14ac:dyDescent="0.25">
      <c r="A543" s="9" t="str">
        <f>IF('S.H BOI GORDO'!A7295=""," ",'S.H BOI GORDO'!A7295)</f>
        <v xml:space="preserve"> </v>
      </c>
    </row>
    <row r="544" spans="1:1" x14ac:dyDescent="0.25">
      <c r="A544" s="9" t="str">
        <f>IF('S.H BOI GORDO'!A7296=""," ",'S.H BOI GORDO'!A7296)</f>
        <v xml:space="preserve"> </v>
      </c>
    </row>
    <row r="545" spans="1:1" x14ac:dyDescent="0.25">
      <c r="A545" s="9" t="str">
        <f>IF('S.H BOI GORDO'!A7297=""," ",'S.H BOI GORDO'!A7297)</f>
        <v xml:space="preserve"> </v>
      </c>
    </row>
    <row r="546" spans="1:1" x14ac:dyDescent="0.25">
      <c r="A546" s="9" t="str">
        <f>IF('S.H BOI GORDO'!A7298=""," ",'S.H BOI GORDO'!A7298)</f>
        <v xml:space="preserve"> </v>
      </c>
    </row>
    <row r="547" spans="1:1" x14ac:dyDescent="0.25">
      <c r="A547" s="9" t="str">
        <f>IF('S.H BOI GORDO'!A7299=""," ",'S.H BOI GORDO'!A7299)</f>
        <v xml:space="preserve"> </v>
      </c>
    </row>
    <row r="548" spans="1:1" x14ac:dyDescent="0.25">
      <c r="A548" s="9" t="str">
        <f>IF('S.H BOI GORDO'!A7300=""," ",'S.H BOI GORDO'!A7300)</f>
        <v xml:space="preserve"> </v>
      </c>
    </row>
    <row r="549" spans="1:1" x14ac:dyDescent="0.25">
      <c r="A549" s="9" t="str">
        <f>IF('S.H BOI GORDO'!A7301=""," ",'S.H BOI GORDO'!A7301)</f>
        <v xml:space="preserve"> </v>
      </c>
    </row>
    <row r="550" spans="1:1" x14ac:dyDescent="0.25">
      <c r="A550" s="9" t="str">
        <f>IF('S.H BOI GORDO'!A7302=""," ",'S.H BOI GORDO'!A7302)</f>
        <v xml:space="preserve"> </v>
      </c>
    </row>
    <row r="551" spans="1:1" x14ac:dyDescent="0.25">
      <c r="A551" s="9" t="str">
        <f>IF('S.H BOI GORDO'!A7303=""," ",'S.H BOI GORDO'!A7303)</f>
        <v xml:space="preserve"> </v>
      </c>
    </row>
    <row r="552" spans="1:1" x14ac:dyDescent="0.25">
      <c r="A552" s="9" t="str">
        <f>IF('S.H BOI GORDO'!A7304=""," ",'S.H BOI GORDO'!A7304)</f>
        <v xml:space="preserve"> </v>
      </c>
    </row>
    <row r="553" spans="1:1" x14ac:dyDescent="0.25">
      <c r="A553" s="9" t="str">
        <f>IF('S.H BOI GORDO'!A7305=""," ",'S.H BOI GORDO'!A7305)</f>
        <v xml:space="preserve"> </v>
      </c>
    </row>
    <row r="554" spans="1:1" x14ac:dyDescent="0.25">
      <c r="A554" s="9" t="str">
        <f>IF('S.H BOI GORDO'!A7306=""," ",'S.H BOI GORDO'!A7306)</f>
        <v xml:space="preserve"> </v>
      </c>
    </row>
    <row r="555" spans="1:1" x14ac:dyDescent="0.25">
      <c r="A555" s="9" t="str">
        <f>IF('S.H BOI GORDO'!A7307=""," ",'S.H BOI GORDO'!A7307)</f>
        <v xml:space="preserve"> </v>
      </c>
    </row>
    <row r="556" spans="1:1" x14ac:dyDescent="0.25">
      <c r="A556" s="9" t="str">
        <f>IF('S.H BOI GORDO'!A7308=""," ",'S.H BOI GORDO'!A7308)</f>
        <v xml:space="preserve"> </v>
      </c>
    </row>
    <row r="557" spans="1:1" x14ac:dyDescent="0.25">
      <c r="A557" s="9" t="str">
        <f>IF('S.H BOI GORDO'!A7309=""," ",'S.H BOI GORDO'!A7309)</f>
        <v xml:space="preserve"> </v>
      </c>
    </row>
    <row r="558" spans="1:1" x14ac:dyDescent="0.25">
      <c r="A558" s="9" t="str">
        <f>IF('S.H BOI GORDO'!A7310=""," ",'S.H BOI GORDO'!A7310)</f>
        <v xml:space="preserve"> </v>
      </c>
    </row>
    <row r="559" spans="1:1" x14ac:dyDescent="0.25">
      <c r="A559" s="9" t="str">
        <f>IF('S.H BOI GORDO'!A7311=""," ",'S.H BOI GORDO'!A7311)</f>
        <v xml:space="preserve"> </v>
      </c>
    </row>
    <row r="560" spans="1:1" x14ac:dyDescent="0.25">
      <c r="A560" s="9" t="str">
        <f>IF('S.H BOI GORDO'!A7312=""," ",'S.H BOI GORDO'!A7312)</f>
        <v xml:space="preserve"> </v>
      </c>
    </row>
    <row r="561" spans="1:1" x14ac:dyDescent="0.25">
      <c r="A561" s="9" t="str">
        <f>IF('S.H BOI GORDO'!A7313=""," ",'S.H BOI GORDO'!A7313)</f>
        <v xml:space="preserve"> </v>
      </c>
    </row>
    <row r="562" spans="1:1" x14ac:dyDescent="0.25">
      <c r="A562" s="9" t="str">
        <f>IF('S.H BOI GORDO'!A7314=""," ",'S.H BOI GORDO'!A7314)</f>
        <v xml:space="preserve"> </v>
      </c>
    </row>
    <row r="563" spans="1:1" x14ac:dyDescent="0.25">
      <c r="A563" s="9" t="str">
        <f>IF('S.H BOI GORDO'!A7315=""," ",'S.H BOI GORDO'!A7315)</f>
        <v xml:space="preserve"> </v>
      </c>
    </row>
    <row r="564" spans="1:1" x14ac:dyDescent="0.25">
      <c r="A564" s="9" t="str">
        <f>IF('S.H BOI GORDO'!A7316=""," ",'S.H BOI GORDO'!A7316)</f>
        <v xml:space="preserve"> </v>
      </c>
    </row>
    <row r="565" spans="1:1" x14ac:dyDescent="0.25">
      <c r="A565" s="9" t="str">
        <f>IF('S.H BOI GORDO'!A7317=""," ",'S.H BOI GORDO'!A7317)</f>
        <v xml:space="preserve"> </v>
      </c>
    </row>
    <row r="566" spans="1:1" x14ac:dyDescent="0.25">
      <c r="A566" s="9" t="str">
        <f>IF('S.H BOI GORDO'!A7318=""," ",'S.H BOI GORDO'!A7318)</f>
        <v xml:space="preserve"> </v>
      </c>
    </row>
    <row r="567" spans="1:1" x14ac:dyDescent="0.25">
      <c r="A567" s="9" t="str">
        <f>IF('S.H BOI GORDO'!A7319=""," ",'S.H BOI GORDO'!A7319)</f>
        <v xml:space="preserve"> </v>
      </c>
    </row>
    <row r="568" spans="1:1" x14ac:dyDescent="0.25">
      <c r="A568" s="9" t="str">
        <f>IF('S.H BOI GORDO'!A7320=""," ",'S.H BOI GORDO'!A7320)</f>
        <v xml:space="preserve"> </v>
      </c>
    </row>
    <row r="569" spans="1:1" x14ac:dyDescent="0.25">
      <c r="A569" s="9" t="str">
        <f>IF('S.H BOI GORDO'!A7321=""," ",'S.H BOI GORDO'!A7321)</f>
        <v xml:space="preserve"> </v>
      </c>
    </row>
    <row r="570" spans="1:1" x14ac:dyDescent="0.25">
      <c r="A570" s="9" t="str">
        <f>IF('S.H BOI GORDO'!A7322=""," ",'S.H BOI GORDO'!A7322)</f>
        <v xml:space="preserve"> </v>
      </c>
    </row>
    <row r="571" spans="1:1" x14ac:dyDescent="0.25">
      <c r="A571" s="9" t="str">
        <f>IF('S.H BOI GORDO'!A7323=""," ",'S.H BOI GORDO'!A7323)</f>
        <v xml:space="preserve"> </v>
      </c>
    </row>
    <row r="572" spans="1:1" x14ac:dyDescent="0.25">
      <c r="A572" s="9" t="str">
        <f>IF('S.H BOI GORDO'!A7324=""," ",'S.H BOI GORDO'!A7324)</f>
        <v xml:space="preserve"> </v>
      </c>
    </row>
    <row r="573" spans="1:1" x14ac:dyDescent="0.25">
      <c r="A573" s="9" t="str">
        <f>IF('S.H BOI GORDO'!A7325=""," ",'S.H BOI GORDO'!A7325)</f>
        <v xml:space="preserve"> </v>
      </c>
    </row>
    <row r="574" spans="1:1" x14ac:dyDescent="0.25">
      <c r="A574" s="9" t="str">
        <f>IF('S.H BOI GORDO'!A7326=""," ",'S.H BOI GORDO'!A7326)</f>
        <v xml:space="preserve"> </v>
      </c>
    </row>
    <row r="575" spans="1:1" x14ac:dyDescent="0.25">
      <c r="A575" s="9" t="str">
        <f>IF('S.H BOI GORDO'!A7327=""," ",'S.H BOI GORDO'!A7327)</f>
        <v xml:space="preserve"> </v>
      </c>
    </row>
    <row r="576" spans="1:1" x14ac:dyDescent="0.25">
      <c r="A576" s="9" t="str">
        <f>IF('S.H BOI GORDO'!A7328=""," ",'S.H BOI GORDO'!A7328)</f>
        <v xml:space="preserve"> </v>
      </c>
    </row>
    <row r="577" spans="1:1" x14ac:dyDescent="0.25">
      <c r="A577" s="9" t="str">
        <f>IF('S.H BOI GORDO'!A7329=""," ",'S.H BOI GORDO'!A7329)</f>
        <v xml:space="preserve"> </v>
      </c>
    </row>
    <row r="578" spans="1:1" x14ac:dyDescent="0.25">
      <c r="A578" s="9" t="str">
        <f>IF('S.H BOI GORDO'!A7330=""," ",'S.H BOI GORDO'!A7330)</f>
        <v xml:space="preserve"> </v>
      </c>
    </row>
    <row r="579" spans="1:1" x14ac:dyDescent="0.25">
      <c r="A579" s="9" t="str">
        <f>IF('S.H BOI GORDO'!A7331=""," ",'S.H BOI GORDO'!A7331)</f>
        <v xml:space="preserve"> </v>
      </c>
    </row>
    <row r="580" spans="1:1" x14ac:dyDescent="0.25">
      <c r="A580" s="9" t="str">
        <f>IF('S.H BOI GORDO'!A7332=""," ",'S.H BOI GORDO'!A7332)</f>
        <v xml:space="preserve"> </v>
      </c>
    </row>
    <row r="581" spans="1:1" x14ac:dyDescent="0.25">
      <c r="A581" s="9" t="str">
        <f>IF('S.H BOI GORDO'!A7333=""," ",'S.H BOI GORDO'!A7333)</f>
        <v xml:space="preserve"> </v>
      </c>
    </row>
    <row r="582" spans="1:1" x14ac:dyDescent="0.25">
      <c r="A582" s="9" t="str">
        <f>IF('S.H BOI GORDO'!A7334=""," ",'S.H BOI GORDO'!A7334)</f>
        <v xml:space="preserve"> </v>
      </c>
    </row>
    <row r="583" spans="1:1" x14ac:dyDescent="0.25">
      <c r="A583" s="9" t="str">
        <f>IF('S.H BOI GORDO'!A7335=""," ",'S.H BOI GORDO'!A7335)</f>
        <v xml:space="preserve"> </v>
      </c>
    </row>
    <row r="584" spans="1:1" x14ac:dyDescent="0.25">
      <c r="A584" s="9" t="str">
        <f>IF('S.H BOI GORDO'!A7336=""," ",'S.H BOI GORDO'!A7336)</f>
        <v xml:space="preserve"> </v>
      </c>
    </row>
    <row r="585" spans="1:1" x14ac:dyDescent="0.25">
      <c r="A585" s="9" t="str">
        <f>IF('S.H BOI GORDO'!A7337=""," ",'S.H BOI GORDO'!A7337)</f>
        <v xml:space="preserve"> </v>
      </c>
    </row>
    <row r="586" spans="1:1" x14ac:dyDescent="0.25">
      <c r="A586" s="9" t="str">
        <f>IF('S.H BOI GORDO'!A7338=""," ",'S.H BOI GORDO'!A7338)</f>
        <v xml:space="preserve"> </v>
      </c>
    </row>
    <row r="587" spans="1:1" x14ac:dyDescent="0.25">
      <c r="A587" s="9" t="str">
        <f>IF('S.H BOI GORDO'!A7339=""," ",'S.H BOI GORDO'!A7339)</f>
        <v xml:space="preserve"> </v>
      </c>
    </row>
    <row r="588" spans="1:1" x14ac:dyDescent="0.25">
      <c r="A588" s="9" t="str">
        <f>IF('S.H BOI GORDO'!A7340=""," ",'S.H BOI GORDO'!A7340)</f>
        <v xml:space="preserve"> </v>
      </c>
    </row>
    <row r="589" spans="1:1" x14ac:dyDescent="0.25">
      <c r="A589" s="9" t="str">
        <f>IF('S.H BOI GORDO'!A7341=""," ",'S.H BOI GORDO'!A7341)</f>
        <v xml:space="preserve"> </v>
      </c>
    </row>
    <row r="590" spans="1:1" x14ac:dyDescent="0.25">
      <c r="A590" s="9" t="str">
        <f>IF('S.H BOI GORDO'!A7342=""," ",'S.H BOI GORDO'!A7342)</f>
        <v xml:space="preserve"> </v>
      </c>
    </row>
    <row r="591" spans="1:1" x14ac:dyDescent="0.25">
      <c r="A591" s="9" t="str">
        <f>IF('S.H BOI GORDO'!A7343=""," ",'S.H BOI GORDO'!A7343)</f>
        <v xml:space="preserve"> </v>
      </c>
    </row>
    <row r="592" spans="1:1" x14ac:dyDescent="0.25">
      <c r="A592" s="9" t="str">
        <f>IF('S.H BOI GORDO'!A7344=""," ",'S.H BOI GORDO'!A7344)</f>
        <v xml:space="preserve"> </v>
      </c>
    </row>
    <row r="593" spans="1:1" x14ac:dyDescent="0.25">
      <c r="A593" s="9" t="str">
        <f>IF('S.H BOI GORDO'!A7345=""," ",'S.H BOI GORDO'!A7345)</f>
        <v xml:space="preserve"> </v>
      </c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1"/>
  <sheetViews>
    <sheetView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6" width="9.140625" style="1" customWidth="1"/>
    <col min="7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46174</v>
      </c>
      <c r="B2" s="7" t="s">
        <v>5881</v>
      </c>
      <c r="C2" s="8">
        <v>94.27</v>
      </c>
    </row>
    <row r="3" spans="1:3" x14ac:dyDescent="0.25">
      <c r="A3" s="26">
        <v>46175</v>
      </c>
      <c r="B3" s="75" t="s">
        <v>5881</v>
      </c>
      <c r="C3" s="76">
        <v>93.02</v>
      </c>
    </row>
    <row r="4" spans="1:3" x14ac:dyDescent="0.25">
      <c r="A4" s="26">
        <v>46176</v>
      </c>
      <c r="B4" s="75" t="s">
        <v>5881</v>
      </c>
      <c r="C4" s="76">
        <v>93.24</v>
      </c>
    </row>
    <row r="5" spans="1:3" x14ac:dyDescent="0.25">
      <c r="A5" s="26">
        <v>46178</v>
      </c>
      <c r="B5" s="75" t="s">
        <v>5881</v>
      </c>
      <c r="C5" s="76">
        <v>93.24</v>
      </c>
    </row>
    <row r="6" spans="1:3" x14ac:dyDescent="0.25">
      <c r="A6" s="26">
        <v>46181</v>
      </c>
      <c r="B6" s="75" t="s">
        <v>5881</v>
      </c>
      <c r="C6" s="76">
        <v>91.36</v>
      </c>
    </row>
    <row r="7" spans="1:3" x14ac:dyDescent="0.25">
      <c r="A7" s="26">
        <v>46182</v>
      </c>
      <c r="B7" s="75" t="s">
        <v>5881</v>
      </c>
      <c r="C7" s="76">
        <v>92.9</v>
      </c>
    </row>
    <row r="8" spans="1:3" x14ac:dyDescent="0.25">
      <c r="A8" s="26">
        <v>46183</v>
      </c>
      <c r="B8" s="75" t="s">
        <v>5881</v>
      </c>
      <c r="C8" s="76">
        <v>92.35</v>
      </c>
    </row>
    <row r="9" spans="1:3" x14ac:dyDescent="0.25">
      <c r="A9" s="26">
        <v>46184</v>
      </c>
      <c r="B9" s="75" t="s">
        <v>5881</v>
      </c>
      <c r="C9" s="76">
        <v>92.18</v>
      </c>
    </row>
    <row r="10" spans="1:3" x14ac:dyDescent="0.25">
      <c r="A10" s="26">
        <v>46185</v>
      </c>
      <c r="B10" s="75" t="s">
        <v>5881</v>
      </c>
      <c r="C10" s="76">
        <v>92.84</v>
      </c>
    </row>
    <row r="11" spans="1:3" x14ac:dyDescent="0.25">
      <c r="A11" s="26">
        <v>46188</v>
      </c>
      <c r="B11" s="75" t="s">
        <v>5881</v>
      </c>
      <c r="C11" s="76">
        <v>93.63</v>
      </c>
    </row>
    <row r="12" spans="1:3" x14ac:dyDescent="0.25">
      <c r="A12" s="26">
        <v>46189</v>
      </c>
      <c r="B12" s="75" t="s">
        <v>5881</v>
      </c>
      <c r="C12" s="76">
        <v>92.1</v>
      </c>
    </row>
    <row r="13" spans="1:3" x14ac:dyDescent="0.25">
      <c r="A13" s="26">
        <v>46190</v>
      </c>
      <c r="B13" s="75" t="s">
        <v>5881</v>
      </c>
      <c r="C13" s="76">
        <v>91.48</v>
      </c>
    </row>
    <row r="14" spans="1:3" x14ac:dyDescent="0.25">
      <c r="A14" s="26">
        <v>46191</v>
      </c>
      <c r="B14" s="75" t="s">
        <v>5881</v>
      </c>
      <c r="C14" s="76">
        <v>90.75</v>
      </c>
    </row>
    <row r="15" spans="1:3" x14ac:dyDescent="0.25">
      <c r="A15" s="26">
        <v>46192</v>
      </c>
      <c r="B15" s="75" t="s">
        <v>5881</v>
      </c>
      <c r="C15" s="76">
        <v>91.46</v>
      </c>
    </row>
    <row r="16" spans="1:3" x14ac:dyDescent="0.25">
      <c r="A16" s="26">
        <v>46195</v>
      </c>
      <c r="B16" s="75" t="s">
        <v>5881</v>
      </c>
      <c r="C16" s="76">
        <v>91.6</v>
      </c>
    </row>
    <row r="17" spans="1:3" x14ac:dyDescent="0.25">
      <c r="A17" s="26">
        <v>46196</v>
      </c>
      <c r="B17" s="75" t="s">
        <v>5881</v>
      </c>
      <c r="C17" s="76">
        <v>94.07</v>
      </c>
    </row>
    <row r="18" spans="1:3" x14ac:dyDescent="0.25">
      <c r="A18" s="26">
        <v>46197</v>
      </c>
      <c r="B18" s="75" t="s">
        <v>5881</v>
      </c>
      <c r="C18" s="76">
        <v>92.44</v>
      </c>
    </row>
    <row r="19" spans="1:3" x14ac:dyDescent="0.25">
      <c r="A19" s="26">
        <v>46198</v>
      </c>
      <c r="B19" s="75" t="s">
        <v>5881</v>
      </c>
      <c r="C19" s="76">
        <v>92.73</v>
      </c>
    </row>
    <row r="20" spans="1:3" x14ac:dyDescent="0.25">
      <c r="A20" s="26">
        <v>46199</v>
      </c>
      <c r="B20" s="75" t="s">
        <v>5881</v>
      </c>
      <c r="C20" s="76">
        <v>92.31</v>
      </c>
    </row>
    <row r="21" spans="1:3" x14ac:dyDescent="0.25">
      <c r="A21" s="26">
        <v>46202</v>
      </c>
      <c r="B21" s="75" t="s">
        <v>5881</v>
      </c>
      <c r="C21" s="76">
        <v>92.69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3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6" width="9.140625" style="1" customWidth="1"/>
    <col min="7" max="16384" width="9.140625" style="1"/>
  </cols>
  <sheetData>
    <row r="1" spans="1:3" x14ac:dyDescent="0.25">
      <c r="A1" s="11" t="s">
        <v>0</v>
      </c>
      <c r="B1" s="1" t="s">
        <v>5875</v>
      </c>
      <c r="C1" s="3" t="s">
        <v>41</v>
      </c>
    </row>
    <row r="2" spans="1:3" x14ac:dyDescent="0.25">
      <c r="A2" s="4">
        <v>46108</v>
      </c>
      <c r="B2" s="1" t="s">
        <v>5882</v>
      </c>
      <c r="C2" s="31">
        <v>2.9496000000000002</v>
      </c>
    </row>
    <row r="3" spans="1:3" x14ac:dyDescent="0.25">
      <c r="A3" s="28">
        <v>46122</v>
      </c>
      <c r="B3" s="23" t="s">
        <v>5882</v>
      </c>
      <c r="C3" s="68">
        <v>2.7873000000000001</v>
      </c>
    </row>
    <row r="4" spans="1:3" x14ac:dyDescent="0.25">
      <c r="A4" s="28">
        <v>46129</v>
      </c>
      <c r="B4" s="23" t="s">
        <v>5882</v>
      </c>
      <c r="C4" s="68">
        <v>2.5920000000000001</v>
      </c>
    </row>
    <row r="5" spans="1:3" x14ac:dyDescent="0.25">
      <c r="A5" s="28">
        <v>46136</v>
      </c>
      <c r="B5" s="23" t="s">
        <v>5882</v>
      </c>
      <c r="C5" s="68">
        <v>2.4512</v>
      </c>
    </row>
    <row r="6" spans="1:3" x14ac:dyDescent="0.25">
      <c r="A6" s="28">
        <v>46150</v>
      </c>
      <c r="B6" s="23" t="s">
        <v>5882</v>
      </c>
      <c r="C6" s="68">
        <v>2.2704</v>
      </c>
    </row>
    <row r="7" spans="1:3" x14ac:dyDescent="0.25">
      <c r="A7" s="28">
        <v>46157</v>
      </c>
      <c r="B7" s="23" t="s">
        <v>5882</v>
      </c>
      <c r="C7" s="68">
        <v>2.2208999999999999</v>
      </c>
    </row>
    <row r="8" spans="1:3" x14ac:dyDescent="0.25">
      <c r="A8" s="28">
        <v>46164</v>
      </c>
      <c r="B8" s="23" t="s">
        <v>5882</v>
      </c>
      <c r="C8" s="68">
        <v>2.2492000000000001</v>
      </c>
    </row>
    <row r="9" spans="1:3" x14ac:dyDescent="0.25">
      <c r="A9" s="28">
        <v>46171</v>
      </c>
      <c r="B9" s="23" t="s">
        <v>5882</v>
      </c>
      <c r="C9" s="68">
        <v>2.2315</v>
      </c>
    </row>
    <row r="10" spans="1:3" x14ac:dyDescent="0.25">
      <c r="A10" s="28">
        <v>46178</v>
      </c>
      <c r="B10" s="23" t="s">
        <v>5882</v>
      </c>
      <c r="C10" s="68">
        <v>2.2166000000000001</v>
      </c>
    </row>
    <row r="11" spans="1:3" x14ac:dyDescent="0.25">
      <c r="A11" s="28">
        <v>46185</v>
      </c>
      <c r="B11" s="23" t="s">
        <v>5882</v>
      </c>
      <c r="C11" s="68">
        <v>2.2246999999999999</v>
      </c>
    </row>
    <row r="12" spans="1:3" x14ac:dyDescent="0.25">
      <c r="A12" s="28">
        <v>46192</v>
      </c>
      <c r="B12" s="23" t="s">
        <v>5882</v>
      </c>
      <c r="C12" s="68">
        <v>2.2429000000000001</v>
      </c>
    </row>
    <row r="13" spans="1:3" x14ac:dyDescent="0.25">
      <c r="A13" s="28">
        <v>46199</v>
      </c>
      <c r="B13" s="23" t="s">
        <v>5882</v>
      </c>
      <c r="C13" s="68">
        <v>2.2618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45924</v>
      </c>
      <c r="B2" s="1" t="s">
        <v>5883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45931</v>
      </c>
      <c r="B2" s="1" t="s">
        <v>5884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45931</v>
      </c>
      <c r="B2" s="1" t="s">
        <v>5885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45964</v>
      </c>
      <c r="B2" s="1" t="s">
        <v>5886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1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 t="str">
        <f>IF('S.H BOI GORDO'!A7235=""," ",'S.H BOI GORDO'!A7235)</f>
        <v xml:space="preserve"> </v>
      </c>
      <c r="B162" s="1">
        <f t="shared" ref="B162:B190" si="6">B171</f>
        <v>0</v>
      </c>
    </row>
    <row r="163" spans="1:3" x14ac:dyDescent="0.25">
      <c r="A163" s="9" t="str">
        <f>IF('S.H BOI GORDO'!A7236=""," ",'S.H BOI GORDO'!A7236)</f>
        <v xml:space="preserve"> </v>
      </c>
      <c r="B163" s="1">
        <f t="shared" si="6"/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45964</v>
      </c>
      <c r="B2" s="1" t="s">
        <v>5887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60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2" x14ac:dyDescent="0.25">
      <c r="A161" s="9" t="str">
        <f>IF('S.H BOI GORDO'!A7234=""," ",'S.H BOI GORDO'!A7234)</f>
        <v xml:space="preserve"> </v>
      </c>
      <c r="B161" s="1">
        <f t="shared" ref="B161:B190" si="6">B170</f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6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6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45992</v>
      </c>
      <c r="B2" s="1" t="s">
        <v>5888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ref="B125:B141" ca="1" si="5">B124</f>
        <v/>
      </c>
      <c r="C125">
        <v>342.65</v>
      </c>
    </row>
    <row r="126" spans="1:3" x14ac:dyDescent="0.25">
      <c r="A126" s="27">
        <v>46181</v>
      </c>
      <c r="B126" s="23" t="str">
        <f t="shared" ca="1" si="5"/>
        <v/>
      </c>
      <c r="C126">
        <v>341.45</v>
      </c>
    </row>
    <row r="127" spans="1:3" x14ac:dyDescent="0.25">
      <c r="A127" s="27">
        <v>46182</v>
      </c>
      <c r="B127" s="23" t="str">
        <f t="shared" ca="1" si="5"/>
        <v/>
      </c>
      <c r="C127">
        <v>338</v>
      </c>
    </row>
    <row r="128" spans="1:3" x14ac:dyDescent="0.25">
      <c r="A128" s="27">
        <v>46183</v>
      </c>
      <c r="B128" s="23" t="str">
        <f t="shared" ca="1" si="5"/>
        <v/>
      </c>
      <c r="C128">
        <v>335.7</v>
      </c>
    </row>
    <row r="129" spans="1:3" x14ac:dyDescent="0.25">
      <c r="A129" s="27">
        <v>46184</v>
      </c>
      <c r="B129" s="23" t="str">
        <f t="shared" ca="1" si="5"/>
        <v/>
      </c>
      <c r="C129">
        <v>337.6</v>
      </c>
    </row>
    <row r="130" spans="1:3" x14ac:dyDescent="0.25">
      <c r="A130" s="27">
        <v>46185</v>
      </c>
      <c r="B130" s="23" t="str">
        <f t="shared" ca="1" si="5"/>
        <v/>
      </c>
      <c r="C130">
        <v>337.2</v>
      </c>
    </row>
    <row r="131" spans="1:3" x14ac:dyDescent="0.25">
      <c r="A131" s="27">
        <v>46188</v>
      </c>
      <c r="B131" s="23" t="str">
        <f t="shared" ca="1" si="5"/>
        <v/>
      </c>
      <c r="C131">
        <v>334.95</v>
      </c>
    </row>
    <row r="132" spans="1:3" x14ac:dyDescent="0.25">
      <c r="A132" s="27">
        <v>46189</v>
      </c>
      <c r="B132" s="23" t="str">
        <f t="shared" ca="1" si="5"/>
        <v/>
      </c>
      <c r="C132">
        <v>336.75</v>
      </c>
    </row>
    <row r="133" spans="1:3" x14ac:dyDescent="0.25">
      <c r="A133" s="27">
        <v>46190</v>
      </c>
      <c r="B133" s="23" t="str">
        <f t="shared" ca="1" si="5"/>
        <v/>
      </c>
      <c r="C133">
        <v>334.1</v>
      </c>
    </row>
    <row r="134" spans="1:3" x14ac:dyDescent="0.25">
      <c r="A134" s="27">
        <v>46191</v>
      </c>
      <c r="B134" s="23" t="str">
        <f t="shared" ca="1" si="5"/>
        <v/>
      </c>
      <c r="C134">
        <v>335.35</v>
      </c>
    </row>
    <row r="135" spans="1:3" x14ac:dyDescent="0.25">
      <c r="A135" s="27">
        <v>46192</v>
      </c>
      <c r="B135" s="23" t="str">
        <f t="shared" ca="1" si="5"/>
        <v/>
      </c>
      <c r="C135">
        <v>335.6</v>
      </c>
    </row>
    <row r="136" spans="1:3" x14ac:dyDescent="0.25">
      <c r="A136" s="27">
        <v>46195</v>
      </c>
      <c r="B136" s="23" t="str">
        <f t="shared" ca="1" si="5"/>
        <v/>
      </c>
      <c r="C136">
        <v>339.7</v>
      </c>
    </row>
    <row r="137" spans="1:3" x14ac:dyDescent="0.25">
      <c r="A137" s="27">
        <v>46196</v>
      </c>
      <c r="B137" s="23" t="str">
        <f t="shared" ca="1" si="5"/>
        <v/>
      </c>
      <c r="C137">
        <v>338.05</v>
      </c>
    </row>
    <row r="138" spans="1:3" x14ac:dyDescent="0.25">
      <c r="A138" s="27">
        <v>46197</v>
      </c>
      <c r="B138" s="23" t="str">
        <f t="shared" ca="1" si="5"/>
        <v/>
      </c>
      <c r="C138">
        <v>334.8</v>
      </c>
    </row>
    <row r="139" spans="1:3" x14ac:dyDescent="0.25">
      <c r="A139" s="27">
        <v>46198</v>
      </c>
      <c r="B139" s="23" t="str">
        <f t="shared" ca="1" si="5"/>
        <v/>
      </c>
      <c r="C139">
        <v>335.95</v>
      </c>
    </row>
    <row r="140" spans="1:3" x14ac:dyDescent="0.25">
      <c r="A140" s="27">
        <v>46199</v>
      </c>
      <c r="B140" s="23" t="str">
        <f t="shared" ca="1" si="5"/>
        <v/>
      </c>
      <c r="C140">
        <v>336.1</v>
      </c>
    </row>
    <row r="141" spans="1:3" x14ac:dyDescent="0.25">
      <c r="A141" s="27">
        <v>46202</v>
      </c>
      <c r="B141" s="23" t="str">
        <f t="shared" ca="1" si="5"/>
        <v/>
      </c>
      <c r="C141">
        <v>335.9</v>
      </c>
    </row>
    <row r="142" spans="1:3" x14ac:dyDescent="0.25">
      <c r="B142" s="23">
        <f t="shared" ref="B142:B173" si="6">B150</f>
        <v>0</v>
      </c>
    </row>
    <row r="143" spans="1:3" x14ac:dyDescent="0.25">
      <c r="B143" s="23">
        <f t="shared" si="6"/>
        <v>0</v>
      </c>
    </row>
    <row r="144" spans="1:3" x14ac:dyDescent="0.25">
      <c r="B144" s="23">
        <f t="shared" si="6"/>
        <v>0</v>
      </c>
    </row>
    <row r="145" spans="2:2" x14ac:dyDescent="0.25">
      <c r="B145" s="23">
        <f t="shared" si="6"/>
        <v>0</v>
      </c>
    </row>
    <row r="146" spans="2:2" x14ac:dyDescent="0.25">
      <c r="B146" s="23">
        <f t="shared" si="6"/>
        <v>0</v>
      </c>
    </row>
    <row r="147" spans="2:2" x14ac:dyDescent="0.25">
      <c r="B147" s="23">
        <f t="shared" si="6"/>
        <v>0</v>
      </c>
    </row>
    <row r="148" spans="2:2" x14ac:dyDescent="0.25">
      <c r="B148" s="23">
        <f t="shared" si="6"/>
        <v>0</v>
      </c>
    </row>
    <row r="149" spans="2:2" x14ac:dyDescent="0.25">
      <c r="B149" s="23">
        <f t="shared" si="6"/>
        <v>0</v>
      </c>
    </row>
    <row r="150" spans="2:2" x14ac:dyDescent="0.25">
      <c r="B150" s="23">
        <f t="shared" si="6"/>
        <v>0</v>
      </c>
    </row>
    <row r="151" spans="2:2" x14ac:dyDescent="0.25">
      <c r="B151" s="23">
        <f t="shared" si="6"/>
        <v>0</v>
      </c>
    </row>
    <row r="152" spans="2:2" x14ac:dyDescent="0.25">
      <c r="B152" s="23">
        <f t="shared" si="6"/>
        <v>0</v>
      </c>
    </row>
    <row r="153" spans="2:2" x14ac:dyDescent="0.25">
      <c r="B153" s="23">
        <f t="shared" si="6"/>
        <v>0</v>
      </c>
    </row>
    <row r="154" spans="2:2" x14ac:dyDescent="0.25">
      <c r="B154" s="23">
        <f t="shared" si="6"/>
        <v>0</v>
      </c>
    </row>
    <row r="155" spans="2:2" x14ac:dyDescent="0.25">
      <c r="B155" s="23">
        <f t="shared" si="6"/>
        <v>0</v>
      </c>
    </row>
    <row r="156" spans="2:2" x14ac:dyDescent="0.25">
      <c r="B156" s="23">
        <f t="shared" si="6"/>
        <v>0</v>
      </c>
    </row>
    <row r="157" spans="2:2" x14ac:dyDescent="0.25">
      <c r="B157" s="23">
        <f t="shared" si="6"/>
        <v>0</v>
      </c>
    </row>
    <row r="158" spans="2:2" x14ac:dyDescent="0.25">
      <c r="B158" s="23">
        <f t="shared" si="6"/>
        <v>0</v>
      </c>
    </row>
    <row r="159" spans="2:2" x14ac:dyDescent="0.25">
      <c r="B159" s="23">
        <f t="shared" si="6"/>
        <v>0</v>
      </c>
    </row>
    <row r="160" spans="2:2" x14ac:dyDescent="0.25">
      <c r="B160" s="23">
        <f t="shared" si="6"/>
        <v>0</v>
      </c>
    </row>
    <row r="161" spans="2:2" x14ac:dyDescent="0.25">
      <c r="B161" s="23">
        <f t="shared" si="6"/>
        <v>0</v>
      </c>
    </row>
    <row r="162" spans="2:2" x14ac:dyDescent="0.25">
      <c r="B162" s="23">
        <f t="shared" si="6"/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ref="B174:B205" si="7">B182</f>
        <v>0</v>
      </c>
    </row>
    <row r="175" spans="2:2" x14ac:dyDescent="0.25">
      <c r="B175" s="23">
        <f t="shared" si="7"/>
        <v>0</v>
      </c>
    </row>
    <row r="176" spans="2:2" x14ac:dyDescent="0.25">
      <c r="B176" s="23">
        <f t="shared" si="7"/>
        <v>0</v>
      </c>
    </row>
    <row r="177" spans="2:2" x14ac:dyDescent="0.25">
      <c r="B177" s="23">
        <f t="shared" si="7"/>
        <v>0</v>
      </c>
    </row>
    <row r="178" spans="2:2" x14ac:dyDescent="0.25">
      <c r="B178" s="23">
        <f t="shared" si="7"/>
        <v>0</v>
      </c>
    </row>
    <row r="179" spans="2:2" x14ac:dyDescent="0.25">
      <c r="B179" s="23">
        <f t="shared" si="7"/>
        <v>0</v>
      </c>
    </row>
    <row r="180" spans="2:2" x14ac:dyDescent="0.25">
      <c r="B180" s="23">
        <f t="shared" si="7"/>
        <v>0</v>
      </c>
    </row>
    <row r="181" spans="2:2" x14ac:dyDescent="0.25">
      <c r="B181" s="23">
        <f t="shared" si="7"/>
        <v>0</v>
      </c>
    </row>
    <row r="182" spans="2:2" x14ac:dyDescent="0.25">
      <c r="B182" s="23">
        <f t="shared" si="7"/>
        <v>0</v>
      </c>
    </row>
    <row r="183" spans="2:2" x14ac:dyDescent="0.25">
      <c r="B183" s="23">
        <f t="shared" si="7"/>
        <v>0</v>
      </c>
    </row>
    <row r="184" spans="2:2" x14ac:dyDescent="0.25">
      <c r="B184" s="23">
        <f t="shared" si="7"/>
        <v>0</v>
      </c>
    </row>
    <row r="185" spans="2:2" x14ac:dyDescent="0.25">
      <c r="B185" s="23">
        <f t="shared" si="7"/>
        <v>0</v>
      </c>
    </row>
    <row r="186" spans="2:2" x14ac:dyDescent="0.25">
      <c r="B186" s="23">
        <f t="shared" si="7"/>
        <v>0</v>
      </c>
    </row>
    <row r="187" spans="2:2" x14ac:dyDescent="0.25">
      <c r="B187" s="23">
        <f t="shared" si="7"/>
        <v>0</v>
      </c>
    </row>
    <row r="188" spans="2:2" x14ac:dyDescent="0.25">
      <c r="B188" s="23">
        <f t="shared" si="7"/>
        <v>0</v>
      </c>
    </row>
    <row r="189" spans="2:2" x14ac:dyDescent="0.25">
      <c r="B189" s="23">
        <f t="shared" si="7"/>
        <v>0</v>
      </c>
    </row>
    <row r="190" spans="2:2" x14ac:dyDescent="0.25">
      <c r="B190" s="23">
        <f t="shared" si="7"/>
        <v>0</v>
      </c>
    </row>
    <row r="191" spans="2:2" x14ac:dyDescent="0.25">
      <c r="B191" s="23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46024</v>
      </c>
      <c r="B2" s="1" t="s">
        <v>5889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20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7">
        <v>46195</v>
      </c>
      <c r="B115" s="1" t="str">
        <f t="shared" ca="1" si="4"/>
        <v/>
      </c>
      <c r="C115">
        <v>342.9</v>
      </c>
    </row>
    <row r="116" spans="1:3" x14ac:dyDescent="0.25">
      <c r="A116" s="27">
        <v>46196</v>
      </c>
      <c r="B116" s="1" t="str">
        <f t="shared" ca="1" si="4"/>
        <v/>
      </c>
      <c r="C116">
        <v>340.3</v>
      </c>
    </row>
    <row r="117" spans="1:3" x14ac:dyDescent="0.25">
      <c r="A117" s="27">
        <v>46197</v>
      </c>
      <c r="B117" s="1" t="str">
        <f t="shared" ca="1" si="4"/>
        <v/>
      </c>
      <c r="C117">
        <v>338</v>
      </c>
    </row>
    <row r="118" spans="1:3" x14ac:dyDescent="0.25">
      <c r="A118" s="27">
        <v>46198</v>
      </c>
      <c r="B118" s="1" t="str">
        <f t="shared" ca="1" si="4"/>
        <v/>
      </c>
      <c r="C118">
        <v>338.3</v>
      </c>
    </row>
    <row r="119" spans="1:3" x14ac:dyDescent="0.25">
      <c r="A119" s="27">
        <v>46199</v>
      </c>
      <c r="B119" s="1" t="str">
        <f t="shared" ca="1" si="4"/>
        <v/>
      </c>
      <c r="C119">
        <v>337.5</v>
      </c>
    </row>
    <row r="120" spans="1:3" x14ac:dyDescent="0.25">
      <c r="A120" s="27">
        <v>46202</v>
      </c>
      <c r="B120" s="1" t="str">
        <f t="shared" ca="1" si="4"/>
        <v/>
      </c>
      <c r="C120">
        <v>337.15</v>
      </c>
    </row>
    <row r="121" spans="1:3" x14ac:dyDescent="0.25">
      <c r="B121" s="1">
        <f t="shared" ref="B121:B152" si="5">B129</f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B161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6" si="7">B193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46024</v>
      </c>
      <c r="B2" s="1" t="s">
        <v>5890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21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7">
        <v>46189</v>
      </c>
      <c r="B112" s="1" t="str">
        <f t="shared" ca="1" si="4"/>
        <v/>
      </c>
      <c r="C112">
        <v>347.8</v>
      </c>
    </row>
    <row r="113" spans="1:3" x14ac:dyDescent="0.25">
      <c r="A113" s="27">
        <v>46190</v>
      </c>
      <c r="B113" s="1" t="str">
        <f t="shared" ca="1" si="4"/>
        <v/>
      </c>
      <c r="C113">
        <v>345.95</v>
      </c>
    </row>
    <row r="114" spans="1:3" x14ac:dyDescent="0.25">
      <c r="A114" s="27">
        <v>46191</v>
      </c>
      <c r="B114" s="1" t="str">
        <f t="shared" ca="1" si="4"/>
        <v/>
      </c>
      <c r="C114">
        <v>346.9</v>
      </c>
    </row>
    <row r="115" spans="1:3" x14ac:dyDescent="0.25">
      <c r="A115" s="27">
        <v>46192</v>
      </c>
      <c r="B115" s="1" t="str">
        <f t="shared" ca="1" si="4"/>
        <v/>
      </c>
      <c r="C115">
        <v>348</v>
      </c>
    </row>
    <row r="116" spans="1:3" x14ac:dyDescent="0.25">
      <c r="A116" s="27">
        <v>46195</v>
      </c>
      <c r="B116" s="1" t="str">
        <f t="shared" ca="1" si="4"/>
        <v/>
      </c>
      <c r="C116">
        <v>351.8</v>
      </c>
    </row>
    <row r="117" spans="1:3" x14ac:dyDescent="0.25">
      <c r="A117" s="27">
        <v>46196</v>
      </c>
      <c r="B117" s="1" t="str">
        <f t="shared" ca="1" si="4"/>
        <v/>
      </c>
      <c r="C117">
        <v>349.05</v>
      </c>
    </row>
    <row r="118" spans="1:3" x14ac:dyDescent="0.25">
      <c r="A118" s="27">
        <v>46197</v>
      </c>
      <c r="B118" s="1" t="str">
        <f t="shared" ca="1" si="4"/>
        <v/>
      </c>
      <c r="C118">
        <v>347.2</v>
      </c>
    </row>
    <row r="119" spans="1:3" x14ac:dyDescent="0.25">
      <c r="A119" s="27">
        <v>46198</v>
      </c>
      <c r="B119" s="1" t="str">
        <f t="shared" ca="1" si="4"/>
        <v/>
      </c>
      <c r="C119">
        <v>345.55</v>
      </c>
    </row>
    <row r="120" spans="1:3" x14ac:dyDescent="0.25">
      <c r="A120" s="27">
        <v>46199</v>
      </c>
      <c r="B120" s="1" t="str">
        <f t="shared" ca="1" si="4"/>
        <v/>
      </c>
      <c r="C120">
        <v>345.1</v>
      </c>
    </row>
    <row r="121" spans="1:3" x14ac:dyDescent="0.25">
      <c r="A121" s="27">
        <v>46202</v>
      </c>
      <c r="B121" s="1" t="str">
        <f t="shared" ca="1" si="4"/>
        <v/>
      </c>
      <c r="C121">
        <v>345.05</v>
      </c>
    </row>
    <row r="122" spans="1:3" x14ac:dyDescent="0.25">
      <c r="B122" s="1">
        <f t="shared" ref="B122:B153" si="5">B131</f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ref="B154:B185" si="6">B163</f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ref="B186:B217" si="7">B195</f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46076</v>
      </c>
      <c r="B2" s="1" t="s">
        <v>5891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87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 t="str">
        <f>IF('S.H BOI GORDO'!A7199=""," ",'S.H BOI GORDO'!A7199)</f>
        <v xml:space="preserve"> </v>
      </c>
      <c r="B88" s="1">
        <f t="shared" ref="B88:B119" si="4">B97</f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ref="B120:B151" si="5">B129</f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46080</v>
      </c>
      <c r="B2" s="1" t="s">
        <v>5892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82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 t="str">
        <f>IF('S.H BOI GORDO'!A7191=""," ",'S.H BOI GORDO'!A7191)</f>
        <v xml:space="preserve"> </v>
      </c>
      <c r="B83" s="1">
        <f t="shared" ref="B83:B114" si="4">B91</f>
        <v>0</v>
      </c>
    </row>
    <row r="84" spans="1:3" x14ac:dyDescent="0.25">
      <c r="A84" s="9" t="str">
        <f>IF('S.H BOI GORDO'!A7192=""," ",'S.H BOI GORDO'!A7192)</f>
        <v xml:space="preserve"> </v>
      </c>
      <c r="B84" s="1">
        <f t="shared" si="4"/>
        <v>0</v>
      </c>
    </row>
    <row r="85" spans="1:3" x14ac:dyDescent="0.25">
      <c r="A85" s="9" t="str">
        <f>IF('S.H BOI GORDO'!A7193=""," ",'S.H BOI GORDO'!A7193)</f>
        <v xml:space="preserve"> </v>
      </c>
      <c r="B85" s="1">
        <f t="shared" si="4"/>
        <v>0</v>
      </c>
    </row>
    <row r="86" spans="1:3" x14ac:dyDescent="0.25">
      <c r="A86" s="9" t="str">
        <f>IF('S.H BOI GORDO'!A7194=""," ",'S.H BOI GORDO'!A7194)</f>
        <v xml:space="preserve"> </v>
      </c>
      <c r="B86" s="1">
        <f t="shared" si="4"/>
        <v>0</v>
      </c>
    </row>
    <row r="87" spans="1:3" x14ac:dyDescent="0.25">
      <c r="A87" s="9" t="str">
        <f>IF('S.H BOI GORDO'!A7195=""," ",'S.H BOI GORDO'!A7195)</f>
        <v xml:space="preserve"> </v>
      </c>
      <c r="B87" s="1">
        <f t="shared" si="4"/>
        <v>0</v>
      </c>
    </row>
    <row r="88" spans="1:3" x14ac:dyDescent="0.25">
      <c r="A88" s="9" t="str">
        <f>IF('S.H BOI GORDO'!A7196=""," ",'S.H BOI GORDO'!A7196)</f>
        <v xml:space="preserve"> </v>
      </c>
      <c r="B88" s="1">
        <f t="shared" si="4"/>
        <v>0</v>
      </c>
    </row>
    <row r="89" spans="1:3" x14ac:dyDescent="0.25">
      <c r="A89" s="9" t="str">
        <f>IF('S.H BOI GORDO'!A7197=""," ",'S.H BOI GORDO'!A7197)</f>
        <v xml:space="preserve"> </v>
      </c>
      <c r="B89" s="1">
        <f t="shared" si="4"/>
        <v>0</v>
      </c>
    </row>
    <row r="90" spans="1:3" x14ac:dyDescent="0.25">
      <c r="A90" s="9" t="str">
        <f>IF('S.H BOI GORDO'!A7198=""," ",'S.H BOI GORDO'!A7198)</f>
        <v xml:space="preserve"> </v>
      </c>
      <c r="B90" s="1">
        <f t="shared" si="4"/>
        <v>0</v>
      </c>
    </row>
    <row r="91" spans="1:3" x14ac:dyDescent="0.25">
      <c r="A91" s="9" t="str">
        <f>IF('S.H BOI GORDO'!A7199=""," ",'S.H BOI GORDO'!A7199)</f>
        <v xml:space="preserve"> </v>
      </c>
      <c r="B91" s="1">
        <f t="shared" si="4"/>
        <v>0</v>
      </c>
    </row>
    <row r="92" spans="1:3" x14ac:dyDescent="0.25">
      <c r="A92" s="9" t="str">
        <f>IF('S.H BOI GORDO'!A7200=""," ",'S.H BOI GORDO'!A7200)</f>
        <v xml:space="preserve"> </v>
      </c>
      <c r="B92" s="1">
        <f t="shared" si="4"/>
        <v>0</v>
      </c>
    </row>
    <row r="93" spans="1:3" x14ac:dyDescent="0.25">
      <c r="A93" s="9" t="str">
        <f>IF('S.H BOI GORDO'!A7201=""," ",'S.H BOI GORDO'!A7201)</f>
        <v xml:space="preserve"> </v>
      </c>
      <c r="B93" s="1">
        <f t="shared" si="4"/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4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4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4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4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ref="B115:B146" si="5">B123</f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ref="B147:B178" si="6">B155</f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B187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46080</v>
      </c>
      <c r="B2" s="1" t="s">
        <v>5893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84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 t="str">
        <f>IF('S.H BOI GORDO'!A7196=""," ",'S.H BOI GORDO'!A7196)</f>
        <v xml:space="preserve"> </v>
      </c>
      <c r="B85" s="1">
        <f t="shared" ref="B85:B116" si="4">B94</f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4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4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4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ref="B117:B148" si="5">B126</f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B158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212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46080</v>
      </c>
      <c r="B2" s="1" t="s">
        <v>5894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84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 t="str">
        <f>IF('S.H BOI GORDO'!A7196=""," ",'S.H BOI GORDO'!A7196)</f>
        <v xml:space="preserve"> </v>
      </c>
      <c r="B85" s="1">
        <f t="shared" ref="B85:B116" si="4">B94</f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4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4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4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ref="B117:B148" si="5">B126</f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B158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212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46080</v>
      </c>
      <c r="B2" s="1" t="s">
        <v>5895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 t="str">
        <f>IF('S.H BOI GORDO'!A7196=""," ",'S.H BOI GORDO'!A7196)</f>
        <v xml:space="preserve"> </v>
      </c>
      <c r="B85" s="1" t="str">
        <f t="shared" si="2"/>
        <v>BGIH27</v>
      </c>
    </row>
    <row r="86" spans="1:3" x14ac:dyDescent="0.25">
      <c r="A86" s="9" t="str">
        <f>IF('S.H BOI GORDO'!A7197=""," ",'S.H BOI GORDO'!A7197)</f>
        <v xml:space="preserve"> </v>
      </c>
      <c r="B86" s="1" t="str">
        <f t="shared" si="2"/>
        <v>BGIH27</v>
      </c>
    </row>
    <row r="87" spans="1:3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5896</v>
      </c>
      <c r="C2">
        <v>2355</v>
      </c>
    </row>
    <row r="3" spans="1:3" x14ac:dyDescent="0.25">
      <c r="A3" s="9">
        <v>46196</v>
      </c>
      <c r="B3" s="1" t="s">
        <v>5896</v>
      </c>
      <c r="C3">
        <v>2380</v>
      </c>
    </row>
    <row r="4" spans="1:3" x14ac:dyDescent="0.25">
      <c r="A4" s="9">
        <v>46197</v>
      </c>
      <c r="B4" s="1" t="s">
        <v>5896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5897</v>
      </c>
      <c r="C2">
        <v>2375</v>
      </c>
    </row>
    <row r="3" spans="1:3" x14ac:dyDescent="0.25">
      <c r="A3" s="9">
        <v>46196</v>
      </c>
      <c r="B3" s="1" t="s">
        <v>5897</v>
      </c>
      <c r="C3">
        <v>2375</v>
      </c>
    </row>
    <row r="4" spans="1:3" x14ac:dyDescent="0.25">
      <c r="A4" s="9">
        <v>46197</v>
      </c>
      <c r="B4" s="1" t="s">
        <v>5897</v>
      </c>
      <c r="C4">
        <v>2384.5</v>
      </c>
    </row>
    <row r="5" spans="1:3" x14ac:dyDescent="0.25">
      <c r="A5" s="9">
        <v>46198</v>
      </c>
      <c r="B5" t="str">
        <f>B4</f>
        <v>ETHN26</v>
      </c>
      <c r="C5">
        <v>2385</v>
      </c>
    </row>
    <row r="6" spans="1:3" x14ac:dyDescent="0.25">
      <c r="A6" s="9">
        <v>46199</v>
      </c>
      <c r="B6" t="str">
        <f>B5</f>
        <v>ETHN26</v>
      </c>
      <c r="C6">
        <v>2380</v>
      </c>
    </row>
    <row r="7" spans="1:3" x14ac:dyDescent="0.25">
      <c r="A7" s="9">
        <v>46202</v>
      </c>
      <c r="B7" t="str">
        <f>B6</f>
        <v>ETHN26</v>
      </c>
      <c r="C7">
        <v>2391.5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5898</v>
      </c>
      <c r="C2">
        <v>2378</v>
      </c>
    </row>
    <row r="3" spans="1:3" x14ac:dyDescent="0.25">
      <c r="A3" s="9">
        <v>46196</v>
      </c>
      <c r="B3" s="1" t="s">
        <v>5898</v>
      </c>
      <c r="C3">
        <v>2375</v>
      </c>
    </row>
    <row r="4" spans="1:3" x14ac:dyDescent="0.25">
      <c r="A4" s="9">
        <v>46197</v>
      </c>
      <c r="B4" s="1" t="s">
        <v>5898</v>
      </c>
      <c r="C4">
        <v>2395</v>
      </c>
    </row>
    <row r="5" spans="1:3" x14ac:dyDescent="0.25">
      <c r="A5" s="9">
        <v>46198</v>
      </c>
      <c r="B5" t="str">
        <f>B4</f>
        <v>ETHQ26</v>
      </c>
      <c r="C5">
        <v>2400</v>
      </c>
    </row>
    <row r="6" spans="1:3" x14ac:dyDescent="0.25">
      <c r="A6" s="9">
        <v>46199</v>
      </c>
      <c r="B6" t="str">
        <f>B5</f>
        <v>ETHQ26</v>
      </c>
      <c r="C6">
        <v>2395</v>
      </c>
    </row>
    <row r="7" spans="1:3" x14ac:dyDescent="0.25">
      <c r="A7" s="9">
        <v>46202</v>
      </c>
      <c r="B7" t="str">
        <f>B6</f>
        <v>ETHQ26</v>
      </c>
      <c r="C7">
        <v>2406.5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5899</v>
      </c>
      <c r="C2">
        <v>2401</v>
      </c>
    </row>
    <row r="3" spans="1:3" x14ac:dyDescent="0.25">
      <c r="A3" s="9">
        <v>46196</v>
      </c>
      <c r="B3" s="1" t="s">
        <v>5899</v>
      </c>
      <c r="C3">
        <v>2391.5</v>
      </c>
    </row>
    <row r="4" spans="1:3" x14ac:dyDescent="0.25">
      <c r="A4" s="9">
        <v>46197</v>
      </c>
      <c r="B4" s="1" t="s">
        <v>5899</v>
      </c>
      <c r="C4">
        <v>2405</v>
      </c>
    </row>
    <row r="5" spans="1:3" x14ac:dyDescent="0.25">
      <c r="A5" s="9">
        <v>46198</v>
      </c>
      <c r="B5" t="str">
        <f>B4</f>
        <v>ETHU26</v>
      </c>
      <c r="C5">
        <v>2405</v>
      </c>
    </row>
    <row r="6" spans="1:3" x14ac:dyDescent="0.25">
      <c r="A6" s="9">
        <v>46199</v>
      </c>
      <c r="B6" t="str">
        <f>B5</f>
        <v>ETHU26</v>
      </c>
      <c r="C6">
        <v>2415</v>
      </c>
    </row>
    <row r="7" spans="1:3" x14ac:dyDescent="0.25">
      <c r="A7" s="9">
        <v>46202</v>
      </c>
      <c r="B7" t="str">
        <f>B6</f>
        <v>ETHU26</v>
      </c>
      <c r="C7">
        <v>2426.5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5900</v>
      </c>
      <c r="C2">
        <v>2426</v>
      </c>
    </row>
    <row r="3" spans="1:3" x14ac:dyDescent="0.25">
      <c r="A3" s="9">
        <v>46196</v>
      </c>
      <c r="B3" s="1" t="s">
        <v>5900</v>
      </c>
      <c r="C3">
        <v>2429.5</v>
      </c>
    </row>
    <row r="4" spans="1:3" x14ac:dyDescent="0.25">
      <c r="A4" s="9">
        <v>46197</v>
      </c>
      <c r="B4" s="1" t="s">
        <v>5900</v>
      </c>
      <c r="C4">
        <v>2439</v>
      </c>
    </row>
    <row r="5" spans="1:3" x14ac:dyDescent="0.25">
      <c r="A5" s="9">
        <v>46198</v>
      </c>
      <c r="B5" t="str">
        <f>B4</f>
        <v>ETHV26</v>
      </c>
      <c r="C5">
        <v>2444.5</v>
      </c>
    </row>
    <row r="6" spans="1:3" x14ac:dyDescent="0.25">
      <c r="A6" s="9">
        <v>46199</v>
      </c>
      <c r="B6" t="str">
        <f>B5</f>
        <v>ETHV26</v>
      </c>
      <c r="C6">
        <v>2439.5</v>
      </c>
    </row>
    <row r="7" spans="1:3" x14ac:dyDescent="0.25">
      <c r="A7" s="9">
        <v>46202</v>
      </c>
      <c r="B7" t="str">
        <f>B6</f>
        <v>ETHV26</v>
      </c>
      <c r="C7">
        <v>2451.5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5901</v>
      </c>
      <c r="C2">
        <v>2507.5</v>
      </c>
    </row>
    <row r="3" spans="1:3" x14ac:dyDescent="0.25">
      <c r="A3" s="9">
        <v>46196</v>
      </c>
      <c r="B3" s="1" t="s">
        <v>5901</v>
      </c>
      <c r="C3">
        <v>2511</v>
      </c>
    </row>
    <row r="4" spans="1:3" x14ac:dyDescent="0.25">
      <c r="A4" s="9">
        <v>46197</v>
      </c>
      <c r="B4" s="1" t="s">
        <v>5901</v>
      </c>
      <c r="C4">
        <v>2521</v>
      </c>
    </row>
    <row r="5" spans="1:3" x14ac:dyDescent="0.25">
      <c r="A5" s="9">
        <v>46198</v>
      </c>
      <c r="B5" t="str">
        <f>B4</f>
        <v>ETHX26</v>
      </c>
      <c r="C5">
        <v>2526.5</v>
      </c>
    </row>
    <row r="6" spans="1:3" x14ac:dyDescent="0.25">
      <c r="A6" s="9">
        <v>46199</v>
      </c>
      <c r="B6" t="str">
        <f>B5</f>
        <v>ETHX26</v>
      </c>
      <c r="C6">
        <v>2520</v>
      </c>
    </row>
    <row r="7" spans="1:3" x14ac:dyDescent="0.25">
      <c r="A7" s="9">
        <v>46202</v>
      </c>
      <c r="B7" t="str">
        <f>B6</f>
        <v>ETHX26</v>
      </c>
      <c r="C7">
        <v>2500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5902</v>
      </c>
      <c r="C2">
        <v>2528</v>
      </c>
    </row>
    <row r="3" spans="1:3" x14ac:dyDescent="0.25">
      <c r="A3" s="9">
        <v>46196</v>
      </c>
      <c r="B3" s="1" t="s">
        <v>5902</v>
      </c>
      <c r="C3">
        <v>2531.5</v>
      </c>
    </row>
    <row r="4" spans="1:3" x14ac:dyDescent="0.25">
      <c r="A4" s="9">
        <v>46197</v>
      </c>
      <c r="B4" s="1" t="s">
        <v>5902</v>
      </c>
      <c r="C4">
        <v>2541.5</v>
      </c>
    </row>
    <row r="5" spans="1:3" x14ac:dyDescent="0.25">
      <c r="A5" s="9">
        <v>46198</v>
      </c>
      <c r="B5" t="str">
        <f>B4</f>
        <v>ETHZ26</v>
      </c>
      <c r="C5">
        <v>2547</v>
      </c>
    </row>
    <row r="6" spans="1:3" x14ac:dyDescent="0.25">
      <c r="A6" s="9">
        <v>46199</v>
      </c>
      <c r="B6" t="str">
        <f>B5</f>
        <v>ETHZ26</v>
      </c>
      <c r="C6">
        <v>2540</v>
      </c>
    </row>
    <row r="7" spans="1:3" x14ac:dyDescent="0.25">
      <c r="A7" s="9">
        <v>46202</v>
      </c>
      <c r="B7" t="str">
        <f>B6</f>
        <v>ETHZ26</v>
      </c>
      <c r="C7">
        <v>2520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5903</v>
      </c>
      <c r="C2">
        <v>2584.5</v>
      </c>
    </row>
    <row r="3" spans="1:3" x14ac:dyDescent="0.25">
      <c r="A3" s="9">
        <v>46196</v>
      </c>
      <c r="B3" s="1" t="s">
        <v>5903</v>
      </c>
      <c r="C3">
        <v>2580</v>
      </c>
    </row>
    <row r="4" spans="1:3" x14ac:dyDescent="0.25">
      <c r="A4" s="9">
        <v>46197</v>
      </c>
      <c r="B4" s="1" t="s">
        <v>5903</v>
      </c>
      <c r="C4">
        <v>2590.5</v>
      </c>
    </row>
    <row r="5" spans="1:3" x14ac:dyDescent="0.25">
      <c r="A5" s="9">
        <v>46198</v>
      </c>
      <c r="B5" t="str">
        <f>B4</f>
        <v>ETHF27</v>
      </c>
      <c r="C5">
        <v>2590</v>
      </c>
    </row>
    <row r="6" spans="1:3" x14ac:dyDescent="0.25">
      <c r="A6" s="9">
        <v>46199</v>
      </c>
      <c r="B6" t="str">
        <f>B5</f>
        <v>ETHF27</v>
      </c>
      <c r="C6">
        <v>2560</v>
      </c>
    </row>
    <row r="7" spans="1:3" x14ac:dyDescent="0.25">
      <c r="A7" s="9">
        <v>46202</v>
      </c>
      <c r="B7" t="str">
        <f>B6</f>
        <v>ETHF27</v>
      </c>
      <c r="C7">
        <v>2540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5904</v>
      </c>
      <c r="C2">
        <v>2584.5</v>
      </c>
    </row>
    <row r="3" spans="1:3" x14ac:dyDescent="0.25">
      <c r="A3" s="9">
        <v>46196</v>
      </c>
      <c r="B3" s="1" t="s">
        <v>5904</v>
      </c>
      <c r="C3">
        <v>2588</v>
      </c>
    </row>
    <row r="4" spans="1:3" x14ac:dyDescent="0.25">
      <c r="A4" s="9">
        <v>46197</v>
      </c>
      <c r="B4" s="1" t="s">
        <v>5904</v>
      </c>
      <c r="C4">
        <v>2598.5</v>
      </c>
    </row>
    <row r="5" spans="1:3" x14ac:dyDescent="0.25">
      <c r="A5" s="9">
        <v>46198</v>
      </c>
      <c r="B5" t="str">
        <f>B4</f>
        <v>ETHG27</v>
      </c>
      <c r="C5">
        <v>2590</v>
      </c>
    </row>
    <row r="6" spans="1:3" x14ac:dyDescent="0.25">
      <c r="A6" s="9">
        <v>46199</v>
      </c>
      <c r="B6" t="str">
        <f>B5</f>
        <v>ETHG27</v>
      </c>
      <c r="C6">
        <v>2580</v>
      </c>
    </row>
    <row r="7" spans="1:3" x14ac:dyDescent="0.25">
      <c r="A7" s="9">
        <v>46202</v>
      </c>
      <c r="B7" t="str">
        <f>B6</f>
        <v>ETHG27</v>
      </c>
      <c r="C7">
        <v>2592.5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46195</v>
      </c>
      <c r="B2" s="1" t="s">
        <v>5905</v>
      </c>
      <c r="C2">
        <v>2584</v>
      </c>
    </row>
    <row r="3" spans="1:3" x14ac:dyDescent="0.25">
      <c r="A3" s="9">
        <v>46196</v>
      </c>
      <c r="B3" s="1" t="s">
        <v>5905</v>
      </c>
      <c r="C3">
        <v>2580</v>
      </c>
    </row>
    <row r="4" spans="1:3" x14ac:dyDescent="0.25">
      <c r="A4" s="9">
        <v>46197</v>
      </c>
      <c r="B4" s="1" t="s">
        <v>5905</v>
      </c>
      <c r="C4">
        <v>2580</v>
      </c>
    </row>
    <row r="5" spans="1:3" x14ac:dyDescent="0.25">
      <c r="A5" s="9">
        <v>46198</v>
      </c>
      <c r="B5" t="str">
        <f>B4</f>
        <v>ETHH27</v>
      </c>
      <c r="C5">
        <v>2560</v>
      </c>
    </row>
    <row r="6" spans="1:3" x14ac:dyDescent="0.25">
      <c r="A6" s="9">
        <v>46199</v>
      </c>
      <c r="B6" t="str">
        <f>B5</f>
        <v>ETHH27</v>
      </c>
      <c r="C6">
        <v>2554.5</v>
      </c>
    </row>
    <row r="7" spans="1:3" x14ac:dyDescent="0.25">
      <c r="A7" s="9">
        <v>46202</v>
      </c>
      <c r="B7" t="str">
        <f>B6</f>
        <v>ETHH27</v>
      </c>
      <c r="C7">
        <v>2567</v>
      </c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46112</v>
      </c>
      <c r="B2" s="1" t="s">
        <v>5906</v>
      </c>
      <c r="C2">
        <v>356.75</v>
      </c>
    </row>
    <row r="3" spans="1:3" x14ac:dyDescent="0.25">
      <c r="A3" s="9">
        <v>46113</v>
      </c>
      <c r="B3" s="1" t="s">
        <v>5906</v>
      </c>
      <c r="C3">
        <v>356.85</v>
      </c>
    </row>
    <row r="4" spans="1:3" x14ac:dyDescent="0.25">
      <c r="A4" s="9">
        <v>46114</v>
      </c>
      <c r="B4" s="1" t="s">
        <v>5906</v>
      </c>
      <c r="C4">
        <v>356.4</v>
      </c>
    </row>
    <row r="5" spans="1:3" x14ac:dyDescent="0.25">
      <c r="A5" s="9">
        <v>46118</v>
      </c>
      <c r="B5" s="1" t="s">
        <v>5906</v>
      </c>
      <c r="C5">
        <v>357.55</v>
      </c>
    </row>
    <row r="6" spans="1:3" x14ac:dyDescent="0.25">
      <c r="A6" s="9">
        <v>46119</v>
      </c>
      <c r="B6" s="1" t="s">
        <v>5906</v>
      </c>
      <c r="C6">
        <v>356.55</v>
      </c>
    </row>
    <row r="7" spans="1:3" x14ac:dyDescent="0.25">
      <c r="A7" s="9">
        <v>46120</v>
      </c>
      <c r="B7" s="1" t="s">
        <v>5906</v>
      </c>
      <c r="C7">
        <v>351.6</v>
      </c>
    </row>
    <row r="8" spans="1:3" x14ac:dyDescent="0.25">
      <c r="A8" s="9">
        <v>46121</v>
      </c>
      <c r="B8" s="1" t="s">
        <v>5906</v>
      </c>
      <c r="C8">
        <v>354.05</v>
      </c>
    </row>
    <row r="9" spans="1:3" x14ac:dyDescent="0.25">
      <c r="A9" s="9">
        <v>46122</v>
      </c>
      <c r="B9" s="1" t="s">
        <v>5906</v>
      </c>
      <c r="C9">
        <v>352.95</v>
      </c>
    </row>
    <row r="10" spans="1:3" x14ac:dyDescent="0.25">
      <c r="A10" s="9">
        <v>46125</v>
      </c>
      <c r="B10" s="1" t="s">
        <v>5906</v>
      </c>
      <c r="C10">
        <v>350.3</v>
      </c>
    </row>
    <row r="11" spans="1:3" x14ac:dyDescent="0.25">
      <c r="A11" s="9">
        <v>46126</v>
      </c>
      <c r="B11" s="1" t="s">
        <v>5906</v>
      </c>
      <c r="C11">
        <v>349.85</v>
      </c>
    </row>
    <row r="12" spans="1:3" x14ac:dyDescent="0.25">
      <c r="A12" s="9">
        <v>46127</v>
      </c>
      <c r="B12" s="1" t="s">
        <v>5906</v>
      </c>
      <c r="C12">
        <v>348.7</v>
      </c>
    </row>
    <row r="13" spans="1:3" x14ac:dyDescent="0.25">
      <c r="A13" s="9">
        <v>46128</v>
      </c>
      <c r="B13" s="1" t="s">
        <v>5906</v>
      </c>
      <c r="C13">
        <v>349.05</v>
      </c>
    </row>
    <row r="14" spans="1:3" x14ac:dyDescent="0.25">
      <c r="A14" s="9">
        <v>46129</v>
      </c>
      <c r="B14" s="1" t="s">
        <v>5906</v>
      </c>
      <c r="C14">
        <v>347.6</v>
      </c>
    </row>
    <row r="15" spans="1:3" x14ac:dyDescent="0.25">
      <c r="A15" s="9">
        <v>46132</v>
      </c>
      <c r="B15" s="1" t="s">
        <v>5906</v>
      </c>
      <c r="C15">
        <v>346.45</v>
      </c>
    </row>
    <row r="16" spans="1:3" x14ac:dyDescent="0.25">
      <c r="A16" s="9">
        <v>46134</v>
      </c>
      <c r="B16" s="1" t="s">
        <v>5906</v>
      </c>
      <c r="C16">
        <v>349</v>
      </c>
    </row>
    <row r="17" spans="1:3" x14ac:dyDescent="0.25">
      <c r="A17" s="9">
        <v>46135</v>
      </c>
      <c r="B17" s="1" t="s">
        <v>5906</v>
      </c>
      <c r="C17">
        <v>347.4</v>
      </c>
    </row>
    <row r="18" spans="1:3" x14ac:dyDescent="0.25">
      <c r="A18" s="9">
        <v>46136</v>
      </c>
      <c r="B18" s="1" t="s">
        <v>5906</v>
      </c>
      <c r="C18">
        <v>351.4</v>
      </c>
    </row>
    <row r="19" spans="1:3" x14ac:dyDescent="0.25">
      <c r="A19" s="9">
        <v>46139</v>
      </c>
      <c r="B19" s="1" t="s">
        <v>5906</v>
      </c>
      <c r="C19">
        <v>351.5</v>
      </c>
    </row>
    <row r="20" spans="1:3" x14ac:dyDescent="0.25">
      <c r="A20" s="9">
        <v>46140</v>
      </c>
      <c r="B20" s="1" t="s">
        <v>5906</v>
      </c>
      <c r="C20">
        <v>350.45</v>
      </c>
    </row>
    <row r="21" spans="1:3" x14ac:dyDescent="0.25">
      <c r="A21" s="9">
        <v>46141</v>
      </c>
      <c r="B21" s="1" t="s">
        <v>5906</v>
      </c>
      <c r="C21">
        <v>348.7</v>
      </c>
    </row>
    <row r="22" spans="1:3" x14ac:dyDescent="0.25">
      <c r="A22" s="9">
        <v>46142</v>
      </c>
      <c r="B22" s="1" t="s">
        <v>5906</v>
      </c>
      <c r="C22">
        <v>352.05</v>
      </c>
    </row>
    <row r="23" spans="1:3" x14ac:dyDescent="0.25">
      <c r="A23" s="9">
        <v>46146</v>
      </c>
      <c r="B23" s="1" t="s">
        <v>5906</v>
      </c>
      <c r="C23">
        <v>356.25</v>
      </c>
    </row>
    <row r="24" spans="1:3" x14ac:dyDescent="0.25">
      <c r="A24" s="9">
        <v>46147</v>
      </c>
      <c r="B24" s="1" t="s">
        <v>5906</v>
      </c>
      <c r="C24">
        <v>352.05</v>
      </c>
    </row>
    <row r="25" spans="1:3" x14ac:dyDescent="0.25">
      <c r="A25" s="9">
        <v>46148</v>
      </c>
      <c r="B25" s="1" t="s">
        <v>5906</v>
      </c>
      <c r="C25">
        <v>352.1</v>
      </c>
    </row>
    <row r="26" spans="1:3" x14ac:dyDescent="0.25">
      <c r="A26" s="9">
        <v>46149</v>
      </c>
      <c r="B26" s="1" t="s">
        <v>5906</v>
      </c>
      <c r="C26">
        <v>350.25</v>
      </c>
    </row>
    <row r="27" spans="1:3" x14ac:dyDescent="0.25">
      <c r="A27" s="9">
        <v>46150</v>
      </c>
      <c r="B27" s="1" t="s">
        <v>5906</v>
      </c>
      <c r="C27">
        <v>350.6</v>
      </c>
    </row>
    <row r="28" spans="1:3" x14ac:dyDescent="0.25">
      <c r="A28" s="9">
        <v>46153</v>
      </c>
      <c r="B28" s="1" t="s">
        <v>5906</v>
      </c>
      <c r="C28">
        <v>353.45</v>
      </c>
    </row>
    <row r="29" spans="1:3" x14ac:dyDescent="0.25">
      <c r="A29" s="9">
        <v>46154</v>
      </c>
      <c r="B29" s="1" t="s">
        <v>5906</v>
      </c>
      <c r="C29">
        <v>353.85</v>
      </c>
    </row>
    <row r="30" spans="1:3" x14ac:dyDescent="0.25">
      <c r="A30" s="9">
        <v>46155</v>
      </c>
      <c r="B30" s="1" t="s">
        <v>5906</v>
      </c>
      <c r="C30">
        <v>351.55</v>
      </c>
    </row>
    <row r="31" spans="1:3" x14ac:dyDescent="0.25">
      <c r="A31" s="9">
        <v>46156</v>
      </c>
      <c r="B31" s="1" t="s">
        <v>5906</v>
      </c>
      <c r="C31">
        <v>352.2</v>
      </c>
    </row>
    <row r="32" spans="1:3" x14ac:dyDescent="0.25">
      <c r="A32" s="9">
        <v>46157</v>
      </c>
      <c r="B32" s="1" t="s">
        <v>5906</v>
      </c>
      <c r="C32">
        <v>351.7</v>
      </c>
    </row>
    <row r="33" spans="1:3" x14ac:dyDescent="0.25">
      <c r="A33" s="9">
        <v>46160</v>
      </c>
      <c r="B33" s="1" t="s">
        <v>5906</v>
      </c>
      <c r="C33">
        <v>351.9</v>
      </c>
    </row>
    <row r="34" spans="1:3" x14ac:dyDescent="0.25">
      <c r="A34" s="9">
        <v>46161</v>
      </c>
      <c r="B34" s="1" t="s">
        <v>5906</v>
      </c>
      <c r="C34">
        <v>354.35</v>
      </c>
    </row>
    <row r="35" spans="1:3" x14ac:dyDescent="0.25">
      <c r="A35" s="9">
        <v>46162</v>
      </c>
      <c r="B35" s="1" t="s">
        <v>5906</v>
      </c>
      <c r="C35">
        <v>354.35</v>
      </c>
    </row>
    <row r="36" spans="1:3" x14ac:dyDescent="0.25">
      <c r="A36" s="9">
        <v>46163</v>
      </c>
      <c r="B36" s="1" t="s">
        <v>5906</v>
      </c>
      <c r="C36">
        <v>354</v>
      </c>
    </row>
    <row r="37" spans="1:3" x14ac:dyDescent="0.25">
      <c r="A37" s="9">
        <v>46164</v>
      </c>
      <c r="B37" s="1" t="s">
        <v>5906</v>
      </c>
      <c r="C37">
        <v>354.15</v>
      </c>
    </row>
    <row r="38" spans="1:3" x14ac:dyDescent="0.25">
      <c r="A38" s="9">
        <v>46167</v>
      </c>
      <c r="B38" s="1" t="s">
        <v>5906</v>
      </c>
      <c r="C38">
        <v>355.2</v>
      </c>
    </row>
    <row r="39" spans="1:3" x14ac:dyDescent="0.25">
      <c r="A39" s="9">
        <v>46168</v>
      </c>
      <c r="B39" s="1" t="s">
        <v>5906</v>
      </c>
      <c r="C39">
        <v>355.2</v>
      </c>
    </row>
    <row r="40" spans="1:3" x14ac:dyDescent="0.25">
      <c r="A40" s="9">
        <v>46169</v>
      </c>
      <c r="B40" s="1" t="s">
        <v>5906</v>
      </c>
      <c r="C40">
        <v>354.35</v>
      </c>
    </row>
    <row r="41" spans="1:3" x14ac:dyDescent="0.25">
      <c r="A41" s="9">
        <v>46170</v>
      </c>
      <c r="B41" s="1" t="s">
        <v>5906</v>
      </c>
      <c r="C41">
        <v>352.9</v>
      </c>
    </row>
    <row r="42" spans="1:3" x14ac:dyDescent="0.25">
      <c r="A42" s="9">
        <v>46171</v>
      </c>
      <c r="B42" s="1" t="s">
        <v>5906</v>
      </c>
      <c r="C42">
        <v>352.7</v>
      </c>
    </row>
    <row r="43" spans="1:3" x14ac:dyDescent="0.25">
      <c r="A43" s="9">
        <v>46174</v>
      </c>
      <c r="B43" s="1" t="s">
        <v>5906</v>
      </c>
      <c r="C43">
        <v>353.2</v>
      </c>
    </row>
    <row r="44" spans="1:3" x14ac:dyDescent="0.25">
      <c r="A44" s="9">
        <v>46175</v>
      </c>
      <c r="B44" s="1" t="s">
        <v>5906</v>
      </c>
      <c r="C44">
        <v>356.4</v>
      </c>
    </row>
    <row r="45" spans="1:3" x14ac:dyDescent="0.25">
      <c r="A45" s="9">
        <v>46176</v>
      </c>
      <c r="B45" s="1" t="s">
        <v>5906</v>
      </c>
      <c r="C45">
        <v>357.4</v>
      </c>
    </row>
    <row r="46" spans="1:3" x14ac:dyDescent="0.25">
      <c r="A46" s="9">
        <v>46178</v>
      </c>
      <c r="B46" s="1" t="s">
        <v>5906</v>
      </c>
      <c r="C46">
        <v>356.65</v>
      </c>
    </row>
    <row r="47" spans="1:3" x14ac:dyDescent="0.25">
      <c r="A47" s="9">
        <v>46181</v>
      </c>
      <c r="B47" s="1" t="s">
        <v>5906</v>
      </c>
      <c r="C47">
        <v>358.1</v>
      </c>
    </row>
    <row r="48" spans="1:3" x14ac:dyDescent="0.25">
      <c r="A48" s="9">
        <v>46182</v>
      </c>
      <c r="B48" s="1" t="s">
        <v>5906</v>
      </c>
      <c r="C48">
        <v>357.7</v>
      </c>
    </row>
    <row r="49" spans="1:3" x14ac:dyDescent="0.25">
      <c r="A49" s="9">
        <v>46183</v>
      </c>
      <c r="B49" s="1" t="str">
        <f t="shared" ref="B49:B62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 t="str">
        <f>IF('S.H BOI GORDO'!A7196=""," ",'S.H BOI GORDO'!A7196)</f>
        <v xml:space="preserve"> </v>
      </c>
      <c r="B63" s="1">
        <f t="shared" ref="B63:B94" si="1">B72</f>
        <v>0</v>
      </c>
    </row>
    <row r="64" spans="1:3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ref="B95:B126" si="2">B104</f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ref="B127:B158" si="3">B136</f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ref="B159:B190" si="4">B168</f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45810</v>
      </c>
      <c r="B2" s="1" t="s">
        <v>5907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 t="str">
        <f>IF('S.H BOI GORDO'!A7171=""," ",'S.H BOI GORDO'!A7171)</f>
        <v xml:space="preserve"> </v>
      </c>
      <c r="B233" s="1" t="str">
        <f t="shared" si="3"/>
        <v>CCMH26</v>
      </c>
    </row>
    <row r="234" spans="1:2" x14ac:dyDescent="0.25">
      <c r="A234" s="9" t="str">
        <f>IF('S.H BOI GORDO'!A7172=""," ",'S.H BOI GORDO'!A7172)</f>
        <v xml:space="preserve"> 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45839</v>
      </c>
      <c r="B2" s="1" t="s">
        <v>5908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45870</v>
      </c>
      <c r="B2" s="1" t="s">
        <v>5909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ref="B211:B227" ca="1" si="7">B210</f>
        <v/>
      </c>
      <c r="C211">
        <v>66.11</v>
      </c>
    </row>
    <row r="212" spans="1:3" x14ac:dyDescent="0.25">
      <c r="A212" s="27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7"/>
        <v/>
      </c>
      <c r="C214">
        <v>64.62</v>
      </c>
    </row>
    <row r="215" spans="1:3" x14ac:dyDescent="0.25">
      <c r="A215" s="27">
        <v>46184</v>
      </c>
      <c r="B215" s="1" t="str">
        <f t="shared" ca="1" si="7"/>
        <v/>
      </c>
      <c r="C215">
        <v>64.25</v>
      </c>
    </row>
    <row r="216" spans="1:3" x14ac:dyDescent="0.25">
      <c r="A216" s="27">
        <v>46185</v>
      </c>
      <c r="B216" s="1" t="str">
        <f t="shared" ca="1" si="7"/>
        <v/>
      </c>
      <c r="C216">
        <v>64.05</v>
      </c>
    </row>
    <row r="217" spans="1:3" x14ac:dyDescent="0.25">
      <c r="A217" s="27">
        <v>46188</v>
      </c>
      <c r="B217" s="1" t="str">
        <f t="shared" ca="1" si="7"/>
        <v/>
      </c>
      <c r="C217">
        <v>64.34</v>
      </c>
    </row>
    <row r="218" spans="1:3" x14ac:dyDescent="0.25">
      <c r="A218" s="27">
        <v>46189</v>
      </c>
      <c r="B218" s="1" t="str">
        <f t="shared" ca="1" si="7"/>
        <v/>
      </c>
      <c r="C218">
        <v>63.97</v>
      </c>
    </row>
    <row r="219" spans="1:3" x14ac:dyDescent="0.25">
      <c r="A219" s="27">
        <v>46190</v>
      </c>
      <c r="B219" s="1" t="str">
        <f t="shared" ca="1" si="7"/>
        <v/>
      </c>
      <c r="C219">
        <v>63.98</v>
      </c>
    </row>
    <row r="220" spans="1:3" x14ac:dyDescent="0.25">
      <c r="A220" s="27">
        <v>46191</v>
      </c>
      <c r="B220" s="1" t="str">
        <f t="shared" ca="1" si="7"/>
        <v/>
      </c>
      <c r="C220">
        <v>63.98</v>
      </c>
    </row>
    <row r="221" spans="1:3" x14ac:dyDescent="0.25">
      <c r="A221" s="27">
        <v>46192</v>
      </c>
      <c r="B221" s="1" t="str">
        <f t="shared" ca="1" si="7"/>
        <v/>
      </c>
      <c r="C221">
        <v>63.91</v>
      </c>
    </row>
    <row r="222" spans="1:3" x14ac:dyDescent="0.25">
      <c r="A222" s="27">
        <v>46195</v>
      </c>
      <c r="B222" s="1" t="str">
        <f t="shared" ca="1" si="7"/>
        <v/>
      </c>
      <c r="C222">
        <v>63.66</v>
      </c>
    </row>
    <row r="223" spans="1:3" x14ac:dyDescent="0.25">
      <c r="A223" s="27">
        <v>46196</v>
      </c>
      <c r="B223" s="1" t="str">
        <f t="shared" ca="1" si="7"/>
        <v/>
      </c>
      <c r="C223">
        <v>63.8</v>
      </c>
    </row>
    <row r="224" spans="1:3" x14ac:dyDescent="0.25">
      <c r="A224" s="27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7">
        <v>46198</v>
      </c>
      <c r="B225" s="1" t="str">
        <f t="shared" ca="1" si="7"/>
        <v/>
      </c>
      <c r="C225">
        <v>64.52</v>
      </c>
    </row>
    <row r="226" spans="1:3" x14ac:dyDescent="0.25">
      <c r="A226" s="27">
        <v>46199</v>
      </c>
      <c r="B226" s="1" t="str">
        <f t="shared" ca="1" si="7"/>
        <v/>
      </c>
      <c r="C226">
        <v>64.31</v>
      </c>
    </row>
    <row r="227" spans="1:3" x14ac:dyDescent="0.25">
      <c r="A227" s="27">
        <v>46202</v>
      </c>
      <c r="B227" s="1" t="str">
        <f t="shared" ca="1" si="7"/>
        <v/>
      </c>
      <c r="C227">
        <v>64.61</v>
      </c>
    </row>
    <row r="228" spans="1:3" x14ac:dyDescent="0.25">
      <c r="B228" s="1">
        <f t="shared" ref="B228:B240" si="8">B237</f>
        <v>0</v>
      </c>
    </row>
    <row r="229" spans="1:3" x14ac:dyDescent="0.25">
      <c r="B229" s="1">
        <f t="shared" si="8"/>
        <v>0</v>
      </c>
    </row>
    <row r="230" spans="1:3" x14ac:dyDescent="0.25">
      <c r="B230" s="1">
        <f t="shared" si="8"/>
        <v>0</v>
      </c>
    </row>
    <row r="231" spans="1:3" x14ac:dyDescent="0.25">
      <c r="B231" s="1">
        <f t="shared" si="8"/>
        <v>0</v>
      </c>
    </row>
    <row r="232" spans="1:3" x14ac:dyDescent="0.25">
      <c r="B232" s="1">
        <f t="shared" si="8"/>
        <v>0</v>
      </c>
    </row>
    <row r="233" spans="1:3" x14ac:dyDescent="0.25">
      <c r="B233" s="1">
        <f t="shared" si="8"/>
        <v>0</v>
      </c>
    </row>
    <row r="234" spans="1:3" x14ac:dyDescent="0.25">
      <c r="B234" s="1">
        <f t="shared" si="8"/>
        <v>0</v>
      </c>
    </row>
    <row r="235" spans="1:3" x14ac:dyDescent="0.25">
      <c r="B235" s="1">
        <f t="shared" si="8"/>
        <v>0</v>
      </c>
    </row>
    <row r="236" spans="1:3" x14ac:dyDescent="0.25">
      <c r="B236" s="1">
        <f t="shared" si="8"/>
        <v>0</v>
      </c>
    </row>
    <row r="237" spans="1:3" x14ac:dyDescent="0.25">
      <c r="B237" s="1">
        <f t="shared" si="8"/>
        <v>0</v>
      </c>
    </row>
    <row r="238" spans="1:3" x14ac:dyDescent="0.25">
      <c r="B238" s="1">
        <f t="shared" si="8"/>
        <v>0</v>
      </c>
    </row>
    <row r="239" spans="1:3" x14ac:dyDescent="0.25">
      <c r="B239" s="1">
        <f t="shared" si="8"/>
        <v>0</v>
      </c>
    </row>
    <row r="240" spans="1:3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45901</v>
      </c>
      <c r="B2" s="1" t="s">
        <v>5910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ref="B190:B206" ca="1" si="7">B189</f>
        <v/>
      </c>
      <c r="C190">
        <v>68.78</v>
      </c>
    </row>
    <row r="191" spans="1:3" x14ac:dyDescent="0.25">
      <c r="A191" s="27">
        <v>46181</v>
      </c>
      <c r="B191" s="1" t="str">
        <f t="shared" ca="1" si="7"/>
        <v/>
      </c>
      <c r="C191">
        <v>67.45</v>
      </c>
    </row>
    <row r="192" spans="1:3" x14ac:dyDescent="0.25">
      <c r="A192" s="27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7"/>
        <v/>
      </c>
      <c r="C194">
        <v>66.42</v>
      </c>
    </row>
    <row r="195" spans="1:3" x14ac:dyDescent="0.25">
      <c r="A195" s="27">
        <v>46185</v>
      </c>
      <c r="B195" s="1" t="str">
        <f t="shared" ca="1" si="7"/>
        <v/>
      </c>
      <c r="C195">
        <v>66.86</v>
      </c>
    </row>
    <row r="196" spans="1:3" x14ac:dyDescent="0.25">
      <c r="A196" s="27">
        <v>46188</v>
      </c>
      <c r="B196" s="1" t="str">
        <f t="shared" ca="1" si="7"/>
        <v/>
      </c>
      <c r="C196">
        <v>66.98</v>
      </c>
    </row>
    <row r="197" spans="1:3" x14ac:dyDescent="0.25">
      <c r="A197" s="27">
        <v>46189</v>
      </c>
      <c r="B197" s="1" t="str">
        <f t="shared" ca="1" si="7"/>
        <v/>
      </c>
      <c r="C197">
        <v>66.94</v>
      </c>
    </row>
    <row r="198" spans="1:3" x14ac:dyDescent="0.25">
      <c r="A198" s="27">
        <v>46190</v>
      </c>
      <c r="B198" s="1" t="str">
        <f t="shared" ca="1" si="7"/>
        <v/>
      </c>
      <c r="C198">
        <v>67.31</v>
      </c>
    </row>
    <row r="199" spans="1:3" x14ac:dyDescent="0.25">
      <c r="A199" s="27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7"/>
        <v/>
      </c>
      <c r="C200">
        <v>66.86</v>
      </c>
    </row>
    <row r="201" spans="1:3" x14ac:dyDescent="0.25">
      <c r="A201" s="27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7"/>
        <v/>
      </c>
      <c r="C202">
        <v>67.19</v>
      </c>
    </row>
    <row r="203" spans="1:3" x14ac:dyDescent="0.25">
      <c r="A203" s="27">
        <v>46197</v>
      </c>
      <c r="B203" s="1" t="str">
        <f t="shared" ca="1" si="7"/>
        <v/>
      </c>
      <c r="C203">
        <v>67.47</v>
      </c>
    </row>
    <row r="204" spans="1:3" x14ac:dyDescent="0.25">
      <c r="A204" s="27">
        <v>46198</v>
      </c>
      <c r="B204" s="1" t="str">
        <f t="shared" ca="1" si="7"/>
        <v/>
      </c>
      <c r="C204">
        <v>67.91</v>
      </c>
    </row>
    <row r="205" spans="1:3" x14ac:dyDescent="0.25">
      <c r="A205" s="27">
        <v>46199</v>
      </c>
      <c r="B205" s="1" t="str">
        <f t="shared" ca="1" si="7"/>
        <v/>
      </c>
      <c r="C205">
        <v>67.86</v>
      </c>
    </row>
    <row r="206" spans="1:3" x14ac:dyDescent="0.25">
      <c r="A206" s="27">
        <v>46202</v>
      </c>
      <c r="B206" s="1" t="str">
        <f t="shared" ca="1" si="7"/>
        <v/>
      </c>
      <c r="C206">
        <v>67.64</v>
      </c>
    </row>
    <row r="207" spans="1:3" x14ac:dyDescent="0.25">
      <c r="B207" s="1">
        <f t="shared" ref="B207:B240" si="8">B216</f>
        <v>0</v>
      </c>
    </row>
    <row r="208" spans="1:3" x14ac:dyDescent="0.25">
      <c r="B208" s="1">
        <f t="shared" si="8"/>
        <v>0</v>
      </c>
    </row>
    <row r="209" spans="2:2" x14ac:dyDescent="0.25">
      <c r="B209" s="1">
        <f t="shared" si="8"/>
        <v>0</v>
      </c>
    </row>
    <row r="210" spans="2:2" x14ac:dyDescent="0.25">
      <c r="B210" s="1">
        <f t="shared" si="8"/>
        <v>0</v>
      </c>
    </row>
    <row r="211" spans="2:2" x14ac:dyDescent="0.25">
      <c r="B211" s="1">
        <f t="shared" si="8"/>
        <v>0</v>
      </c>
    </row>
    <row r="212" spans="2:2" x14ac:dyDescent="0.25">
      <c r="B212" s="1">
        <f t="shared" si="8"/>
        <v>0</v>
      </c>
    </row>
    <row r="213" spans="2:2" x14ac:dyDescent="0.25">
      <c r="B213" s="1">
        <f t="shared" si="8"/>
        <v>0</v>
      </c>
    </row>
    <row r="214" spans="2:2" x14ac:dyDescent="0.25">
      <c r="B214" s="1">
        <f t="shared" si="8"/>
        <v>0</v>
      </c>
    </row>
    <row r="215" spans="2:2" x14ac:dyDescent="0.25">
      <c r="B215" s="1">
        <f t="shared" si="8"/>
        <v>0</v>
      </c>
    </row>
    <row r="216" spans="2:2" x14ac:dyDescent="0.25">
      <c r="B216" s="1">
        <f t="shared" si="8"/>
        <v>0</v>
      </c>
    </row>
    <row r="217" spans="2:2" x14ac:dyDescent="0.25">
      <c r="B217" s="1">
        <f t="shared" si="8"/>
        <v>0</v>
      </c>
    </row>
    <row r="218" spans="2:2" x14ac:dyDescent="0.25">
      <c r="B218" s="1">
        <f t="shared" si="8"/>
        <v>0</v>
      </c>
    </row>
    <row r="219" spans="2:2" x14ac:dyDescent="0.25">
      <c r="B219" s="1">
        <f t="shared" si="8"/>
        <v>0</v>
      </c>
    </row>
    <row r="220" spans="2:2" x14ac:dyDescent="0.25">
      <c r="B220" s="1">
        <f t="shared" si="8"/>
        <v>0</v>
      </c>
    </row>
    <row r="221" spans="2:2" x14ac:dyDescent="0.25">
      <c r="B221" s="1">
        <f t="shared" si="8"/>
        <v>0</v>
      </c>
    </row>
    <row r="222" spans="2:2" x14ac:dyDescent="0.25">
      <c r="B222" s="1">
        <f t="shared" si="8"/>
        <v>0</v>
      </c>
    </row>
    <row r="223" spans="2:2" x14ac:dyDescent="0.25">
      <c r="B223" s="1">
        <f t="shared" si="8"/>
        <v>0</v>
      </c>
    </row>
    <row r="224" spans="2:2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45979</v>
      </c>
      <c r="B2" s="1" t="s">
        <v>5911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ref="B134:B150" ca="1" si="5">B133</f>
        <v/>
      </c>
      <c r="C134">
        <v>71.53</v>
      </c>
    </row>
    <row r="135" spans="1:3" x14ac:dyDescent="0.25">
      <c r="A135" s="27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5"/>
        <v/>
      </c>
      <c r="C136">
        <v>70.63</v>
      </c>
    </row>
    <row r="137" spans="1:3" x14ac:dyDescent="0.25">
      <c r="A137" s="27">
        <v>46183</v>
      </c>
      <c r="B137" s="1" t="str">
        <f t="shared" ca="1" si="5"/>
        <v/>
      </c>
      <c r="C137">
        <v>70.36</v>
      </c>
    </row>
    <row r="138" spans="1:3" x14ac:dyDescent="0.25">
      <c r="A138" s="27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5"/>
        <v/>
      </c>
      <c r="C139">
        <v>70.33</v>
      </c>
    </row>
    <row r="140" spans="1:3" x14ac:dyDescent="0.25">
      <c r="A140" s="27">
        <v>46188</v>
      </c>
      <c r="B140" s="1" t="str">
        <f t="shared" ca="1" si="5"/>
        <v/>
      </c>
      <c r="C140">
        <v>70.42</v>
      </c>
    </row>
    <row r="141" spans="1:3" x14ac:dyDescent="0.25">
      <c r="A141" s="27">
        <v>46189</v>
      </c>
      <c r="B141" s="1" t="str">
        <f t="shared" ca="1" si="5"/>
        <v/>
      </c>
      <c r="C141">
        <v>70.41</v>
      </c>
    </row>
    <row r="142" spans="1:3" x14ac:dyDescent="0.25">
      <c r="A142" s="27">
        <v>46190</v>
      </c>
      <c r="B142" s="1" t="str">
        <f t="shared" ca="1" si="5"/>
        <v/>
      </c>
      <c r="C142">
        <v>70.66</v>
      </c>
    </row>
    <row r="143" spans="1:3" x14ac:dyDescent="0.25">
      <c r="A143" s="27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7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7">
        <v>46198</v>
      </c>
      <c r="B148" s="1" t="str">
        <f t="shared" ca="1" si="5"/>
        <v/>
      </c>
      <c r="C148">
        <v>70.88</v>
      </c>
    </row>
    <row r="149" spans="1:3" x14ac:dyDescent="0.25">
      <c r="A149" s="27">
        <v>46199</v>
      </c>
      <c r="B149" s="1" t="str">
        <f t="shared" ca="1" si="5"/>
        <v/>
      </c>
      <c r="C149">
        <v>70.98</v>
      </c>
    </row>
    <row r="150" spans="1:3" x14ac:dyDescent="0.25">
      <c r="A150" s="27">
        <v>46202</v>
      </c>
      <c r="B150" s="1" t="str">
        <f t="shared" ca="1" si="5"/>
        <v/>
      </c>
      <c r="C150">
        <v>70.87</v>
      </c>
    </row>
    <row r="151" spans="1:3" x14ac:dyDescent="0.25">
      <c r="B151" s="1">
        <f t="shared" ref="B151:B190" si="6">B160</f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46059</v>
      </c>
      <c r="B2" s="1" t="s">
        <v>5912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ref="B79:B95" ca="1" si="3">B78</f>
        <v/>
      </c>
      <c r="C79">
        <v>74.239999999999995</v>
      </c>
    </row>
    <row r="80" spans="1:3" x14ac:dyDescent="0.25">
      <c r="A80" s="9">
        <v>46181</v>
      </c>
      <c r="B80" s="23" t="str">
        <f t="shared" ca="1" si="3"/>
        <v/>
      </c>
      <c r="C80">
        <v>73.489999999999995</v>
      </c>
    </row>
    <row r="81" spans="1:3" x14ac:dyDescent="0.25">
      <c r="A81" s="9">
        <v>46182</v>
      </c>
      <c r="B81" s="23" t="str">
        <f t="shared" ca="1" si="3"/>
        <v/>
      </c>
      <c r="C81">
        <v>73.55</v>
      </c>
    </row>
    <row r="82" spans="1:3" x14ac:dyDescent="0.25">
      <c r="A82" s="9">
        <v>46183</v>
      </c>
      <c r="B82" s="23" t="str">
        <f t="shared" ca="1" si="3"/>
        <v/>
      </c>
      <c r="C82">
        <v>73.28</v>
      </c>
    </row>
    <row r="83" spans="1:3" x14ac:dyDescent="0.25">
      <c r="A83" s="9">
        <v>46184</v>
      </c>
      <c r="B83" s="23" t="str">
        <f t="shared" ca="1" si="3"/>
        <v/>
      </c>
      <c r="C83">
        <v>73.08</v>
      </c>
    </row>
    <row r="84" spans="1:3" x14ac:dyDescent="0.25">
      <c r="A84" s="9">
        <v>46185</v>
      </c>
      <c r="B84" s="23" t="str">
        <f t="shared" ca="1" si="3"/>
        <v/>
      </c>
      <c r="C84">
        <v>73.349999999999994</v>
      </c>
    </row>
    <row r="85" spans="1:3" x14ac:dyDescent="0.25">
      <c r="A85" s="9">
        <v>46188</v>
      </c>
      <c r="B85" s="23" t="str">
        <f t="shared" ca="1" si="3"/>
        <v/>
      </c>
      <c r="C85">
        <v>73.5</v>
      </c>
    </row>
    <row r="86" spans="1:3" x14ac:dyDescent="0.25">
      <c r="A86" s="9">
        <v>46189</v>
      </c>
      <c r="B86" s="23" t="str">
        <f t="shared" ca="1" si="3"/>
        <v/>
      </c>
      <c r="C86">
        <v>73.33</v>
      </c>
    </row>
    <row r="87" spans="1:3" x14ac:dyDescent="0.25">
      <c r="A87" s="9">
        <v>46190</v>
      </c>
      <c r="B87" s="23" t="str">
        <f t="shared" ca="1" si="3"/>
        <v/>
      </c>
      <c r="C87">
        <v>73.41</v>
      </c>
    </row>
    <row r="88" spans="1:3" x14ac:dyDescent="0.25">
      <c r="A88" s="9">
        <v>46191</v>
      </c>
      <c r="B88" s="23" t="str">
        <f t="shared" ca="1" si="3"/>
        <v/>
      </c>
      <c r="C88">
        <v>73.41</v>
      </c>
    </row>
    <row r="89" spans="1:3" x14ac:dyDescent="0.25">
      <c r="A89" s="9">
        <v>46192</v>
      </c>
      <c r="B89" s="23" t="str">
        <f t="shared" ca="1" si="3"/>
        <v/>
      </c>
      <c r="C89">
        <v>73.14</v>
      </c>
    </row>
    <row r="90" spans="1:3" x14ac:dyDescent="0.25">
      <c r="A90" s="9">
        <v>46195</v>
      </c>
      <c r="B90" s="23" t="str">
        <f t="shared" ca="1" si="3"/>
        <v/>
      </c>
      <c r="C90">
        <v>73.09</v>
      </c>
    </row>
    <row r="91" spans="1:3" x14ac:dyDescent="0.25">
      <c r="A91" s="9">
        <v>46196</v>
      </c>
      <c r="B91" s="23" t="str">
        <f t="shared" ca="1" si="3"/>
        <v/>
      </c>
      <c r="C91">
        <v>73.36</v>
      </c>
    </row>
    <row r="92" spans="1:3" x14ac:dyDescent="0.25">
      <c r="A92" s="9">
        <v>46197</v>
      </c>
      <c r="B92" s="23" t="str">
        <f t="shared" ca="1" si="3"/>
        <v/>
      </c>
      <c r="C92">
        <v>73.17</v>
      </c>
    </row>
    <row r="93" spans="1:3" x14ac:dyDescent="0.25">
      <c r="A93" s="9">
        <v>46198</v>
      </c>
      <c r="B93" s="23" t="str">
        <f t="shared" ca="1" si="3"/>
        <v/>
      </c>
      <c r="C93">
        <v>73.61</v>
      </c>
    </row>
    <row r="94" spans="1:3" x14ac:dyDescent="0.25">
      <c r="A94" s="9">
        <v>46199</v>
      </c>
      <c r="B94" s="23" t="str">
        <f t="shared" ca="1" si="3"/>
        <v/>
      </c>
      <c r="C94">
        <v>73.569999999999993</v>
      </c>
    </row>
    <row r="95" spans="1:3" x14ac:dyDescent="0.25">
      <c r="A95" s="9">
        <v>46202</v>
      </c>
      <c r="B95" s="23" t="str">
        <f t="shared" ca="1" si="3"/>
        <v/>
      </c>
      <c r="C95">
        <v>73.53</v>
      </c>
    </row>
    <row r="96" spans="1:3" x14ac:dyDescent="0.25">
      <c r="A96" s="9"/>
      <c r="B96" s="23">
        <f t="shared" ref="B96:B127" si="4">B104</f>
        <v>0</v>
      </c>
    </row>
    <row r="97" spans="1:2" x14ac:dyDescent="0.25">
      <c r="A97" s="9"/>
      <c r="B97" s="23">
        <f t="shared" si="4"/>
        <v>0</v>
      </c>
    </row>
    <row r="98" spans="1:2" x14ac:dyDescent="0.25">
      <c r="A98" s="9"/>
      <c r="B98" s="23">
        <f t="shared" si="4"/>
        <v>0</v>
      </c>
    </row>
    <row r="99" spans="1:2" x14ac:dyDescent="0.25">
      <c r="A99" s="9"/>
      <c r="B99" s="23">
        <f t="shared" si="4"/>
        <v>0</v>
      </c>
    </row>
    <row r="100" spans="1:2" x14ac:dyDescent="0.25">
      <c r="A100" s="9"/>
      <c r="B100" s="23">
        <f t="shared" si="4"/>
        <v>0</v>
      </c>
    </row>
    <row r="101" spans="1:2" x14ac:dyDescent="0.25">
      <c r="A101" s="9"/>
      <c r="B101" s="23">
        <f t="shared" si="4"/>
        <v>0</v>
      </c>
    </row>
    <row r="102" spans="1:2" x14ac:dyDescent="0.25">
      <c r="A102" s="9"/>
      <c r="B102" s="23">
        <f t="shared" si="4"/>
        <v>0</v>
      </c>
    </row>
    <row r="103" spans="1:2" x14ac:dyDescent="0.25">
      <c r="A103" s="9"/>
      <c r="B103" s="23">
        <f t="shared" si="4"/>
        <v>0</v>
      </c>
    </row>
    <row r="104" spans="1:2" x14ac:dyDescent="0.25">
      <c r="A104" s="9"/>
      <c r="B104" s="23">
        <f t="shared" si="4"/>
        <v>0</v>
      </c>
    </row>
    <row r="105" spans="1:2" x14ac:dyDescent="0.25">
      <c r="A105" s="9"/>
      <c r="B105" s="23">
        <f t="shared" si="4"/>
        <v>0</v>
      </c>
    </row>
    <row r="106" spans="1:2" x14ac:dyDescent="0.25">
      <c r="A106" s="9"/>
      <c r="B106" s="23">
        <f t="shared" si="4"/>
        <v>0</v>
      </c>
    </row>
    <row r="107" spans="1:2" x14ac:dyDescent="0.25">
      <c r="A107" s="9"/>
      <c r="B107" s="23">
        <f t="shared" si="4"/>
        <v>0</v>
      </c>
    </row>
    <row r="108" spans="1:2" x14ac:dyDescent="0.25">
      <c r="A108" s="9"/>
      <c r="B108" s="23">
        <f t="shared" si="4"/>
        <v>0</v>
      </c>
    </row>
    <row r="109" spans="1:2" x14ac:dyDescent="0.25">
      <c r="A109" s="9"/>
      <c r="B109" s="23">
        <f t="shared" si="4"/>
        <v>0</v>
      </c>
    </row>
    <row r="110" spans="1:2" x14ac:dyDescent="0.25">
      <c r="A110" s="9"/>
      <c r="B110" s="23">
        <f t="shared" si="4"/>
        <v>0</v>
      </c>
    </row>
    <row r="111" spans="1:2" x14ac:dyDescent="0.25">
      <c r="A111" s="9"/>
      <c r="B111" s="23">
        <f t="shared" si="4"/>
        <v>0</v>
      </c>
    </row>
    <row r="112" spans="1:2" x14ac:dyDescent="0.25">
      <c r="A112" s="9"/>
      <c r="B112" s="23">
        <f t="shared" si="4"/>
        <v>0</v>
      </c>
    </row>
    <row r="113" spans="1:2" x14ac:dyDescent="0.25">
      <c r="A113" s="9"/>
      <c r="B113" s="23">
        <f t="shared" si="4"/>
        <v>0</v>
      </c>
    </row>
    <row r="114" spans="1:2" x14ac:dyDescent="0.25">
      <c r="A114" s="9"/>
      <c r="B114" s="23">
        <f t="shared" si="4"/>
        <v>0</v>
      </c>
    </row>
    <row r="115" spans="1:2" x14ac:dyDescent="0.25">
      <c r="A115" s="9"/>
      <c r="B115" s="23">
        <f t="shared" si="4"/>
        <v>0</v>
      </c>
    </row>
    <row r="116" spans="1:2" x14ac:dyDescent="0.25">
      <c r="A116" s="9"/>
      <c r="B116" s="23">
        <f t="shared" si="4"/>
        <v>0</v>
      </c>
    </row>
    <row r="117" spans="1:2" x14ac:dyDescent="0.25">
      <c r="A117" s="9"/>
      <c r="B117" s="23">
        <f t="shared" si="4"/>
        <v>0</v>
      </c>
    </row>
    <row r="118" spans="1:2" x14ac:dyDescent="0.25">
      <c r="A118" s="9"/>
      <c r="B118" s="23">
        <f t="shared" si="4"/>
        <v>0</v>
      </c>
    </row>
    <row r="119" spans="1:2" x14ac:dyDescent="0.25">
      <c r="A119" s="9"/>
      <c r="B119" s="23">
        <f t="shared" si="4"/>
        <v>0</v>
      </c>
    </row>
    <row r="120" spans="1:2" x14ac:dyDescent="0.25">
      <c r="A120" s="9"/>
      <c r="B120" s="23">
        <f t="shared" si="4"/>
        <v>0</v>
      </c>
    </row>
    <row r="121" spans="1:2" x14ac:dyDescent="0.25">
      <c r="A121" s="9"/>
      <c r="B121" s="23">
        <f t="shared" si="4"/>
        <v>0</v>
      </c>
    </row>
    <row r="122" spans="1:2" x14ac:dyDescent="0.25">
      <c r="A122" s="9"/>
      <c r="B122" s="23">
        <f t="shared" si="4"/>
        <v>0</v>
      </c>
    </row>
    <row r="123" spans="1:2" x14ac:dyDescent="0.25">
      <c r="A123" s="9"/>
      <c r="B123" s="23">
        <f t="shared" si="4"/>
        <v>0</v>
      </c>
    </row>
    <row r="124" spans="1:2" x14ac:dyDescent="0.25">
      <c r="A124" s="9"/>
      <c r="B124" s="23">
        <f t="shared" si="4"/>
        <v>0</v>
      </c>
    </row>
    <row r="125" spans="1:2" x14ac:dyDescent="0.25">
      <c r="A125" s="9"/>
      <c r="B125" s="23">
        <f t="shared" si="4"/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B128" s="23">
        <f t="shared" ref="B128:B159" si="5">B136</f>
        <v>0</v>
      </c>
    </row>
    <row r="129" spans="2:2" x14ac:dyDescent="0.25">
      <c r="B129" s="23">
        <f t="shared" si="5"/>
        <v>0</v>
      </c>
    </row>
    <row r="130" spans="2:2" x14ac:dyDescent="0.25">
      <c r="B130" s="23">
        <f t="shared" si="5"/>
        <v>0</v>
      </c>
    </row>
    <row r="131" spans="2:2" x14ac:dyDescent="0.25">
      <c r="B131" s="23">
        <f t="shared" si="5"/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ref="B160:B191" si="6">B168</f>
        <v>0</v>
      </c>
    </row>
    <row r="161" spans="2:2" x14ac:dyDescent="0.25">
      <c r="B161" s="23">
        <f t="shared" si="6"/>
        <v>0</v>
      </c>
    </row>
    <row r="162" spans="2:2" x14ac:dyDescent="0.25">
      <c r="B162" s="23">
        <f t="shared" si="6"/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46059</v>
      </c>
      <c r="B2" s="1" t="s">
        <v>5913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ref="B79:B95" ca="1" si="3">B78</f>
        <v/>
      </c>
      <c r="C79">
        <v>75.790000000000006</v>
      </c>
    </row>
    <row r="80" spans="1:3" x14ac:dyDescent="0.25">
      <c r="A80" s="9">
        <v>46181</v>
      </c>
      <c r="B80" s="23" t="str">
        <f t="shared" ca="1" si="3"/>
        <v/>
      </c>
      <c r="C80">
        <v>75.239999999999995</v>
      </c>
    </row>
    <row r="81" spans="1:3" x14ac:dyDescent="0.25">
      <c r="A81" s="9">
        <v>46182</v>
      </c>
      <c r="B81" s="23" t="str">
        <f t="shared" ca="1" si="3"/>
        <v/>
      </c>
      <c r="C81">
        <v>75.14</v>
      </c>
    </row>
    <row r="82" spans="1:3" x14ac:dyDescent="0.25">
      <c r="A82" s="9">
        <v>46183</v>
      </c>
      <c r="B82" s="23" t="str">
        <f t="shared" ca="1" si="3"/>
        <v/>
      </c>
      <c r="C82">
        <v>75.09</v>
      </c>
    </row>
    <row r="83" spans="1:3" x14ac:dyDescent="0.25">
      <c r="A83" s="9">
        <v>46184</v>
      </c>
      <c r="B83" s="23" t="str">
        <f t="shared" ca="1" si="3"/>
        <v/>
      </c>
      <c r="C83">
        <v>74.989999999999995</v>
      </c>
    </row>
    <row r="84" spans="1:3" x14ac:dyDescent="0.25">
      <c r="A84" s="9">
        <v>46185</v>
      </c>
      <c r="B84" s="23" t="str">
        <f t="shared" ca="1" si="3"/>
        <v/>
      </c>
      <c r="C84">
        <v>75.13</v>
      </c>
    </row>
    <row r="85" spans="1:3" x14ac:dyDescent="0.25">
      <c r="A85" s="9">
        <v>46188</v>
      </c>
      <c r="B85" s="23" t="str">
        <f t="shared" ca="1" si="3"/>
        <v/>
      </c>
      <c r="C85">
        <v>75.22</v>
      </c>
    </row>
    <row r="86" spans="1:3" x14ac:dyDescent="0.25">
      <c r="A86" s="9">
        <v>46189</v>
      </c>
      <c r="B86" s="23" t="str">
        <f t="shared" ca="1" si="3"/>
        <v/>
      </c>
      <c r="C86">
        <v>75.11</v>
      </c>
    </row>
    <row r="87" spans="1:3" x14ac:dyDescent="0.25">
      <c r="A87" s="9">
        <v>46190</v>
      </c>
      <c r="B87" s="23" t="str">
        <f t="shared" ca="1" si="3"/>
        <v/>
      </c>
      <c r="C87">
        <v>75.099999999999994</v>
      </c>
    </row>
    <row r="88" spans="1:3" x14ac:dyDescent="0.25">
      <c r="A88" s="9">
        <v>46191</v>
      </c>
      <c r="B88" s="23" t="str">
        <f t="shared" ca="1" si="3"/>
        <v/>
      </c>
      <c r="C88">
        <v>75.13</v>
      </c>
    </row>
    <row r="89" spans="1:3" x14ac:dyDescent="0.25">
      <c r="A89" s="9">
        <v>46192</v>
      </c>
      <c r="B89" s="23" t="str">
        <f t="shared" ca="1" si="3"/>
        <v/>
      </c>
      <c r="C89">
        <v>74.88</v>
      </c>
    </row>
    <row r="90" spans="1:3" x14ac:dyDescent="0.25">
      <c r="A90" s="9">
        <v>46195</v>
      </c>
      <c r="B90" s="23" t="str">
        <f t="shared" ca="1" si="3"/>
        <v/>
      </c>
      <c r="C90">
        <v>74.92</v>
      </c>
    </row>
    <row r="91" spans="1:3" x14ac:dyDescent="0.25">
      <c r="A91" s="9">
        <v>46196</v>
      </c>
      <c r="B91" s="23" t="str">
        <f t="shared" ca="1" si="3"/>
        <v/>
      </c>
      <c r="C91">
        <v>75.13</v>
      </c>
    </row>
    <row r="92" spans="1:3" x14ac:dyDescent="0.25">
      <c r="A92" s="9">
        <v>46197</v>
      </c>
      <c r="B92" s="23" t="str">
        <f t="shared" ca="1" si="3"/>
        <v/>
      </c>
      <c r="C92">
        <v>75.09</v>
      </c>
    </row>
    <row r="93" spans="1:3" x14ac:dyDescent="0.25">
      <c r="A93" s="9">
        <v>46198</v>
      </c>
      <c r="B93" s="23" t="str">
        <f t="shared" ca="1" si="3"/>
        <v/>
      </c>
      <c r="C93">
        <v>75.19</v>
      </c>
    </row>
    <row r="94" spans="1:3" x14ac:dyDescent="0.25">
      <c r="A94" s="9">
        <v>46199</v>
      </c>
      <c r="B94" s="23" t="str">
        <f t="shared" ca="1" si="3"/>
        <v/>
      </c>
      <c r="C94">
        <v>74.989999999999995</v>
      </c>
    </row>
    <row r="95" spans="1:3" x14ac:dyDescent="0.25">
      <c r="A95" s="9">
        <v>46202</v>
      </c>
      <c r="B95" s="23" t="str">
        <f t="shared" ca="1" si="3"/>
        <v/>
      </c>
      <c r="C95">
        <v>75</v>
      </c>
    </row>
    <row r="96" spans="1:3" x14ac:dyDescent="0.25">
      <c r="A96" s="9" t="str">
        <f>IF('S.H BOI GORDO'!A7175=""," ",'S.H BOI GORDO'!A7175)</f>
        <v xml:space="preserve"> </v>
      </c>
      <c r="B96" s="23">
        <f t="shared" ref="B96:B127" si="4">B104</f>
        <v>0</v>
      </c>
    </row>
    <row r="97" spans="1:2" x14ac:dyDescent="0.25">
      <c r="A97" s="9" t="str">
        <f>IF('S.H BOI GORDO'!A7176=""," ",'S.H BOI GORDO'!A7176)</f>
        <v xml:space="preserve"> </v>
      </c>
      <c r="B97" s="23">
        <f t="shared" si="4"/>
        <v>0</v>
      </c>
    </row>
    <row r="98" spans="1:2" x14ac:dyDescent="0.25">
      <c r="A98" s="9" t="str">
        <f>IF('S.H BOI GORDO'!A7177=""," ",'S.H BOI GORDO'!A7177)</f>
        <v xml:space="preserve"> </v>
      </c>
      <c r="B98" s="23">
        <f t="shared" si="4"/>
        <v>0</v>
      </c>
    </row>
    <row r="99" spans="1:2" x14ac:dyDescent="0.25">
      <c r="A99" s="9" t="str">
        <f>IF('S.H BOI GORDO'!A7178=""," ",'S.H BOI GORDO'!A7178)</f>
        <v xml:space="preserve"> </v>
      </c>
      <c r="B99" s="23">
        <f t="shared" si="4"/>
        <v>0</v>
      </c>
    </row>
    <row r="100" spans="1:2" x14ac:dyDescent="0.25">
      <c r="A100" s="9" t="str">
        <f>IF('S.H BOI GORDO'!A7179=""," ",'S.H BOI GORDO'!A7179)</f>
        <v xml:space="preserve"> </v>
      </c>
      <c r="B100" s="23">
        <f t="shared" si="4"/>
        <v>0</v>
      </c>
    </row>
    <row r="101" spans="1:2" x14ac:dyDescent="0.25">
      <c r="A101" s="9" t="str">
        <f>IF('S.H BOI GORDO'!A7180=""," ",'S.H BOI GORDO'!A7180)</f>
        <v xml:space="preserve"> </v>
      </c>
      <c r="B101" s="23">
        <f t="shared" si="4"/>
        <v>0</v>
      </c>
    </row>
    <row r="102" spans="1:2" x14ac:dyDescent="0.25">
      <c r="A102" s="9" t="str">
        <f>IF('S.H BOI GORDO'!A7181=""," ",'S.H BOI GORDO'!A7181)</f>
        <v xml:space="preserve"> </v>
      </c>
      <c r="B102" s="23">
        <f t="shared" si="4"/>
        <v>0</v>
      </c>
    </row>
    <row r="103" spans="1:2" x14ac:dyDescent="0.25">
      <c r="A103" s="9" t="str">
        <f>IF('S.H BOI GORDO'!A7182=""," ",'S.H BOI GORDO'!A7182)</f>
        <v xml:space="preserve"> </v>
      </c>
      <c r="B103" s="23">
        <f t="shared" si="4"/>
        <v>0</v>
      </c>
    </row>
    <row r="104" spans="1:2" x14ac:dyDescent="0.25">
      <c r="A104" s="9" t="str">
        <f>IF('S.H BOI GORDO'!A7183=""," ",'S.H BOI GORDO'!A7183)</f>
        <v xml:space="preserve"> </v>
      </c>
      <c r="B104" s="23">
        <f t="shared" si="4"/>
        <v>0</v>
      </c>
    </row>
    <row r="105" spans="1:2" x14ac:dyDescent="0.25">
      <c r="A105" s="9" t="str">
        <f>IF('S.H BOI GORDO'!A7184=""," ",'S.H BOI GORDO'!A7184)</f>
        <v xml:space="preserve"> </v>
      </c>
      <c r="B105" s="23">
        <f t="shared" si="4"/>
        <v>0</v>
      </c>
    </row>
    <row r="106" spans="1:2" x14ac:dyDescent="0.25">
      <c r="A106" s="9" t="str">
        <f>IF('S.H BOI GORDO'!A7185=""," ",'S.H BOI GORDO'!A7185)</f>
        <v xml:space="preserve"> </v>
      </c>
      <c r="B106" s="23">
        <f t="shared" si="4"/>
        <v>0</v>
      </c>
    </row>
    <row r="107" spans="1:2" x14ac:dyDescent="0.25">
      <c r="A107" s="9" t="str">
        <f>IF('S.H BOI GORDO'!A7186=""," ",'S.H BOI GORDO'!A7186)</f>
        <v xml:space="preserve"> </v>
      </c>
      <c r="B107" s="23">
        <f t="shared" si="4"/>
        <v>0</v>
      </c>
    </row>
    <row r="108" spans="1:2" x14ac:dyDescent="0.25">
      <c r="A108" s="9" t="str">
        <f>IF('S.H BOI GORDO'!A7187=""," ",'S.H BOI GORDO'!A7187)</f>
        <v xml:space="preserve"> </v>
      </c>
      <c r="B108" s="23">
        <f t="shared" si="4"/>
        <v>0</v>
      </c>
    </row>
    <row r="109" spans="1:2" x14ac:dyDescent="0.25">
      <c r="A109" s="9" t="str">
        <f>IF('S.H BOI GORDO'!A7188=""," ",'S.H BOI GORDO'!A7188)</f>
        <v xml:space="preserve"> </v>
      </c>
      <c r="B109" s="23">
        <f t="shared" si="4"/>
        <v>0</v>
      </c>
    </row>
    <row r="110" spans="1:2" x14ac:dyDescent="0.25">
      <c r="A110" s="9" t="str">
        <f>IF('S.H BOI GORDO'!A7189=""," ",'S.H BOI GORDO'!A7189)</f>
        <v xml:space="preserve"> </v>
      </c>
      <c r="B110" s="23">
        <f t="shared" si="4"/>
        <v>0</v>
      </c>
    </row>
    <row r="111" spans="1:2" x14ac:dyDescent="0.25">
      <c r="A111" s="9" t="str">
        <f>IF('S.H BOI GORDO'!A7190=""," ",'S.H BOI GORDO'!A7190)</f>
        <v xml:space="preserve"> </v>
      </c>
      <c r="B111" s="23">
        <f t="shared" si="4"/>
        <v>0</v>
      </c>
    </row>
    <row r="112" spans="1:2" x14ac:dyDescent="0.25">
      <c r="A112" s="9" t="str">
        <f>IF('S.H BOI GORDO'!A7191=""," ",'S.H BOI GORDO'!A7191)</f>
        <v xml:space="preserve"> </v>
      </c>
      <c r="B112" s="23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si="4"/>
        <v>0</v>
      </c>
    </row>
    <row r="128" spans="1:2" x14ac:dyDescent="0.25">
      <c r="B128" s="23">
        <f t="shared" ref="B128:B159" si="5">B136</f>
        <v>0</v>
      </c>
    </row>
    <row r="129" spans="2:2" x14ac:dyDescent="0.25">
      <c r="B129" s="23">
        <f t="shared" si="5"/>
        <v>0</v>
      </c>
    </row>
    <row r="130" spans="2:2" x14ac:dyDescent="0.25">
      <c r="B130" s="23">
        <f t="shared" si="5"/>
        <v>0</v>
      </c>
    </row>
    <row r="131" spans="2:2" x14ac:dyDescent="0.25">
      <c r="B131" s="23">
        <f t="shared" si="5"/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ref="B160:B191" si="6">B168</f>
        <v>0</v>
      </c>
    </row>
    <row r="161" spans="2:2" x14ac:dyDescent="0.25">
      <c r="B161" s="23">
        <f t="shared" si="6"/>
        <v>0</v>
      </c>
    </row>
    <row r="162" spans="2:2" x14ac:dyDescent="0.25">
      <c r="B162" s="23">
        <f t="shared" si="6"/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46059</v>
      </c>
      <c r="B2" s="1" t="s">
        <v>5914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ref="B80:B96" ca="1" si="3">B79</f>
        <v/>
      </c>
      <c r="C80">
        <v>74.790000000000006</v>
      </c>
    </row>
    <row r="81" spans="1:3" x14ac:dyDescent="0.25">
      <c r="A81" s="9">
        <v>46181</v>
      </c>
      <c r="B81" s="23" t="str">
        <f t="shared" ca="1" si="3"/>
        <v/>
      </c>
      <c r="C81">
        <v>74.489999999999995</v>
      </c>
    </row>
    <row r="82" spans="1:3" x14ac:dyDescent="0.25">
      <c r="A82" s="9">
        <v>46182</v>
      </c>
      <c r="B82" s="23" t="str">
        <f t="shared" ca="1" si="3"/>
        <v/>
      </c>
      <c r="C82">
        <v>74.38</v>
      </c>
    </row>
    <row r="83" spans="1:3" x14ac:dyDescent="0.25">
      <c r="A83" s="9">
        <v>46183</v>
      </c>
      <c r="B83" s="23" t="str">
        <f t="shared" ca="1" si="3"/>
        <v/>
      </c>
      <c r="C83">
        <v>74.11</v>
      </c>
    </row>
    <row r="84" spans="1:3" x14ac:dyDescent="0.25">
      <c r="A84" s="9">
        <v>46184</v>
      </c>
      <c r="B84" s="23" t="str">
        <f t="shared" ca="1" si="3"/>
        <v/>
      </c>
      <c r="C84">
        <v>73.91</v>
      </c>
    </row>
    <row r="85" spans="1:3" x14ac:dyDescent="0.25">
      <c r="A85" s="9">
        <v>46185</v>
      </c>
      <c r="B85" s="23" t="str">
        <f t="shared" ca="1" si="3"/>
        <v/>
      </c>
      <c r="C85">
        <v>74.180000000000007</v>
      </c>
    </row>
    <row r="86" spans="1:3" x14ac:dyDescent="0.25">
      <c r="A86" s="9">
        <v>46188</v>
      </c>
      <c r="B86" s="23" t="str">
        <f t="shared" ca="1" si="3"/>
        <v/>
      </c>
      <c r="C86">
        <v>74.33</v>
      </c>
    </row>
    <row r="87" spans="1:3" x14ac:dyDescent="0.25">
      <c r="A87" s="9">
        <v>46189</v>
      </c>
      <c r="B87" s="23" t="str">
        <f t="shared" ca="1" si="3"/>
        <v/>
      </c>
      <c r="C87">
        <v>74.16</v>
      </c>
    </row>
    <row r="88" spans="1:3" x14ac:dyDescent="0.25">
      <c r="A88" s="9">
        <v>46190</v>
      </c>
      <c r="B88" s="23" t="str">
        <f t="shared" ca="1" si="3"/>
        <v/>
      </c>
      <c r="C88">
        <v>74.239999999999995</v>
      </c>
    </row>
    <row r="89" spans="1:3" x14ac:dyDescent="0.25">
      <c r="A89" s="9">
        <v>46191</v>
      </c>
      <c r="B89" s="23" t="str">
        <f t="shared" ca="1" si="3"/>
        <v/>
      </c>
      <c r="C89">
        <v>74.180000000000007</v>
      </c>
    </row>
    <row r="90" spans="1:3" x14ac:dyDescent="0.25">
      <c r="A90" s="9">
        <v>46192</v>
      </c>
      <c r="B90" s="23" t="str">
        <f t="shared" ca="1" si="3"/>
        <v/>
      </c>
      <c r="C90">
        <v>73.56</v>
      </c>
    </row>
    <row r="91" spans="1:3" x14ac:dyDescent="0.25">
      <c r="A91" s="9">
        <v>46195</v>
      </c>
      <c r="B91" s="23" t="str">
        <f t="shared" ca="1" si="3"/>
        <v/>
      </c>
      <c r="C91">
        <v>73.150000000000006</v>
      </c>
    </row>
    <row r="92" spans="1:3" x14ac:dyDescent="0.25">
      <c r="A92" s="9">
        <v>46196</v>
      </c>
      <c r="B92" s="23" t="str">
        <f t="shared" ca="1" si="3"/>
        <v/>
      </c>
      <c r="C92">
        <v>73.5</v>
      </c>
    </row>
    <row r="93" spans="1:3" x14ac:dyDescent="0.25">
      <c r="A93" s="9">
        <v>46197</v>
      </c>
      <c r="B93" s="23" t="str">
        <f t="shared" ca="1" si="3"/>
        <v/>
      </c>
      <c r="C93">
        <v>73.41</v>
      </c>
    </row>
    <row r="94" spans="1:3" x14ac:dyDescent="0.25">
      <c r="A94" s="9">
        <v>46198</v>
      </c>
      <c r="B94" s="23" t="str">
        <f t="shared" ca="1" si="3"/>
        <v/>
      </c>
      <c r="C94">
        <v>73.42</v>
      </c>
    </row>
    <row r="95" spans="1:3" x14ac:dyDescent="0.25">
      <c r="A95" s="9">
        <v>46199</v>
      </c>
      <c r="B95" s="23" t="str">
        <f t="shared" ca="1" si="3"/>
        <v/>
      </c>
      <c r="C95">
        <v>73.38</v>
      </c>
    </row>
    <row r="96" spans="1:3" x14ac:dyDescent="0.25">
      <c r="A96" s="9">
        <v>46202</v>
      </c>
      <c r="B96" s="23" t="str">
        <f t="shared" ca="1" si="3"/>
        <v/>
      </c>
      <c r="C96">
        <v>73.34</v>
      </c>
    </row>
    <row r="97" spans="1:2" x14ac:dyDescent="0.25">
      <c r="A97" s="9" t="str">
        <f>IF('S.H BOI GORDO'!A7179=""," ",'S.H BOI GORDO'!A7179)</f>
        <v xml:space="preserve"> </v>
      </c>
      <c r="B97" s="23">
        <f t="shared" ref="B97:B128" si="4">B106</f>
        <v>0</v>
      </c>
    </row>
    <row r="98" spans="1:2" x14ac:dyDescent="0.25">
      <c r="A98" s="9" t="str">
        <f>IF('S.H BOI GORDO'!A7180=""," ",'S.H BOI GORDO'!A7180)</f>
        <v xml:space="preserve"> </v>
      </c>
      <c r="B98" s="23">
        <f t="shared" si="4"/>
        <v>0</v>
      </c>
    </row>
    <row r="99" spans="1:2" x14ac:dyDescent="0.25">
      <c r="A99" s="9" t="str">
        <f>IF('S.H BOI GORDO'!A7181=""," ",'S.H BOI GORDO'!A7181)</f>
        <v xml:space="preserve"> </v>
      </c>
      <c r="B99" s="23">
        <f t="shared" si="4"/>
        <v>0</v>
      </c>
    </row>
    <row r="100" spans="1:2" x14ac:dyDescent="0.25">
      <c r="A100" s="9" t="str">
        <f>IF('S.H BOI GORDO'!A7182=""," ",'S.H BOI GORDO'!A7182)</f>
        <v xml:space="preserve"> </v>
      </c>
      <c r="B100" s="23">
        <f t="shared" si="4"/>
        <v>0</v>
      </c>
    </row>
    <row r="101" spans="1:2" x14ac:dyDescent="0.25">
      <c r="A101" s="9" t="str">
        <f>IF('S.H BOI GORDO'!A7183=""," ",'S.H BOI GORDO'!A7183)</f>
        <v xml:space="preserve"> </v>
      </c>
      <c r="B101" s="23">
        <f t="shared" si="4"/>
        <v>0</v>
      </c>
    </row>
    <row r="102" spans="1:2" x14ac:dyDescent="0.25">
      <c r="A102" s="9" t="str">
        <f>IF('S.H BOI GORDO'!A7184=""," ",'S.H BOI GORDO'!A7184)</f>
        <v xml:space="preserve"> </v>
      </c>
      <c r="B102" s="23">
        <f t="shared" si="4"/>
        <v>0</v>
      </c>
    </row>
    <row r="103" spans="1:2" x14ac:dyDescent="0.25">
      <c r="A103" s="9" t="str">
        <f>IF('S.H BOI GORDO'!A7185=""," ",'S.H BOI GORDO'!A7185)</f>
        <v xml:space="preserve"> </v>
      </c>
      <c r="B103" s="23">
        <f t="shared" si="4"/>
        <v>0</v>
      </c>
    </row>
    <row r="104" spans="1:2" x14ac:dyDescent="0.25">
      <c r="A104" s="9" t="str">
        <f>IF('S.H BOI GORDO'!A7186=""," ",'S.H BOI GORDO'!A7186)</f>
        <v xml:space="preserve"> </v>
      </c>
      <c r="B104" s="23">
        <f t="shared" si="4"/>
        <v>0</v>
      </c>
    </row>
    <row r="105" spans="1:2" x14ac:dyDescent="0.25">
      <c r="A105" s="9" t="str">
        <f>IF('S.H BOI GORDO'!A7187=""," ",'S.H BOI GORDO'!A7187)</f>
        <v xml:space="preserve"> </v>
      </c>
      <c r="B105" s="23">
        <f t="shared" si="4"/>
        <v>0</v>
      </c>
    </row>
    <row r="106" spans="1:2" x14ac:dyDescent="0.25">
      <c r="A106" s="9" t="str">
        <f>IF('S.H BOI GORDO'!A7188=""," ",'S.H BOI GORDO'!A7188)</f>
        <v xml:space="preserve"> </v>
      </c>
      <c r="B106" s="23">
        <f t="shared" si="4"/>
        <v>0</v>
      </c>
    </row>
    <row r="107" spans="1:2" x14ac:dyDescent="0.25">
      <c r="A107" s="9" t="str">
        <f>IF('S.H BOI GORDO'!A7189=""," ",'S.H BOI GORDO'!A7189)</f>
        <v xml:space="preserve"> </v>
      </c>
      <c r="B107" s="23">
        <f t="shared" si="4"/>
        <v>0</v>
      </c>
    </row>
    <row r="108" spans="1:2" x14ac:dyDescent="0.25">
      <c r="A108" s="9" t="str">
        <f>IF('S.H BOI GORDO'!A7190=""," ",'S.H BOI GORDO'!A7190)</f>
        <v xml:space="preserve"> </v>
      </c>
      <c r="B108" s="23">
        <f t="shared" si="4"/>
        <v>0</v>
      </c>
    </row>
    <row r="109" spans="1:2" x14ac:dyDescent="0.25">
      <c r="A109" s="9" t="str">
        <f>IF('S.H BOI GORDO'!A7191=""," ",'S.H BOI GORDO'!A7191)</f>
        <v xml:space="preserve"> </v>
      </c>
      <c r="B109" s="23">
        <f t="shared" si="4"/>
        <v>0</v>
      </c>
    </row>
    <row r="110" spans="1:2" x14ac:dyDescent="0.25">
      <c r="A110" s="9" t="str">
        <f>IF('S.H BOI GORDO'!A7192=""," ",'S.H BOI GORDO'!A7192)</f>
        <v xml:space="preserve"> </v>
      </c>
      <c r="B110" s="23">
        <f t="shared" si="4"/>
        <v>0</v>
      </c>
    </row>
    <row r="111" spans="1:2" x14ac:dyDescent="0.25">
      <c r="A111" s="9" t="str">
        <f>IF('S.H BOI GORDO'!A7193=""," ",'S.H BOI GORDO'!A7193)</f>
        <v xml:space="preserve"> </v>
      </c>
      <c r="B111" s="23">
        <f t="shared" si="4"/>
        <v>0</v>
      </c>
    </row>
    <row r="112" spans="1:2" x14ac:dyDescent="0.25">
      <c r="A112" s="9" t="str">
        <f>IF('S.H BOI GORDO'!A7194=""," ",'S.H BOI GORDO'!A7194)</f>
        <v xml:space="preserve"> </v>
      </c>
      <c r="B112" s="23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4"/>
        <v>0</v>
      </c>
    </row>
    <row r="125" spans="1:2" x14ac:dyDescent="0.25">
      <c r="B125" s="23">
        <f t="shared" si="4"/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ref="B129:B160" si="5">B138</f>
        <v>0</v>
      </c>
    </row>
    <row r="130" spans="2:2" x14ac:dyDescent="0.25">
      <c r="B130" s="23">
        <f t="shared" si="5"/>
        <v>0</v>
      </c>
    </row>
    <row r="131" spans="2:2" x14ac:dyDescent="0.25">
      <c r="B131" s="23">
        <f t="shared" si="5"/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ref="B161:B192" si="6">B170</f>
        <v>0</v>
      </c>
    </row>
    <row r="162" spans="2:2" x14ac:dyDescent="0.25">
      <c r="B162" s="23">
        <f t="shared" si="6"/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46063</v>
      </c>
      <c r="B2" s="1" t="s">
        <v>5914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ref="B79:B95" ca="1" si="3">B78</f>
        <v/>
      </c>
      <c r="C79">
        <v>71.91</v>
      </c>
    </row>
    <row r="80" spans="1:3" x14ac:dyDescent="0.25">
      <c r="A80" s="9">
        <v>46181</v>
      </c>
      <c r="B80" s="23" t="str">
        <f t="shared" ca="1" si="3"/>
        <v/>
      </c>
      <c r="C80">
        <v>71.650000000000006</v>
      </c>
    </row>
    <row r="81" spans="1:3" x14ac:dyDescent="0.25">
      <c r="A81" s="9">
        <v>46182</v>
      </c>
      <c r="B81" s="23" t="str">
        <f t="shared" ca="1" si="3"/>
        <v/>
      </c>
      <c r="C81">
        <v>71.400000000000006</v>
      </c>
    </row>
    <row r="82" spans="1:3" x14ac:dyDescent="0.25">
      <c r="A82" s="9">
        <v>46183</v>
      </c>
      <c r="B82" s="23" t="str">
        <f t="shared" ca="1" si="3"/>
        <v/>
      </c>
      <c r="C82">
        <v>71.61</v>
      </c>
    </row>
    <row r="83" spans="1:3" x14ac:dyDescent="0.25">
      <c r="A83" s="9">
        <v>46184</v>
      </c>
      <c r="B83" s="23" t="str">
        <f t="shared" ca="1" si="3"/>
        <v/>
      </c>
      <c r="C83">
        <v>71.59</v>
      </c>
    </row>
    <row r="84" spans="1:3" x14ac:dyDescent="0.25">
      <c r="A84" s="9">
        <v>46185</v>
      </c>
      <c r="B84" s="23" t="str">
        <f t="shared" ca="1" si="3"/>
        <v/>
      </c>
      <c r="C84">
        <v>71.63</v>
      </c>
    </row>
    <row r="85" spans="1:3" x14ac:dyDescent="0.25">
      <c r="A85" s="9">
        <v>46188</v>
      </c>
      <c r="B85" s="23" t="str">
        <f t="shared" ca="1" si="3"/>
        <v/>
      </c>
      <c r="C85">
        <v>71.5</v>
      </c>
    </row>
    <row r="86" spans="1:3" x14ac:dyDescent="0.25">
      <c r="A86" s="9">
        <v>46189</v>
      </c>
      <c r="B86" s="23" t="str">
        <f t="shared" ca="1" si="3"/>
        <v/>
      </c>
      <c r="C86">
        <v>71.19</v>
      </c>
    </row>
    <row r="87" spans="1:3" x14ac:dyDescent="0.25">
      <c r="A87" s="9">
        <v>46190</v>
      </c>
      <c r="B87" s="23" t="str">
        <f t="shared" ca="1" si="3"/>
        <v/>
      </c>
      <c r="C87">
        <v>71.349999999999994</v>
      </c>
    </row>
    <row r="88" spans="1:3" x14ac:dyDescent="0.25">
      <c r="A88" s="9">
        <v>46191</v>
      </c>
      <c r="B88" s="23" t="str">
        <f t="shared" ca="1" si="3"/>
        <v/>
      </c>
      <c r="C88">
        <v>71.36</v>
      </c>
    </row>
    <row r="89" spans="1:3" x14ac:dyDescent="0.25">
      <c r="A89" s="9">
        <v>46192</v>
      </c>
      <c r="B89" s="23" t="str">
        <f t="shared" ca="1" si="3"/>
        <v/>
      </c>
      <c r="C89">
        <v>71.180000000000007</v>
      </c>
    </row>
    <row r="90" spans="1:3" x14ac:dyDescent="0.25">
      <c r="A90" s="9">
        <v>46195</v>
      </c>
      <c r="B90" s="23" t="str">
        <f t="shared" ca="1" si="3"/>
        <v/>
      </c>
      <c r="C90">
        <v>71.209999999999994</v>
      </c>
    </row>
    <row r="91" spans="1:3" x14ac:dyDescent="0.25">
      <c r="A91" s="9">
        <v>46196</v>
      </c>
      <c r="B91" s="23" t="str">
        <f t="shared" ca="1" si="3"/>
        <v/>
      </c>
      <c r="C91">
        <v>71.209999999999994</v>
      </c>
    </row>
    <row r="92" spans="1:3" x14ac:dyDescent="0.25">
      <c r="A92" s="9">
        <v>46197</v>
      </c>
      <c r="B92" s="23" t="str">
        <f t="shared" ca="1" si="3"/>
        <v/>
      </c>
      <c r="C92">
        <v>71.209999999999994</v>
      </c>
    </row>
    <row r="93" spans="1:3" x14ac:dyDescent="0.25">
      <c r="A93" s="9">
        <v>46198</v>
      </c>
      <c r="B93" s="23" t="str">
        <f t="shared" ca="1" si="3"/>
        <v/>
      </c>
      <c r="C93">
        <v>71.2</v>
      </c>
    </row>
    <row r="94" spans="1:3" x14ac:dyDescent="0.25">
      <c r="A94" s="9">
        <v>46199</v>
      </c>
      <c r="B94" s="23" t="str">
        <f t="shared" ca="1" si="3"/>
        <v/>
      </c>
      <c r="C94">
        <v>71.39</v>
      </c>
    </row>
    <row r="95" spans="1:3" x14ac:dyDescent="0.25">
      <c r="A95" s="9">
        <v>46202</v>
      </c>
      <c r="B95" s="23" t="str">
        <f t="shared" ca="1" si="3"/>
        <v/>
      </c>
      <c r="C95">
        <v>71.38</v>
      </c>
    </row>
    <row r="96" spans="1:3" x14ac:dyDescent="0.25">
      <c r="A96" s="9" t="str">
        <f>IF('S.H BOI GORDO'!A7177=""," ",'S.H BOI GORDO'!A7177)</f>
        <v xml:space="preserve"> </v>
      </c>
      <c r="B96" s="23">
        <f t="shared" ref="B96:B127" si="4">B105</f>
        <v>0</v>
      </c>
    </row>
    <row r="97" spans="1:2" x14ac:dyDescent="0.25">
      <c r="A97" s="9" t="str">
        <f>IF('S.H BOI GORDO'!A7178=""," ",'S.H BOI GORDO'!A7178)</f>
        <v xml:space="preserve"> </v>
      </c>
      <c r="B97" s="23">
        <f t="shared" si="4"/>
        <v>0</v>
      </c>
    </row>
    <row r="98" spans="1:2" x14ac:dyDescent="0.25">
      <c r="A98" s="9" t="str">
        <f>IF('S.H BOI GORDO'!A7179=""," ",'S.H BOI GORDO'!A7179)</f>
        <v xml:space="preserve"> </v>
      </c>
      <c r="B98" s="23">
        <f t="shared" si="4"/>
        <v>0</v>
      </c>
    </row>
    <row r="99" spans="1:2" x14ac:dyDescent="0.25">
      <c r="A99" s="9" t="str">
        <f>IF('S.H BOI GORDO'!A7180=""," ",'S.H BOI GORDO'!A7180)</f>
        <v xml:space="preserve"> </v>
      </c>
      <c r="B99" s="23">
        <f t="shared" si="4"/>
        <v>0</v>
      </c>
    </row>
    <row r="100" spans="1:2" x14ac:dyDescent="0.25">
      <c r="A100" s="9" t="str">
        <f>IF('S.H BOI GORDO'!A7181=""," ",'S.H BOI GORDO'!A7181)</f>
        <v xml:space="preserve"> </v>
      </c>
      <c r="B100" s="23">
        <f t="shared" si="4"/>
        <v>0</v>
      </c>
    </row>
    <row r="101" spans="1:2" x14ac:dyDescent="0.25">
      <c r="A101" s="9" t="str">
        <f>IF('S.H BOI GORDO'!A7182=""," ",'S.H BOI GORDO'!A7182)</f>
        <v xml:space="preserve"> </v>
      </c>
      <c r="B101" s="23">
        <f t="shared" si="4"/>
        <v>0</v>
      </c>
    </row>
    <row r="102" spans="1:2" x14ac:dyDescent="0.25">
      <c r="A102" s="9" t="str">
        <f>IF('S.H BOI GORDO'!A7183=""," ",'S.H BOI GORDO'!A7183)</f>
        <v xml:space="preserve"> </v>
      </c>
      <c r="B102" s="23">
        <f t="shared" si="4"/>
        <v>0</v>
      </c>
    </row>
    <row r="103" spans="1:2" x14ac:dyDescent="0.25">
      <c r="A103" s="9" t="str">
        <f>IF('S.H BOI GORDO'!A7184=""," ",'S.H BOI GORDO'!A7184)</f>
        <v xml:space="preserve"> </v>
      </c>
      <c r="B103" s="23">
        <f t="shared" si="4"/>
        <v>0</v>
      </c>
    </row>
    <row r="104" spans="1:2" x14ac:dyDescent="0.25">
      <c r="A104" s="9" t="str">
        <f>IF('S.H BOI GORDO'!A7185=""," ",'S.H BOI GORDO'!A7185)</f>
        <v xml:space="preserve"> </v>
      </c>
      <c r="B104" s="23">
        <f t="shared" si="4"/>
        <v>0</v>
      </c>
    </row>
    <row r="105" spans="1:2" x14ac:dyDescent="0.25">
      <c r="A105" s="9" t="str">
        <f>IF('S.H BOI GORDO'!A7186=""," ",'S.H BOI GORDO'!A7186)</f>
        <v xml:space="preserve"> </v>
      </c>
      <c r="B105" s="23">
        <f t="shared" si="4"/>
        <v>0</v>
      </c>
    </row>
    <row r="106" spans="1:2" x14ac:dyDescent="0.25">
      <c r="A106" s="9" t="str">
        <f>IF('S.H BOI GORDO'!A7187=""," ",'S.H BOI GORDO'!A7187)</f>
        <v xml:space="preserve"> </v>
      </c>
      <c r="B106" s="23">
        <f t="shared" si="4"/>
        <v>0</v>
      </c>
    </row>
    <row r="107" spans="1:2" x14ac:dyDescent="0.25">
      <c r="A107" s="9" t="str">
        <f>IF('S.H BOI GORDO'!A7188=""," ",'S.H BOI GORDO'!A7188)</f>
        <v xml:space="preserve"> </v>
      </c>
      <c r="B107" s="23">
        <f t="shared" si="4"/>
        <v>0</v>
      </c>
    </row>
    <row r="108" spans="1:2" x14ac:dyDescent="0.25">
      <c r="A108" s="9" t="str">
        <f>IF('S.H BOI GORDO'!A7189=""," ",'S.H BOI GORDO'!A7189)</f>
        <v xml:space="preserve"> </v>
      </c>
      <c r="B108" s="23">
        <f t="shared" si="4"/>
        <v>0</v>
      </c>
    </row>
    <row r="109" spans="1:2" x14ac:dyDescent="0.25">
      <c r="A109" s="9" t="str">
        <f>IF('S.H BOI GORDO'!A7190=""," ",'S.H BOI GORDO'!A7190)</f>
        <v xml:space="preserve"> </v>
      </c>
      <c r="B109" s="23">
        <f t="shared" si="4"/>
        <v>0</v>
      </c>
    </row>
    <row r="110" spans="1:2" x14ac:dyDescent="0.25">
      <c r="A110" s="9" t="str">
        <f>IF('S.H BOI GORDO'!A7191=""," ",'S.H BOI GORDO'!A7191)</f>
        <v xml:space="preserve"> </v>
      </c>
      <c r="B110" s="23">
        <f t="shared" si="4"/>
        <v>0</v>
      </c>
    </row>
    <row r="111" spans="1:2" x14ac:dyDescent="0.25">
      <c r="A111" s="9" t="str">
        <f>IF('S.H BOI GORDO'!A7192=""," ",'S.H BOI GORDO'!A7192)</f>
        <v xml:space="preserve"> </v>
      </c>
      <c r="B111" s="23">
        <f t="shared" si="4"/>
        <v>0</v>
      </c>
    </row>
    <row r="112" spans="1:2" x14ac:dyDescent="0.25">
      <c r="A112" s="9" t="str">
        <f>IF('S.H BOI GORDO'!A7193=""," ",'S.H BOI GORDO'!A7193)</f>
        <v xml:space="preserve"> </v>
      </c>
      <c r="B112" s="23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si="4"/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ref="B128:B159" si="5">B137</f>
        <v>0</v>
      </c>
    </row>
    <row r="129" spans="2:2" x14ac:dyDescent="0.25">
      <c r="B129" s="23">
        <f t="shared" si="5"/>
        <v>0</v>
      </c>
    </row>
    <row r="130" spans="2:2" x14ac:dyDescent="0.25">
      <c r="B130" s="23">
        <f t="shared" si="5"/>
        <v>0</v>
      </c>
    </row>
    <row r="131" spans="2:2" x14ac:dyDescent="0.25">
      <c r="B131" s="23">
        <f t="shared" si="5"/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ref="B160:B191" si="6">B169</f>
        <v>0</v>
      </c>
    </row>
    <row r="161" spans="2:2" x14ac:dyDescent="0.25">
      <c r="B161" s="23">
        <f t="shared" si="6"/>
        <v>0</v>
      </c>
    </row>
    <row r="162" spans="2:2" x14ac:dyDescent="0.25">
      <c r="B162" s="23">
        <f t="shared" si="6"/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46059</v>
      </c>
      <c r="B2" s="1" t="s">
        <v>5915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ref="B79:B95" ca="1" si="3">B78</f>
        <v/>
      </c>
      <c r="C79">
        <v>71.92</v>
      </c>
    </row>
    <row r="80" spans="1:3" x14ac:dyDescent="0.25">
      <c r="A80" s="9">
        <v>46181</v>
      </c>
      <c r="B80" s="23" t="str">
        <f t="shared" ca="1" si="3"/>
        <v/>
      </c>
      <c r="C80">
        <v>71.66</v>
      </c>
    </row>
    <row r="81" spans="1:3" x14ac:dyDescent="0.25">
      <c r="A81" s="9">
        <v>46182</v>
      </c>
      <c r="B81" s="23" t="str">
        <f t="shared" ca="1" si="3"/>
        <v/>
      </c>
      <c r="C81">
        <v>71.41</v>
      </c>
    </row>
    <row r="82" spans="1:3" x14ac:dyDescent="0.25">
      <c r="A82" s="9">
        <v>46183</v>
      </c>
      <c r="B82" s="23" t="str">
        <f t="shared" ca="1" si="3"/>
        <v/>
      </c>
      <c r="C82">
        <v>71.62</v>
      </c>
    </row>
    <row r="83" spans="1:3" x14ac:dyDescent="0.25">
      <c r="A83" s="9">
        <v>46184</v>
      </c>
      <c r="B83" s="23" t="str">
        <f t="shared" ca="1" si="3"/>
        <v/>
      </c>
      <c r="C83">
        <v>71.599999999999994</v>
      </c>
    </row>
    <row r="84" spans="1:3" x14ac:dyDescent="0.25">
      <c r="A84" s="9">
        <v>46185</v>
      </c>
      <c r="B84" s="23" t="str">
        <f t="shared" ca="1" si="3"/>
        <v/>
      </c>
      <c r="C84">
        <v>71.64</v>
      </c>
    </row>
    <row r="85" spans="1:3" x14ac:dyDescent="0.25">
      <c r="A85" s="9">
        <v>46188</v>
      </c>
      <c r="B85" s="23" t="str">
        <f t="shared" ca="1" si="3"/>
        <v/>
      </c>
      <c r="C85">
        <v>71.510000000000005</v>
      </c>
    </row>
    <row r="86" spans="1:3" x14ac:dyDescent="0.25">
      <c r="A86" s="9">
        <v>46189</v>
      </c>
      <c r="B86" s="23" t="str">
        <f t="shared" ca="1" si="3"/>
        <v/>
      </c>
      <c r="C86">
        <v>71.2</v>
      </c>
    </row>
    <row r="87" spans="1:3" x14ac:dyDescent="0.25">
      <c r="A87" s="9">
        <v>46190</v>
      </c>
      <c r="B87" s="23" t="str">
        <f t="shared" ca="1" si="3"/>
        <v/>
      </c>
      <c r="C87">
        <v>71.36</v>
      </c>
    </row>
    <row r="88" spans="1:3" x14ac:dyDescent="0.25">
      <c r="A88" s="9">
        <v>46191</v>
      </c>
      <c r="B88" s="23" t="str">
        <f t="shared" ca="1" si="3"/>
        <v/>
      </c>
      <c r="C88">
        <v>71.37</v>
      </c>
    </row>
    <row r="89" spans="1:3" x14ac:dyDescent="0.25">
      <c r="A89" s="9">
        <v>46192</v>
      </c>
      <c r="B89" s="23" t="str">
        <f t="shared" ca="1" si="3"/>
        <v/>
      </c>
      <c r="C89">
        <v>71.19</v>
      </c>
    </row>
    <row r="90" spans="1:3" x14ac:dyDescent="0.25">
      <c r="A90" s="9">
        <v>46195</v>
      </c>
      <c r="B90" s="23" t="str">
        <f t="shared" ca="1" si="3"/>
        <v/>
      </c>
      <c r="C90">
        <v>71.22</v>
      </c>
    </row>
    <row r="91" spans="1:3" x14ac:dyDescent="0.25">
      <c r="A91" s="9">
        <v>46196</v>
      </c>
      <c r="B91" s="23" t="str">
        <f t="shared" ca="1" si="3"/>
        <v/>
      </c>
      <c r="C91">
        <v>71.22</v>
      </c>
    </row>
    <row r="92" spans="1:3" x14ac:dyDescent="0.25">
      <c r="A92" s="9">
        <v>46197</v>
      </c>
      <c r="B92" s="23" t="str">
        <f t="shared" ca="1" si="3"/>
        <v/>
      </c>
      <c r="C92">
        <v>71.22</v>
      </c>
    </row>
    <row r="93" spans="1:3" x14ac:dyDescent="0.25">
      <c r="A93" s="9">
        <v>46198</v>
      </c>
      <c r="B93" s="23" t="str">
        <f t="shared" ca="1" si="3"/>
        <v/>
      </c>
      <c r="C93">
        <v>71.16</v>
      </c>
    </row>
    <row r="94" spans="1:3" x14ac:dyDescent="0.25">
      <c r="A94" s="9">
        <v>46199</v>
      </c>
      <c r="B94" s="23" t="str">
        <f t="shared" ca="1" si="3"/>
        <v/>
      </c>
      <c r="C94">
        <v>71.09</v>
      </c>
    </row>
    <row r="95" spans="1:3" x14ac:dyDescent="0.25">
      <c r="A95" s="9">
        <v>46202</v>
      </c>
      <c r="B95" s="23" t="str">
        <f t="shared" ca="1" si="3"/>
        <v/>
      </c>
      <c r="C95">
        <v>71.08</v>
      </c>
    </row>
    <row r="96" spans="1:3" x14ac:dyDescent="0.25">
      <c r="A96" s="9" t="str">
        <f>IF('S.H BOI GORDO'!A7174=""," ",'S.H BOI GORDO'!A7174)</f>
        <v xml:space="preserve"> </v>
      </c>
      <c r="B96" s="23">
        <f t="shared" ref="B96:B127" si="4">B104</f>
        <v>0</v>
      </c>
    </row>
    <row r="97" spans="1:2" x14ac:dyDescent="0.25">
      <c r="A97" s="9" t="str">
        <f>IF('S.H BOI GORDO'!A7175=""," ",'S.H BOI GORDO'!A7175)</f>
        <v xml:space="preserve"> </v>
      </c>
      <c r="B97" s="23">
        <f t="shared" si="4"/>
        <v>0</v>
      </c>
    </row>
    <row r="98" spans="1:2" x14ac:dyDescent="0.25">
      <c r="A98" s="9" t="str">
        <f>IF('S.H BOI GORDO'!A7176=""," ",'S.H BOI GORDO'!A7176)</f>
        <v xml:space="preserve"> </v>
      </c>
      <c r="B98" s="23">
        <f t="shared" si="4"/>
        <v>0</v>
      </c>
    </row>
    <row r="99" spans="1:2" x14ac:dyDescent="0.25">
      <c r="A99" s="9" t="str">
        <f>IF('S.H BOI GORDO'!A7177=""," ",'S.H BOI GORDO'!A7177)</f>
        <v xml:space="preserve"> </v>
      </c>
      <c r="B99" s="23">
        <f t="shared" si="4"/>
        <v>0</v>
      </c>
    </row>
    <row r="100" spans="1:2" x14ac:dyDescent="0.25">
      <c r="A100" s="9" t="str">
        <f>IF('S.H BOI GORDO'!A7178=""," ",'S.H BOI GORDO'!A7178)</f>
        <v xml:space="preserve"> </v>
      </c>
      <c r="B100" s="23">
        <f t="shared" si="4"/>
        <v>0</v>
      </c>
    </row>
    <row r="101" spans="1:2" x14ac:dyDescent="0.25">
      <c r="A101" s="9" t="str">
        <f>IF('S.H BOI GORDO'!A7179=""," ",'S.H BOI GORDO'!A7179)</f>
        <v xml:space="preserve"> </v>
      </c>
      <c r="B101" s="23">
        <f t="shared" si="4"/>
        <v>0</v>
      </c>
    </row>
    <row r="102" spans="1:2" x14ac:dyDescent="0.25">
      <c r="A102" s="9" t="str">
        <f>IF('S.H BOI GORDO'!A7180=""," ",'S.H BOI GORDO'!A7180)</f>
        <v xml:space="preserve"> </v>
      </c>
      <c r="B102" s="23">
        <f t="shared" si="4"/>
        <v>0</v>
      </c>
    </row>
    <row r="103" spans="1:2" x14ac:dyDescent="0.25">
      <c r="A103" s="9" t="str">
        <f>IF('S.H BOI GORDO'!A7181=""," ",'S.H BOI GORDO'!A7181)</f>
        <v xml:space="preserve"> </v>
      </c>
      <c r="B103" s="23">
        <f t="shared" si="4"/>
        <v>0</v>
      </c>
    </row>
    <row r="104" spans="1:2" x14ac:dyDescent="0.25">
      <c r="A104" s="9" t="str">
        <f>IF('S.H BOI GORDO'!A7182=""," ",'S.H BOI GORDO'!A7182)</f>
        <v xml:space="preserve"> </v>
      </c>
      <c r="B104" s="23">
        <f t="shared" si="4"/>
        <v>0</v>
      </c>
    </row>
    <row r="105" spans="1:2" x14ac:dyDescent="0.25">
      <c r="A105" s="9" t="str">
        <f>IF('S.H BOI GORDO'!A7183=""," ",'S.H BOI GORDO'!A7183)</f>
        <v xml:space="preserve"> </v>
      </c>
      <c r="B105" s="23">
        <f t="shared" si="4"/>
        <v>0</v>
      </c>
    </row>
    <row r="106" spans="1:2" x14ac:dyDescent="0.25">
      <c r="A106" s="9" t="str">
        <f>IF('S.H BOI GORDO'!A7184=""," ",'S.H BOI GORDO'!A7184)</f>
        <v xml:space="preserve"> </v>
      </c>
      <c r="B106" s="23">
        <f t="shared" si="4"/>
        <v>0</v>
      </c>
    </row>
    <row r="107" spans="1:2" x14ac:dyDescent="0.25">
      <c r="A107" s="9" t="str">
        <f>IF('S.H BOI GORDO'!A7185=""," ",'S.H BOI GORDO'!A7185)</f>
        <v xml:space="preserve"> </v>
      </c>
      <c r="B107" s="23">
        <f t="shared" si="4"/>
        <v>0</v>
      </c>
    </row>
    <row r="108" spans="1:2" x14ac:dyDescent="0.25">
      <c r="A108" s="9" t="str">
        <f>IF('S.H BOI GORDO'!A7186=""," ",'S.H BOI GORDO'!A7186)</f>
        <v xml:space="preserve"> </v>
      </c>
      <c r="B108" s="23">
        <f t="shared" si="4"/>
        <v>0</v>
      </c>
    </row>
    <row r="109" spans="1:2" x14ac:dyDescent="0.25">
      <c r="A109" s="9" t="str">
        <f>IF('S.H BOI GORDO'!A7187=""," ",'S.H BOI GORDO'!A7187)</f>
        <v xml:space="preserve"> </v>
      </c>
      <c r="B109" s="23">
        <f t="shared" si="4"/>
        <v>0</v>
      </c>
    </row>
    <row r="110" spans="1:2" x14ac:dyDescent="0.25">
      <c r="A110" s="9" t="str">
        <f>IF('S.H BOI GORDO'!A7188=""," ",'S.H BOI GORDO'!A7188)</f>
        <v xml:space="preserve"> </v>
      </c>
      <c r="B110" s="23">
        <f t="shared" si="4"/>
        <v>0</v>
      </c>
    </row>
    <row r="111" spans="1:2" x14ac:dyDescent="0.25">
      <c r="A111" s="9" t="str">
        <f>IF('S.H BOI GORDO'!A7189=""," ",'S.H BOI GORDO'!A7189)</f>
        <v xml:space="preserve"> </v>
      </c>
      <c r="B111" s="23">
        <f t="shared" si="4"/>
        <v>0</v>
      </c>
    </row>
    <row r="112" spans="1:2" x14ac:dyDescent="0.25">
      <c r="A112" s="9" t="str">
        <f>IF('S.H BOI GORDO'!A7190=""," ",'S.H BOI GORDO'!A7190)</f>
        <v xml:space="preserve"> </v>
      </c>
      <c r="B112" s="23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ref="B128:B159" si="5">B136</f>
        <v>0</v>
      </c>
    </row>
    <row r="129" spans="2:2" x14ac:dyDescent="0.25">
      <c r="B129" s="23">
        <f t="shared" si="5"/>
        <v>0</v>
      </c>
    </row>
    <row r="130" spans="2:2" x14ac:dyDescent="0.25">
      <c r="B130" s="23">
        <f t="shared" si="5"/>
        <v>0</v>
      </c>
    </row>
    <row r="131" spans="2:2" x14ac:dyDescent="0.25">
      <c r="B131" s="23">
        <f t="shared" si="5"/>
        <v>0</v>
      </c>
    </row>
    <row r="132" spans="2:2" x14ac:dyDescent="0.25">
      <c r="B132" s="23">
        <f t="shared" si="5"/>
        <v>0</v>
      </c>
    </row>
    <row r="133" spans="2:2" x14ac:dyDescent="0.25">
      <c r="B133" s="23">
        <f t="shared" si="5"/>
        <v>0</v>
      </c>
    </row>
    <row r="134" spans="2:2" x14ac:dyDescent="0.25">
      <c r="B134" s="23">
        <f t="shared" si="5"/>
        <v>0</v>
      </c>
    </row>
    <row r="135" spans="2:2" x14ac:dyDescent="0.25">
      <c r="B135" s="23">
        <f t="shared" si="5"/>
        <v>0</v>
      </c>
    </row>
    <row r="136" spans="2:2" x14ac:dyDescent="0.25">
      <c r="B136" s="23">
        <f t="shared" si="5"/>
        <v>0</v>
      </c>
    </row>
    <row r="137" spans="2:2" x14ac:dyDescent="0.25">
      <c r="B137" s="23">
        <f t="shared" si="5"/>
        <v>0</v>
      </c>
    </row>
    <row r="138" spans="2:2" x14ac:dyDescent="0.25">
      <c r="B138" s="23">
        <f t="shared" si="5"/>
        <v>0</v>
      </c>
    </row>
    <row r="139" spans="2:2" x14ac:dyDescent="0.25">
      <c r="B139" s="23">
        <f t="shared" si="5"/>
        <v>0</v>
      </c>
    </row>
    <row r="140" spans="2:2" x14ac:dyDescent="0.25">
      <c r="B140" s="23">
        <f t="shared" si="5"/>
        <v>0</v>
      </c>
    </row>
    <row r="141" spans="2:2" x14ac:dyDescent="0.25">
      <c r="B141" s="23">
        <f t="shared" si="5"/>
        <v>0</v>
      </c>
    </row>
    <row r="142" spans="2:2" x14ac:dyDescent="0.25">
      <c r="B142" s="23">
        <f t="shared" si="5"/>
        <v>0</v>
      </c>
    </row>
    <row r="143" spans="2:2" x14ac:dyDescent="0.25">
      <c r="B143" s="23">
        <f t="shared" si="5"/>
        <v>0</v>
      </c>
    </row>
    <row r="144" spans="2:2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ref="B160:B191" si="6">B168</f>
        <v>0</v>
      </c>
    </row>
    <row r="161" spans="2:2" x14ac:dyDescent="0.25">
      <c r="B161" s="23">
        <f t="shared" si="6"/>
        <v>0</v>
      </c>
    </row>
    <row r="162" spans="2:2" x14ac:dyDescent="0.25">
      <c r="B162" s="23">
        <f t="shared" si="6"/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2">
        <v>46149</v>
      </c>
      <c r="B2" s="1" t="s">
        <v>5916</v>
      </c>
      <c r="C2" s="1">
        <v>72.42</v>
      </c>
    </row>
    <row r="3" spans="1:3" x14ac:dyDescent="0.25">
      <c r="A3" s="9">
        <v>46150</v>
      </c>
      <c r="B3" s="1" t="s">
        <v>5916</v>
      </c>
      <c r="C3">
        <v>72.47</v>
      </c>
    </row>
    <row r="4" spans="1:3" x14ac:dyDescent="0.25">
      <c r="A4" s="9">
        <v>46153</v>
      </c>
      <c r="B4" s="23" t="str">
        <f t="shared" ref="B4:B38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>
        <v>46197</v>
      </c>
      <c r="B35" s="23" t="str">
        <f t="shared" si="0"/>
        <v>CCMX27</v>
      </c>
      <c r="C35">
        <v>72.3</v>
      </c>
    </row>
    <row r="36" spans="1:3" x14ac:dyDescent="0.25">
      <c r="A36" s="9">
        <v>46198</v>
      </c>
      <c r="B36" s="23" t="str">
        <f t="shared" si="0"/>
        <v>CCMX27</v>
      </c>
      <c r="C36">
        <v>72.239999999999995</v>
      </c>
    </row>
    <row r="37" spans="1:3" x14ac:dyDescent="0.25">
      <c r="A37" s="9">
        <v>46199</v>
      </c>
      <c r="B37" s="23" t="str">
        <f t="shared" si="0"/>
        <v>CCMX27</v>
      </c>
      <c r="C37">
        <v>72.319999999999993</v>
      </c>
    </row>
    <row r="38" spans="1:3" x14ac:dyDescent="0.25">
      <c r="A38" s="9">
        <v>46202</v>
      </c>
      <c r="B38" s="23" t="str">
        <f t="shared" si="0"/>
        <v>CCMX27</v>
      </c>
      <c r="C38">
        <v>72.73</v>
      </c>
    </row>
    <row r="39" spans="1:3" x14ac:dyDescent="0.25">
      <c r="A39" s="9" t="str">
        <f>IF('S.H BOI GORDO'!A7171=""," ",'S.H BOI GORDO'!A7171)</f>
        <v xml:space="preserve"> </v>
      </c>
      <c r="B39" s="23">
        <f t="shared" ref="B39:B70" si="1">B48</f>
        <v>0</v>
      </c>
    </row>
    <row r="40" spans="1:3" x14ac:dyDescent="0.25">
      <c r="A40" s="9" t="str">
        <f>IF('S.H BOI GORDO'!A7172=""," ",'S.H BOI GORDO'!A7172)</f>
        <v xml:space="preserve"> </v>
      </c>
      <c r="B40" s="23">
        <f t="shared" si="1"/>
        <v>0</v>
      </c>
    </row>
    <row r="41" spans="1:3" x14ac:dyDescent="0.25">
      <c r="A41" s="9" t="str">
        <f>IF('S.H BOI GORDO'!A7173=""," ",'S.H BOI GORDO'!A7173)</f>
        <v xml:space="preserve"> </v>
      </c>
      <c r="B41" s="23">
        <f t="shared" si="1"/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si="1"/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ref="B71:B102" si="2">B80</f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si="2"/>
        <v>0</v>
      </c>
    </row>
    <row r="100" spans="2:2" x14ac:dyDescent="0.25">
      <c r="B100" s="23">
        <f t="shared" si="2"/>
        <v>0</v>
      </c>
    </row>
    <row r="101" spans="2:2" x14ac:dyDescent="0.25">
      <c r="B101" s="23">
        <f t="shared" si="2"/>
        <v>0</v>
      </c>
    </row>
    <row r="102" spans="2:2" x14ac:dyDescent="0.25">
      <c r="B102" s="23">
        <f t="shared" si="2"/>
        <v>0</v>
      </c>
    </row>
    <row r="103" spans="2:2" x14ac:dyDescent="0.25">
      <c r="B103" s="23">
        <f t="shared" ref="B103:B134" si="3">B112</f>
        <v>0</v>
      </c>
    </row>
    <row r="104" spans="2:2" x14ac:dyDescent="0.25">
      <c r="B104" s="23">
        <f t="shared" si="3"/>
        <v>0</v>
      </c>
    </row>
    <row r="105" spans="2:2" x14ac:dyDescent="0.25">
      <c r="B105" s="23">
        <f t="shared" si="3"/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si="3"/>
        <v>0</v>
      </c>
    </row>
    <row r="132" spans="2:2" x14ac:dyDescent="0.25">
      <c r="B132" s="23">
        <f t="shared" si="3"/>
        <v>0</v>
      </c>
    </row>
    <row r="133" spans="2:2" x14ac:dyDescent="0.25">
      <c r="B133" s="23">
        <f t="shared" si="3"/>
        <v>0</v>
      </c>
    </row>
    <row r="134" spans="2:2" x14ac:dyDescent="0.25">
      <c r="B134" s="23">
        <f t="shared" si="3"/>
        <v>0</v>
      </c>
    </row>
    <row r="135" spans="2:2" x14ac:dyDescent="0.25">
      <c r="B135" s="23">
        <f t="shared" ref="B135:B166" si="4">B144</f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46059</v>
      </c>
      <c r="B2" s="1" t="s">
        <v>5917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 t="str">
        <f>IF('S.H BOI GORDO'!A7171=""," ",'S.H BOI GORDO'!A7171)</f>
        <v xml:space="preserve"> </v>
      </c>
      <c r="B89" s="1" t="str">
        <f t="shared" si="1"/>
        <v>SJCH26</v>
      </c>
    </row>
    <row r="90" spans="1:2" x14ac:dyDescent="0.25">
      <c r="A90" s="9" t="str">
        <f>IF('S.H BOI GORDO'!A7172=""," ",'S.H BOI GORDO'!A7172)</f>
        <v xml:space="preserve"> 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45902</v>
      </c>
      <c r="B2" s="1" t="s">
        <v>5918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45964</v>
      </c>
      <c r="B2" s="1" t="s">
        <v>5919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7">
        <v>46181</v>
      </c>
      <c r="B144" s="1" t="str">
        <f t="shared" ca="1" si="5"/>
        <v/>
      </c>
      <c r="C144">
        <v>24.5977</v>
      </c>
    </row>
    <row r="145" spans="1:3" x14ac:dyDescent="0.25">
      <c r="A145" s="27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5"/>
        <v/>
      </c>
      <c r="C146">
        <v>24.7575</v>
      </c>
    </row>
    <row r="147" spans="1:3" x14ac:dyDescent="0.25">
      <c r="A147" s="27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5"/>
        <v/>
      </c>
      <c r="C151">
        <v>24.9559</v>
      </c>
    </row>
    <row r="152" spans="1:3" x14ac:dyDescent="0.25">
      <c r="A152" s="27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5"/>
        <v/>
      </c>
      <c r="C154">
        <v>24.5977</v>
      </c>
    </row>
    <row r="155" spans="1:3" x14ac:dyDescent="0.25">
      <c r="A155" s="27">
        <v>46196</v>
      </c>
      <c r="B155" s="1" t="str">
        <f t="shared" ca="1" si="5"/>
        <v/>
      </c>
      <c r="C155">
        <v>24.6252</v>
      </c>
    </row>
    <row r="156" spans="1:3" x14ac:dyDescent="0.25">
      <c r="A156" s="27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7">
        <v>46198</v>
      </c>
      <c r="B157" s="1" t="str">
        <f t="shared" ca="1" si="5"/>
        <v/>
      </c>
      <c r="C157">
        <v>24.8567</v>
      </c>
    </row>
    <row r="158" spans="1:3" x14ac:dyDescent="0.25">
      <c r="A158" s="27">
        <v>46199</v>
      </c>
      <c r="B158" s="1" t="str">
        <f t="shared" ca="1" si="5"/>
        <v/>
      </c>
      <c r="C158">
        <v>24.8291</v>
      </c>
    </row>
    <row r="159" spans="1:3" x14ac:dyDescent="0.25">
      <c r="A159" s="27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46021</v>
      </c>
      <c r="B2" s="1" t="s">
        <v>5920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23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 t="str">
        <f>IF('S.H BOI GORDO'!A7235=""," ",'S.H BOI GORDO'!A7235)</f>
        <v xml:space="preserve"> </v>
      </c>
      <c r="B124" s="1">
        <f t="shared" ref="B124:B155" si="5">B133</f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5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5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5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B165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46021</v>
      </c>
      <c r="B2" s="1" t="s">
        <v>5921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23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 t="str">
        <f>IF('S.H BOI GORDO'!A7235=""," ",'S.H BOI GORDO'!A7235)</f>
        <v xml:space="preserve"> </v>
      </c>
      <c r="B124" s="1">
        <f t="shared" ref="B124:B155" si="5">B133</f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5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5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5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B165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4">
        <v>46021</v>
      </c>
      <c r="B2" s="1" t="s">
        <v>5922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23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 t="str">
        <f>IF('S.H BOI GORDO'!A7235=""," ",'S.H BOI GORDO'!A7235)</f>
        <v xml:space="preserve"> </v>
      </c>
      <c r="B124" s="1">
        <f t="shared" ref="B124:B155" si="5">B133</f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5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5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5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B165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46059</v>
      </c>
      <c r="B2" s="1" t="s">
        <v>5923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ref="B81:B97" ca="1" si="3">B80</f>
        <v/>
      </c>
      <c r="C81">
        <v>25.4023</v>
      </c>
    </row>
    <row r="82" spans="1:3" x14ac:dyDescent="0.25">
      <c r="A82" s="9">
        <v>46181</v>
      </c>
      <c r="B82" s="23" t="str">
        <f t="shared" ca="1" si="3"/>
        <v/>
      </c>
      <c r="C82">
        <v>25.352699999999999</v>
      </c>
    </row>
    <row r="83" spans="1:3" x14ac:dyDescent="0.25">
      <c r="A83" s="9">
        <v>46182</v>
      </c>
      <c r="B83" s="23" t="str">
        <f t="shared" ca="1" si="3"/>
        <v/>
      </c>
      <c r="C83">
        <v>25.270099999999999</v>
      </c>
    </row>
    <row r="84" spans="1:3" x14ac:dyDescent="0.25">
      <c r="A84" s="9">
        <v>46183</v>
      </c>
      <c r="B84" s="23" t="str">
        <f t="shared" ca="1" si="3"/>
        <v/>
      </c>
      <c r="C84">
        <v>25.4023</v>
      </c>
    </row>
    <row r="85" spans="1:3" x14ac:dyDescent="0.25">
      <c r="A85" s="9">
        <v>46184</v>
      </c>
      <c r="B85" s="23" t="str">
        <f t="shared" ca="1" si="3"/>
        <v/>
      </c>
      <c r="C85">
        <v>25.308599999999998</v>
      </c>
    </row>
    <row r="86" spans="1:3" x14ac:dyDescent="0.25">
      <c r="A86" s="9">
        <v>46185</v>
      </c>
      <c r="B86" s="23" t="str">
        <f t="shared" ca="1" si="3"/>
        <v/>
      </c>
      <c r="C86">
        <v>25.2866</v>
      </c>
    </row>
    <row r="87" spans="1:3" x14ac:dyDescent="0.25">
      <c r="A87" s="9">
        <v>46188</v>
      </c>
      <c r="B87" s="23" t="str">
        <f t="shared" ca="1" si="3"/>
        <v/>
      </c>
      <c r="C87">
        <v>25.341699999999999</v>
      </c>
    </row>
    <row r="88" spans="1:3" x14ac:dyDescent="0.25">
      <c r="A88" s="9">
        <v>46189</v>
      </c>
      <c r="B88" s="23" t="str">
        <f t="shared" ca="1" si="3"/>
        <v/>
      </c>
      <c r="C88">
        <v>25.578700000000001</v>
      </c>
    </row>
    <row r="89" spans="1:3" x14ac:dyDescent="0.25">
      <c r="A89" s="9">
        <v>46190</v>
      </c>
      <c r="B89" s="23" t="str">
        <f t="shared" ca="1" si="3"/>
        <v/>
      </c>
      <c r="C89">
        <v>25.639299999999999</v>
      </c>
    </row>
    <row r="90" spans="1:3" x14ac:dyDescent="0.25">
      <c r="A90" s="9">
        <v>46191</v>
      </c>
      <c r="B90" s="23" t="str">
        <f t="shared" ca="1" si="3"/>
        <v/>
      </c>
      <c r="C90">
        <v>25.495999999999999</v>
      </c>
    </row>
    <row r="91" spans="1:3" x14ac:dyDescent="0.25">
      <c r="A91" s="9">
        <v>46192</v>
      </c>
      <c r="B91" s="23" t="str">
        <f t="shared" ca="1" si="3"/>
        <v/>
      </c>
      <c r="C91">
        <v>25.495999999999999</v>
      </c>
    </row>
    <row r="92" spans="1:3" x14ac:dyDescent="0.25">
      <c r="A92" s="9">
        <v>46195</v>
      </c>
      <c r="B92" s="23" t="str">
        <f t="shared" ca="1" si="3"/>
        <v/>
      </c>
      <c r="C92">
        <v>25.479500000000002</v>
      </c>
    </row>
    <row r="93" spans="1:3" x14ac:dyDescent="0.25">
      <c r="A93" s="9">
        <v>46196</v>
      </c>
      <c r="B93" s="23" t="str">
        <f t="shared" ca="1" si="3"/>
        <v/>
      </c>
      <c r="C93">
        <v>25.484999999999999</v>
      </c>
    </row>
    <row r="94" spans="1:3" x14ac:dyDescent="0.25">
      <c r="A94" s="9">
        <v>46197</v>
      </c>
      <c r="B94" s="23" t="str">
        <f t="shared" ca="1" si="3"/>
        <v/>
      </c>
      <c r="C94">
        <v>25.3307</v>
      </c>
    </row>
    <row r="95" spans="1:3" x14ac:dyDescent="0.25">
      <c r="A95" s="9">
        <v>46198</v>
      </c>
      <c r="B95" s="23" t="str">
        <f t="shared" ca="1" si="3"/>
        <v/>
      </c>
      <c r="C95">
        <v>25.8157</v>
      </c>
    </row>
    <row r="96" spans="1:3" x14ac:dyDescent="0.25">
      <c r="A96" s="9">
        <v>46199</v>
      </c>
      <c r="B96" s="23" t="str">
        <f t="shared" ca="1" si="3"/>
        <v/>
      </c>
      <c r="C96">
        <v>25.8047</v>
      </c>
    </row>
    <row r="97" spans="1:3" x14ac:dyDescent="0.25">
      <c r="A97" s="9">
        <v>46202</v>
      </c>
      <c r="B97" s="23" t="str">
        <f t="shared" ca="1" si="3"/>
        <v/>
      </c>
      <c r="C97">
        <v>25.4299</v>
      </c>
    </row>
    <row r="98" spans="1:3" x14ac:dyDescent="0.25">
      <c r="A98" s="9"/>
      <c r="B98" s="23">
        <f t="shared" ref="B98:B129" si="4">B107</f>
        <v>0</v>
      </c>
    </row>
    <row r="99" spans="1:3" x14ac:dyDescent="0.25">
      <c r="A99" s="9"/>
      <c r="B99" s="23">
        <f t="shared" si="4"/>
        <v>0</v>
      </c>
    </row>
    <row r="100" spans="1:3" x14ac:dyDescent="0.25">
      <c r="A100" s="9"/>
      <c r="B100" s="23">
        <f t="shared" si="4"/>
        <v>0</v>
      </c>
    </row>
    <row r="101" spans="1:3" x14ac:dyDescent="0.25">
      <c r="A101" s="9"/>
      <c r="B101" s="23">
        <f t="shared" si="4"/>
        <v>0</v>
      </c>
    </row>
    <row r="102" spans="1:3" x14ac:dyDescent="0.25">
      <c r="A102" s="9"/>
      <c r="B102" s="23">
        <f t="shared" si="4"/>
        <v>0</v>
      </c>
    </row>
    <row r="103" spans="1:3" x14ac:dyDescent="0.25">
      <c r="A103" s="9"/>
      <c r="B103" s="23">
        <f t="shared" si="4"/>
        <v>0</v>
      </c>
    </row>
    <row r="104" spans="1:3" x14ac:dyDescent="0.25">
      <c r="A104" s="9"/>
      <c r="B104" s="23">
        <f t="shared" si="4"/>
        <v>0</v>
      </c>
    </row>
    <row r="105" spans="1:3" x14ac:dyDescent="0.25">
      <c r="A105" s="9"/>
      <c r="B105" s="23">
        <f t="shared" si="4"/>
        <v>0</v>
      </c>
    </row>
    <row r="106" spans="1:3" x14ac:dyDescent="0.25">
      <c r="A106" s="9"/>
      <c r="B106" s="23">
        <f t="shared" si="4"/>
        <v>0</v>
      </c>
    </row>
    <row r="107" spans="1:3" x14ac:dyDescent="0.25">
      <c r="A107" s="9"/>
      <c r="B107" s="23">
        <f t="shared" si="4"/>
        <v>0</v>
      </c>
    </row>
    <row r="108" spans="1:3" x14ac:dyDescent="0.25">
      <c r="A108" s="9"/>
      <c r="B108" s="23">
        <f t="shared" si="4"/>
        <v>0</v>
      </c>
    </row>
    <row r="109" spans="1:3" x14ac:dyDescent="0.25">
      <c r="A109" s="9"/>
      <c r="B109" s="23">
        <f t="shared" si="4"/>
        <v>0</v>
      </c>
    </row>
    <row r="110" spans="1:3" x14ac:dyDescent="0.25">
      <c r="A110" s="9"/>
      <c r="B110" s="23">
        <f t="shared" si="4"/>
        <v>0</v>
      </c>
    </row>
    <row r="111" spans="1:3" x14ac:dyDescent="0.25">
      <c r="A111" s="9"/>
      <c r="B111" s="23">
        <f t="shared" si="4"/>
        <v>0</v>
      </c>
    </row>
    <row r="112" spans="1:3" x14ac:dyDescent="0.25">
      <c r="A112" s="9"/>
      <c r="B112" s="23">
        <f t="shared" si="4"/>
        <v>0</v>
      </c>
    </row>
    <row r="113" spans="1:2" x14ac:dyDescent="0.25">
      <c r="A113" s="9"/>
      <c r="B113" s="23">
        <f t="shared" si="4"/>
        <v>0</v>
      </c>
    </row>
    <row r="114" spans="1:2" x14ac:dyDescent="0.25">
      <c r="A114" s="9"/>
      <c r="B114" s="23">
        <f t="shared" si="4"/>
        <v>0</v>
      </c>
    </row>
    <row r="115" spans="1:2" x14ac:dyDescent="0.25">
      <c r="A115" s="9"/>
      <c r="B115" s="23">
        <f t="shared" si="4"/>
        <v>0</v>
      </c>
    </row>
    <row r="116" spans="1:2" x14ac:dyDescent="0.25">
      <c r="A116" s="9"/>
      <c r="B116" s="23">
        <f t="shared" si="4"/>
        <v>0</v>
      </c>
    </row>
    <row r="117" spans="1:2" x14ac:dyDescent="0.25">
      <c r="A117" s="9"/>
      <c r="B117" s="23">
        <f t="shared" si="4"/>
        <v>0</v>
      </c>
    </row>
    <row r="118" spans="1:2" x14ac:dyDescent="0.25">
      <c r="A118" s="9"/>
      <c r="B118" s="23">
        <f t="shared" si="4"/>
        <v>0</v>
      </c>
    </row>
    <row r="119" spans="1:2" x14ac:dyDescent="0.25">
      <c r="A119" s="9"/>
      <c r="B119" s="23">
        <f t="shared" si="4"/>
        <v>0</v>
      </c>
    </row>
    <row r="120" spans="1:2" x14ac:dyDescent="0.25">
      <c r="A120" s="9"/>
      <c r="B120" s="23">
        <f t="shared" si="4"/>
        <v>0</v>
      </c>
    </row>
    <row r="121" spans="1:2" x14ac:dyDescent="0.25">
      <c r="A121" s="9"/>
      <c r="B121" s="23">
        <f t="shared" si="4"/>
        <v>0</v>
      </c>
    </row>
    <row r="122" spans="1:2" x14ac:dyDescent="0.25">
      <c r="A122" s="9"/>
      <c r="B122" s="23">
        <f t="shared" si="4"/>
        <v>0</v>
      </c>
    </row>
    <row r="123" spans="1:2" x14ac:dyDescent="0.25">
      <c r="A123" s="9"/>
      <c r="B123" s="23">
        <f t="shared" si="4"/>
        <v>0</v>
      </c>
    </row>
    <row r="124" spans="1:2" x14ac:dyDescent="0.25">
      <c r="A124" s="9"/>
      <c r="B124" s="23">
        <f t="shared" si="4"/>
        <v>0</v>
      </c>
    </row>
    <row r="125" spans="1:2" x14ac:dyDescent="0.25">
      <c r="A125" s="9"/>
      <c r="B125" s="23">
        <f t="shared" si="4"/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A128" s="9"/>
      <c r="B128" s="23">
        <f t="shared" si="4"/>
        <v>0</v>
      </c>
    </row>
    <row r="129" spans="1:2" x14ac:dyDescent="0.25">
      <c r="A129" s="9"/>
      <c r="B129" s="23">
        <f t="shared" si="4"/>
        <v>0</v>
      </c>
    </row>
    <row r="130" spans="1:2" x14ac:dyDescent="0.25">
      <c r="A130" s="9"/>
      <c r="B130" s="23">
        <f t="shared" ref="B130:B161" si="5">B139</f>
        <v>0</v>
      </c>
    </row>
    <row r="131" spans="1:2" x14ac:dyDescent="0.25">
      <c r="A131" s="9"/>
      <c r="B131" s="23">
        <f t="shared" si="5"/>
        <v>0</v>
      </c>
    </row>
    <row r="132" spans="1:2" x14ac:dyDescent="0.25">
      <c r="A132" s="9"/>
      <c r="B132" s="23">
        <f t="shared" si="5"/>
        <v>0</v>
      </c>
    </row>
    <row r="133" spans="1:2" x14ac:dyDescent="0.25">
      <c r="A133" s="9"/>
      <c r="B133" s="23">
        <f t="shared" si="5"/>
        <v>0</v>
      </c>
    </row>
    <row r="134" spans="1:2" x14ac:dyDescent="0.25">
      <c r="A134" s="9"/>
      <c r="B134" s="23">
        <f t="shared" si="5"/>
        <v>0</v>
      </c>
    </row>
    <row r="135" spans="1:2" x14ac:dyDescent="0.25">
      <c r="A135" s="9"/>
      <c r="B135" s="23">
        <f t="shared" si="5"/>
        <v>0</v>
      </c>
    </row>
    <row r="136" spans="1:2" x14ac:dyDescent="0.25">
      <c r="A136" s="9"/>
      <c r="B136" s="23">
        <f t="shared" si="5"/>
        <v>0</v>
      </c>
    </row>
    <row r="137" spans="1:2" x14ac:dyDescent="0.25">
      <c r="A137" s="9"/>
      <c r="B137" s="23">
        <f t="shared" si="5"/>
        <v>0</v>
      </c>
    </row>
    <row r="138" spans="1:2" x14ac:dyDescent="0.25">
      <c r="A138" s="9"/>
      <c r="B138" s="23">
        <f t="shared" si="5"/>
        <v>0</v>
      </c>
    </row>
    <row r="139" spans="1:2" x14ac:dyDescent="0.25">
      <c r="A139" s="9"/>
      <c r="B139" s="23">
        <f t="shared" si="5"/>
        <v>0</v>
      </c>
    </row>
    <row r="140" spans="1:2" x14ac:dyDescent="0.25">
      <c r="A140" s="9"/>
      <c r="B140" s="23">
        <f t="shared" si="5"/>
        <v>0</v>
      </c>
    </row>
    <row r="141" spans="1:2" x14ac:dyDescent="0.25">
      <c r="A141" s="9"/>
      <c r="B141" s="23">
        <f t="shared" si="5"/>
        <v>0</v>
      </c>
    </row>
    <row r="142" spans="1:2" x14ac:dyDescent="0.25">
      <c r="A142" s="9"/>
      <c r="B142" s="23">
        <f t="shared" si="5"/>
        <v>0</v>
      </c>
    </row>
    <row r="143" spans="1:2" x14ac:dyDescent="0.25">
      <c r="A143" s="9"/>
      <c r="B143" s="23">
        <f t="shared" si="5"/>
        <v>0</v>
      </c>
    </row>
    <row r="144" spans="1:2" x14ac:dyDescent="0.25">
      <c r="A144" s="9"/>
      <c r="B144" s="23">
        <f t="shared" si="5"/>
        <v>0</v>
      </c>
    </row>
    <row r="145" spans="1:2" x14ac:dyDescent="0.25">
      <c r="A145" s="9"/>
      <c r="B145" s="23">
        <f t="shared" si="5"/>
        <v>0</v>
      </c>
    </row>
    <row r="146" spans="1:2" x14ac:dyDescent="0.25">
      <c r="B146" s="23">
        <f t="shared" si="5"/>
        <v>0</v>
      </c>
    </row>
    <row r="147" spans="1:2" x14ac:dyDescent="0.25">
      <c r="B147" s="23">
        <f t="shared" si="5"/>
        <v>0</v>
      </c>
    </row>
    <row r="148" spans="1:2" x14ac:dyDescent="0.25">
      <c r="B148" s="23">
        <f t="shared" si="5"/>
        <v>0</v>
      </c>
    </row>
    <row r="149" spans="1:2" x14ac:dyDescent="0.25">
      <c r="B149" s="23">
        <f t="shared" si="5"/>
        <v>0</v>
      </c>
    </row>
    <row r="150" spans="1:2" x14ac:dyDescent="0.25">
      <c r="B150" s="23">
        <f t="shared" si="5"/>
        <v>0</v>
      </c>
    </row>
    <row r="151" spans="1:2" x14ac:dyDescent="0.25">
      <c r="B151" s="23">
        <f t="shared" si="5"/>
        <v>0</v>
      </c>
    </row>
    <row r="152" spans="1:2" x14ac:dyDescent="0.25">
      <c r="B152" s="23">
        <f t="shared" si="5"/>
        <v>0</v>
      </c>
    </row>
    <row r="153" spans="1:2" x14ac:dyDescent="0.25">
      <c r="B153" s="23">
        <f t="shared" si="5"/>
        <v>0</v>
      </c>
    </row>
    <row r="154" spans="1:2" x14ac:dyDescent="0.25">
      <c r="B154" s="23">
        <f t="shared" si="5"/>
        <v>0</v>
      </c>
    </row>
    <row r="155" spans="1:2" x14ac:dyDescent="0.25">
      <c r="B155" s="23">
        <f t="shared" si="5"/>
        <v>0</v>
      </c>
    </row>
    <row r="156" spans="1:2" x14ac:dyDescent="0.25">
      <c r="B156" s="23">
        <f t="shared" si="5"/>
        <v>0</v>
      </c>
    </row>
    <row r="157" spans="1:2" x14ac:dyDescent="0.25">
      <c r="B157" s="23">
        <f t="shared" si="5"/>
        <v>0</v>
      </c>
    </row>
    <row r="158" spans="1:2" x14ac:dyDescent="0.25">
      <c r="B158" s="23">
        <f t="shared" si="5"/>
        <v>0</v>
      </c>
    </row>
    <row r="159" spans="1:2" x14ac:dyDescent="0.25">
      <c r="B159" s="23">
        <f t="shared" si="5"/>
        <v>0</v>
      </c>
    </row>
    <row r="160" spans="1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ref="B162:B193" si="6">B171</f>
        <v>0</v>
      </c>
    </row>
    <row r="163" spans="2:2" x14ac:dyDescent="0.25">
      <c r="B163" s="23">
        <f t="shared" si="6"/>
        <v>0</v>
      </c>
    </row>
    <row r="164" spans="2:2" x14ac:dyDescent="0.25">
      <c r="B164" s="23">
        <f t="shared" si="6"/>
        <v>0</v>
      </c>
    </row>
    <row r="165" spans="2:2" x14ac:dyDescent="0.25">
      <c r="B165" s="23">
        <f t="shared" si="6"/>
        <v>0</v>
      </c>
    </row>
    <row r="166" spans="2:2" x14ac:dyDescent="0.25">
      <c r="B166" s="23">
        <f t="shared" si="6"/>
        <v>0</v>
      </c>
    </row>
    <row r="167" spans="2:2" x14ac:dyDescent="0.25">
      <c r="B167" s="23">
        <f t="shared" si="6"/>
        <v>0</v>
      </c>
    </row>
    <row r="168" spans="2:2" x14ac:dyDescent="0.25">
      <c r="B168" s="23">
        <f t="shared" si="6"/>
        <v>0</v>
      </c>
    </row>
    <row r="169" spans="2:2" x14ac:dyDescent="0.25">
      <c r="B169" s="23">
        <f t="shared" si="6"/>
        <v>0</v>
      </c>
    </row>
    <row r="170" spans="2:2" x14ac:dyDescent="0.25">
      <c r="B170" s="23">
        <f t="shared" si="6"/>
        <v>0</v>
      </c>
    </row>
    <row r="171" spans="2:2" x14ac:dyDescent="0.25">
      <c r="B171" s="23">
        <f t="shared" si="6"/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  <row r="192" spans="2:2" x14ac:dyDescent="0.25">
      <c r="B192" s="23">
        <f t="shared" si="6"/>
        <v>0</v>
      </c>
    </row>
    <row r="193" spans="2:2" x14ac:dyDescent="0.25">
      <c r="B193" s="23">
        <f t="shared" si="6"/>
        <v>0</v>
      </c>
    </row>
    <row r="194" spans="2:2" x14ac:dyDescent="0.25">
      <c r="B194" s="23">
        <f t="shared" ref="B194:B225" si="7">B203</f>
        <v>0</v>
      </c>
    </row>
    <row r="195" spans="2:2" x14ac:dyDescent="0.25">
      <c r="B195" s="23">
        <f t="shared" si="7"/>
        <v>0</v>
      </c>
    </row>
    <row r="196" spans="2:2" x14ac:dyDescent="0.25">
      <c r="B196" s="23">
        <f t="shared" si="7"/>
        <v>0</v>
      </c>
    </row>
    <row r="197" spans="2:2" x14ac:dyDescent="0.25">
      <c r="B197" s="23">
        <f t="shared" si="7"/>
        <v>0</v>
      </c>
    </row>
    <row r="198" spans="2:2" x14ac:dyDescent="0.25">
      <c r="B198" s="23">
        <f t="shared" si="7"/>
        <v>0</v>
      </c>
    </row>
    <row r="199" spans="2:2" x14ac:dyDescent="0.25">
      <c r="B199" s="23">
        <f t="shared" si="7"/>
        <v>0</v>
      </c>
    </row>
    <row r="200" spans="2:2" x14ac:dyDescent="0.25">
      <c r="B200" s="23">
        <f t="shared" si="7"/>
        <v>0</v>
      </c>
    </row>
    <row r="201" spans="2:2" x14ac:dyDescent="0.25">
      <c r="B201" s="23">
        <f t="shared" si="7"/>
        <v>0</v>
      </c>
    </row>
    <row r="202" spans="2:2" x14ac:dyDescent="0.25">
      <c r="B202" s="23">
        <f t="shared" si="7"/>
        <v>0</v>
      </c>
    </row>
    <row r="203" spans="2:2" x14ac:dyDescent="0.25">
      <c r="B203" s="23">
        <f t="shared" si="7"/>
        <v>0</v>
      </c>
    </row>
    <row r="204" spans="2:2" x14ac:dyDescent="0.25">
      <c r="B204" s="23">
        <f t="shared" si="7"/>
        <v>0</v>
      </c>
    </row>
    <row r="205" spans="2:2" x14ac:dyDescent="0.25">
      <c r="B205" s="23">
        <f t="shared" si="7"/>
        <v>0</v>
      </c>
    </row>
    <row r="206" spans="2:2" x14ac:dyDescent="0.25">
      <c r="B206" s="23">
        <f t="shared" si="7"/>
        <v>0</v>
      </c>
    </row>
    <row r="207" spans="2:2" x14ac:dyDescent="0.25">
      <c r="B207" s="23">
        <f t="shared" si="7"/>
        <v>0</v>
      </c>
    </row>
    <row r="208" spans="2:2" x14ac:dyDescent="0.25">
      <c r="B208" s="23">
        <f t="shared" si="7"/>
        <v>0</v>
      </c>
    </row>
    <row r="209" spans="2:2" x14ac:dyDescent="0.25">
      <c r="B209" s="23">
        <f t="shared" si="7"/>
        <v>0</v>
      </c>
    </row>
    <row r="210" spans="2:2" x14ac:dyDescent="0.25">
      <c r="B210" s="23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46059</v>
      </c>
      <c r="B2" s="1" t="s">
        <v>5924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97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/>
      <c r="B98" s="1">
        <f t="shared" ref="B98:B145" si="4">B107</f>
        <v>0</v>
      </c>
    </row>
    <row r="99" spans="1:3" x14ac:dyDescent="0.25">
      <c r="A99" s="9"/>
      <c r="B99" s="1">
        <f t="shared" si="4"/>
        <v>0</v>
      </c>
    </row>
    <row r="100" spans="1:3" x14ac:dyDescent="0.25">
      <c r="A100" s="9"/>
      <c r="B100" s="1">
        <f t="shared" si="4"/>
        <v>0</v>
      </c>
    </row>
    <row r="101" spans="1:3" x14ac:dyDescent="0.25">
      <c r="A101" s="9"/>
      <c r="B101" s="1">
        <f t="shared" si="4"/>
        <v>0</v>
      </c>
    </row>
    <row r="102" spans="1:3" x14ac:dyDescent="0.25">
      <c r="A102" s="9"/>
      <c r="B102" s="1">
        <f t="shared" si="4"/>
        <v>0</v>
      </c>
    </row>
    <row r="103" spans="1:3" x14ac:dyDescent="0.25">
      <c r="A103" s="9"/>
      <c r="B103" s="1">
        <f t="shared" si="4"/>
        <v>0</v>
      </c>
    </row>
    <row r="104" spans="1:3" x14ac:dyDescent="0.25">
      <c r="A104" s="9"/>
      <c r="B104" s="1">
        <f t="shared" si="4"/>
        <v>0</v>
      </c>
    </row>
    <row r="105" spans="1:3" x14ac:dyDescent="0.25">
      <c r="A105" s="9"/>
      <c r="B105" s="1">
        <f t="shared" si="4"/>
        <v>0</v>
      </c>
    </row>
    <row r="106" spans="1:3" x14ac:dyDescent="0.25">
      <c r="A106" s="9"/>
      <c r="B106" s="1">
        <f t="shared" si="4"/>
        <v>0</v>
      </c>
    </row>
    <row r="107" spans="1:3" x14ac:dyDescent="0.25">
      <c r="A107" s="9"/>
      <c r="B107" s="1">
        <f t="shared" si="4"/>
        <v>0</v>
      </c>
    </row>
    <row r="108" spans="1:3" x14ac:dyDescent="0.25">
      <c r="A108" s="9"/>
      <c r="B108" s="1">
        <f t="shared" si="4"/>
        <v>0</v>
      </c>
    </row>
    <row r="109" spans="1:3" x14ac:dyDescent="0.25">
      <c r="A109" s="9"/>
      <c r="B109" s="1">
        <f t="shared" si="4"/>
        <v>0</v>
      </c>
    </row>
    <row r="110" spans="1:3" x14ac:dyDescent="0.25">
      <c r="A110" s="9"/>
      <c r="B110" s="1">
        <f t="shared" si="4"/>
        <v>0</v>
      </c>
    </row>
    <row r="111" spans="1:3" x14ac:dyDescent="0.25">
      <c r="A111" s="9"/>
      <c r="B111" s="1">
        <f t="shared" si="4"/>
        <v>0</v>
      </c>
    </row>
    <row r="112" spans="1:3" x14ac:dyDescent="0.25">
      <c r="A112" s="9"/>
      <c r="B112" s="1">
        <f t="shared" si="4"/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46059</v>
      </c>
      <c r="B2" s="1" t="s">
        <v>5925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97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 t="str">
        <f>IF('S.H BOI GORDO'!A7207=""," ",'S.H BOI GORDO'!A7207)</f>
        <v xml:space="preserve"> </v>
      </c>
      <c r="B98" s="1">
        <f t="shared" ref="B98:B129" si="4">B107</f>
        <v>0</v>
      </c>
    </row>
    <row r="99" spans="1:3" x14ac:dyDescent="0.25">
      <c r="A99" s="9" t="str">
        <f>IF('S.H BOI GORDO'!A7208=""," ",'S.H BOI GORDO'!A7208)</f>
        <v xml:space="preserve"> </v>
      </c>
      <c r="B99" s="1">
        <f t="shared" si="4"/>
        <v>0</v>
      </c>
    </row>
    <row r="100" spans="1:3" x14ac:dyDescent="0.25">
      <c r="A100" s="9" t="str">
        <f>IF('S.H BOI GORDO'!A7209=""," ",'S.H BOI GORDO'!A7209)</f>
        <v xml:space="preserve"> </v>
      </c>
      <c r="B100" s="1">
        <f t="shared" si="4"/>
        <v>0</v>
      </c>
    </row>
    <row r="101" spans="1:3" x14ac:dyDescent="0.25">
      <c r="A101" s="9" t="str">
        <f>IF('S.H BOI GORDO'!A7210=""," ",'S.H BOI GORDO'!A7210)</f>
        <v xml:space="preserve"> </v>
      </c>
      <c r="B101" s="1">
        <f t="shared" si="4"/>
        <v>0</v>
      </c>
    </row>
    <row r="102" spans="1:3" x14ac:dyDescent="0.25">
      <c r="A102" s="9" t="str">
        <f>IF('S.H BOI GORDO'!A7211=""," ",'S.H BOI GORDO'!A7211)</f>
        <v xml:space="preserve"> </v>
      </c>
      <c r="B102" s="1">
        <f t="shared" si="4"/>
        <v>0</v>
      </c>
    </row>
    <row r="103" spans="1:3" x14ac:dyDescent="0.25">
      <c r="A103" s="9" t="str">
        <f>IF('S.H BOI GORDO'!A7212=""," ",'S.H BOI GORDO'!A7212)</f>
        <v xml:space="preserve"> </v>
      </c>
      <c r="B103" s="1">
        <f t="shared" si="4"/>
        <v>0</v>
      </c>
    </row>
    <row r="104" spans="1:3" x14ac:dyDescent="0.25">
      <c r="A104" s="9" t="str">
        <f>IF('S.H BOI GORDO'!A7213=""," ",'S.H BOI GORDO'!A7213)</f>
        <v xml:space="preserve"> </v>
      </c>
      <c r="B104" s="1">
        <f t="shared" si="4"/>
        <v>0</v>
      </c>
    </row>
    <row r="105" spans="1:3" x14ac:dyDescent="0.25">
      <c r="A105" s="9" t="str">
        <f>IF('S.H BOI GORDO'!A7214=""," ",'S.H BOI GORDO'!A7214)</f>
        <v xml:space="preserve"> </v>
      </c>
      <c r="B105" s="1">
        <f t="shared" si="4"/>
        <v>0</v>
      </c>
    </row>
    <row r="106" spans="1:3" x14ac:dyDescent="0.25">
      <c r="A106" s="9" t="str">
        <f>IF('S.H BOI GORDO'!A7215=""," ",'S.H BOI GORDO'!A7215)</f>
        <v xml:space="preserve"> </v>
      </c>
      <c r="B106" s="1">
        <f t="shared" si="4"/>
        <v>0</v>
      </c>
    </row>
    <row r="107" spans="1:3" x14ac:dyDescent="0.25">
      <c r="A107" s="9" t="str">
        <f>IF('S.H BOI GORDO'!A7216=""," ",'S.H BOI GORDO'!A7216)</f>
        <v xml:space="preserve"> </v>
      </c>
      <c r="B107" s="1">
        <f t="shared" si="4"/>
        <v>0</v>
      </c>
    </row>
    <row r="108" spans="1:3" x14ac:dyDescent="0.25">
      <c r="A108" s="9" t="str">
        <f>IF('S.H BOI GORDO'!A7217=""," ",'S.H BOI GORDO'!A7217)</f>
        <v xml:space="preserve"> </v>
      </c>
      <c r="B108" s="1">
        <f t="shared" si="4"/>
        <v>0</v>
      </c>
    </row>
    <row r="109" spans="1:3" x14ac:dyDescent="0.25">
      <c r="A109" s="9" t="str">
        <f>IF('S.H BOI GORDO'!A7218=""," ",'S.H BOI GORDO'!A7218)</f>
        <v xml:space="preserve"> </v>
      </c>
      <c r="B109" s="1">
        <f t="shared" si="4"/>
        <v>0</v>
      </c>
    </row>
    <row r="110" spans="1:3" x14ac:dyDescent="0.25">
      <c r="A110" s="9" t="str">
        <f>IF('S.H BOI GORDO'!A7219=""," ",'S.H BOI GORDO'!A7219)</f>
        <v xml:space="preserve"> </v>
      </c>
      <c r="B110" s="1">
        <f t="shared" si="4"/>
        <v>0</v>
      </c>
    </row>
    <row r="111" spans="1:3" x14ac:dyDescent="0.25">
      <c r="A111" s="9" t="str">
        <f>IF('S.H BOI GORDO'!A7220=""," ",'S.H BOI GORDO'!A7220)</f>
        <v xml:space="preserve"> </v>
      </c>
      <c r="B111" s="1">
        <f t="shared" si="4"/>
        <v>0</v>
      </c>
    </row>
    <row r="112" spans="1:3" x14ac:dyDescent="0.25">
      <c r="A112" s="9" t="str">
        <f>IF('S.H BOI GORDO'!A7221=""," ",'S.H BOI GORDO'!A7221)</f>
        <v xml:space="preserve"> </v>
      </c>
      <c r="B112" s="1">
        <f t="shared" si="4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ref="B130:B161" si="5">B139</f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ref="B162:B193" si="6">B171</f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ref="B194:B225" si="7">B203</f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46147</v>
      </c>
      <c r="B2" s="1" t="s">
        <v>5926</v>
      </c>
      <c r="C2">
        <v>26.559699999999999</v>
      </c>
    </row>
    <row r="3" spans="1:3" x14ac:dyDescent="0.25">
      <c r="A3" s="9">
        <v>46148</v>
      </c>
      <c r="B3" s="1" t="s">
        <v>5926</v>
      </c>
      <c r="C3">
        <v>26.295200000000001</v>
      </c>
    </row>
    <row r="4" spans="1:3" x14ac:dyDescent="0.25">
      <c r="A4" s="9">
        <v>46149</v>
      </c>
      <c r="B4" s="1" t="s">
        <v>5926</v>
      </c>
      <c r="C4">
        <v>26.284199999999998</v>
      </c>
    </row>
    <row r="5" spans="1:3" x14ac:dyDescent="0.25">
      <c r="A5" s="9">
        <v>46150</v>
      </c>
      <c r="B5" s="1" t="s">
        <v>5926</v>
      </c>
      <c r="C5">
        <v>26.554200000000002</v>
      </c>
    </row>
    <row r="6" spans="1:3" x14ac:dyDescent="0.25">
      <c r="A6" s="9">
        <v>46153</v>
      </c>
      <c r="B6" s="1" t="s">
        <v>5926</v>
      </c>
      <c r="C6">
        <v>26.6479</v>
      </c>
    </row>
    <row r="7" spans="1:3" x14ac:dyDescent="0.25">
      <c r="A7" s="9">
        <v>46154</v>
      </c>
      <c r="B7" s="1" t="s">
        <v>5926</v>
      </c>
      <c r="C7">
        <v>26.873899999999999</v>
      </c>
    </row>
    <row r="8" spans="1:3" x14ac:dyDescent="0.25">
      <c r="A8" s="9">
        <v>46155</v>
      </c>
      <c r="B8" s="1" t="s">
        <v>5926</v>
      </c>
      <c r="C8">
        <v>26.907</v>
      </c>
    </row>
    <row r="9" spans="1:3" x14ac:dyDescent="0.25">
      <c r="A9" s="9">
        <v>46156</v>
      </c>
      <c r="B9" s="1" t="s">
        <v>5926</v>
      </c>
      <c r="C9">
        <v>26.4605</v>
      </c>
    </row>
    <row r="10" spans="1:3" x14ac:dyDescent="0.25">
      <c r="A10" s="9">
        <v>46157</v>
      </c>
      <c r="B10" s="1" t="s">
        <v>5926</v>
      </c>
      <c r="C10">
        <v>26.2456</v>
      </c>
    </row>
    <row r="11" spans="1:3" x14ac:dyDescent="0.25">
      <c r="A11" s="9">
        <v>46160</v>
      </c>
      <c r="B11" s="1" t="s">
        <v>5926</v>
      </c>
      <c r="C11">
        <v>26.780200000000001</v>
      </c>
    </row>
    <row r="12" spans="1:3" x14ac:dyDescent="0.25">
      <c r="A12" s="9">
        <v>46161</v>
      </c>
      <c r="B12" s="1" t="s">
        <v>5926</v>
      </c>
      <c r="C12">
        <v>26.802199999999999</v>
      </c>
    </row>
    <row r="13" spans="1:3" x14ac:dyDescent="0.25">
      <c r="A13" s="9">
        <v>46162</v>
      </c>
      <c r="B13" s="1" t="s">
        <v>5926</v>
      </c>
      <c r="C13">
        <v>26.681000000000001</v>
      </c>
    </row>
    <row r="14" spans="1:3" x14ac:dyDescent="0.25">
      <c r="A14" s="9">
        <v>46163</v>
      </c>
      <c r="B14" s="1" t="s">
        <v>5926</v>
      </c>
      <c r="C14">
        <v>26.554200000000002</v>
      </c>
    </row>
    <row r="15" spans="1:3" x14ac:dyDescent="0.25">
      <c r="A15" s="9">
        <v>46164</v>
      </c>
      <c r="B15" s="1" t="s">
        <v>5926</v>
      </c>
      <c r="C15">
        <v>26.581800000000001</v>
      </c>
    </row>
    <row r="16" spans="1:3" x14ac:dyDescent="0.25">
      <c r="A16" s="9">
        <v>46167</v>
      </c>
      <c r="B16" s="1" t="s">
        <v>5926</v>
      </c>
      <c r="C16">
        <v>26.581800000000001</v>
      </c>
    </row>
    <row r="17" spans="1:3" x14ac:dyDescent="0.25">
      <c r="A17" s="9">
        <v>46168</v>
      </c>
      <c r="B17" s="1" t="s">
        <v>5926</v>
      </c>
      <c r="C17">
        <v>26.488099999999999</v>
      </c>
    </row>
    <row r="18" spans="1:3" x14ac:dyDescent="0.25">
      <c r="A18" s="9">
        <v>46169</v>
      </c>
      <c r="B18" s="1" t="s">
        <v>5926</v>
      </c>
      <c r="C18">
        <v>26.4605</v>
      </c>
    </row>
    <row r="19" spans="1:3" x14ac:dyDescent="0.25">
      <c r="A19" s="9">
        <v>46170</v>
      </c>
      <c r="B19" s="1" t="s">
        <v>5926</v>
      </c>
      <c r="C19">
        <v>26.796700000000001</v>
      </c>
    </row>
    <row r="20" spans="1:3" x14ac:dyDescent="0.25">
      <c r="A20" s="9">
        <v>46171</v>
      </c>
      <c r="B20" s="1" t="s">
        <v>5926</v>
      </c>
      <c r="C20">
        <v>26.7361</v>
      </c>
    </row>
    <row r="21" spans="1:3" x14ac:dyDescent="0.25">
      <c r="A21" s="9">
        <v>46174</v>
      </c>
      <c r="B21" s="1" t="s">
        <v>5926</v>
      </c>
      <c r="C21">
        <v>26.769200000000001</v>
      </c>
    </row>
    <row r="22" spans="1:3" x14ac:dyDescent="0.25">
      <c r="A22" s="9">
        <v>46175</v>
      </c>
      <c r="B22" s="1" t="s">
        <v>5926</v>
      </c>
      <c r="C22">
        <v>26.6204</v>
      </c>
    </row>
    <row r="23" spans="1:3" x14ac:dyDescent="0.25">
      <c r="A23" s="9">
        <v>46176</v>
      </c>
      <c r="B23" s="1" t="s">
        <v>5926</v>
      </c>
      <c r="C23">
        <v>26.438500000000001</v>
      </c>
    </row>
    <row r="24" spans="1:3" x14ac:dyDescent="0.25">
      <c r="A24" s="9">
        <v>46178</v>
      </c>
      <c r="B24" s="1" t="s">
        <v>5926</v>
      </c>
      <c r="C24">
        <v>25.870799999999999</v>
      </c>
    </row>
    <row r="25" spans="1:3" x14ac:dyDescent="0.25">
      <c r="A25" s="9">
        <v>46181</v>
      </c>
      <c r="B25" s="1" t="s">
        <v>5926</v>
      </c>
      <c r="C25">
        <v>25.8157</v>
      </c>
    </row>
    <row r="26" spans="1:3" x14ac:dyDescent="0.25">
      <c r="A26" s="9">
        <v>46182</v>
      </c>
      <c r="B26" s="1" t="s">
        <v>5926</v>
      </c>
      <c r="C26">
        <v>25.727499999999999</v>
      </c>
    </row>
    <row r="27" spans="1:3" x14ac:dyDescent="0.25">
      <c r="A27" s="9">
        <v>46183</v>
      </c>
      <c r="B27" s="1" t="s">
        <v>5926</v>
      </c>
      <c r="C27">
        <v>25.837700000000002</v>
      </c>
    </row>
    <row r="28" spans="1:3" x14ac:dyDescent="0.25">
      <c r="A28" s="9">
        <v>46184</v>
      </c>
      <c r="B28" s="1" t="s">
        <v>5926</v>
      </c>
      <c r="C28">
        <v>25.8047</v>
      </c>
    </row>
    <row r="29" spans="1:3" x14ac:dyDescent="0.25">
      <c r="A29" s="9">
        <v>46185</v>
      </c>
      <c r="B29" s="1" t="s">
        <v>5926</v>
      </c>
      <c r="C29">
        <v>25.793700000000001</v>
      </c>
    </row>
    <row r="30" spans="1:3" x14ac:dyDescent="0.25">
      <c r="A30" s="9">
        <v>46188</v>
      </c>
      <c r="B30" s="1" t="s">
        <v>5926</v>
      </c>
      <c r="C30">
        <v>25.8598</v>
      </c>
    </row>
    <row r="31" spans="1:3" x14ac:dyDescent="0.25">
      <c r="A31" s="9">
        <v>46189</v>
      </c>
      <c r="B31" s="1" t="s">
        <v>5926</v>
      </c>
      <c r="C31">
        <v>26.052700000000002</v>
      </c>
    </row>
    <row r="32" spans="1:3" x14ac:dyDescent="0.25">
      <c r="A32" s="9">
        <v>46190</v>
      </c>
      <c r="B32" s="1" t="s">
        <v>5926</v>
      </c>
      <c r="C32">
        <v>26.107800000000001</v>
      </c>
    </row>
    <row r="33" spans="1:3" x14ac:dyDescent="0.25">
      <c r="A33" s="9">
        <v>46191</v>
      </c>
      <c r="B33" s="1" t="s">
        <v>5926</v>
      </c>
      <c r="C33">
        <v>25.953499999999998</v>
      </c>
    </row>
    <row r="34" spans="1:3" x14ac:dyDescent="0.25">
      <c r="A34" s="9">
        <v>46192</v>
      </c>
      <c r="B34" s="1" t="s">
        <v>5926</v>
      </c>
      <c r="C34">
        <v>25.953499999999998</v>
      </c>
    </row>
    <row r="35" spans="1:3" x14ac:dyDescent="0.25">
      <c r="A35" s="9">
        <v>46195</v>
      </c>
      <c r="B35" s="1" t="s">
        <v>5926</v>
      </c>
      <c r="C35">
        <v>25.97</v>
      </c>
    </row>
    <row r="36" spans="1:3" x14ac:dyDescent="0.25">
      <c r="A36" s="9">
        <v>46196</v>
      </c>
      <c r="B36" s="1" t="s">
        <v>5926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f>IF('S.H BOI GORDO'!A7169="","  ",'S.H BOI GORDO'!A7169)</f>
        <v>46199</v>
      </c>
      <c r="B41" s="1" t="str">
        <f t="shared" si="0"/>
        <v>SJCN27</v>
      </c>
    </row>
    <row r="42" spans="1:3" x14ac:dyDescent="0.25">
      <c r="A42" s="9">
        <f>IF('S.H BOI GORDO'!A7170="","  ",'S.H BOI GORDO'!A7170)</f>
        <v>46202</v>
      </c>
      <c r="B42" s="1" t="str">
        <f t="shared" si="0"/>
        <v>SJCN27</v>
      </c>
    </row>
    <row r="43" spans="1:3" x14ac:dyDescent="0.25">
      <c r="A43" s="9" t="str">
        <f>IF('S.H BOI GORDO'!A7171="","  ",'S.H BOI GORDO'!A7171)</f>
        <v xml:space="preserve">  </v>
      </c>
      <c r="B43" s="1" t="str">
        <f t="shared" si="0"/>
        <v>SJCN27</v>
      </c>
    </row>
    <row r="44" spans="1:3" x14ac:dyDescent="0.25">
      <c r="A44" s="9" t="str">
        <f>IF('S.H BOI GORDO'!A7172="","  ",'S.H BOI GORDO'!A7172)</f>
        <v xml:space="preserve">  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5927</v>
      </c>
      <c r="C2">
        <v>5085.2020000000002</v>
      </c>
    </row>
    <row r="3" spans="1:3" x14ac:dyDescent="0.25">
      <c r="A3" s="9">
        <v>46189</v>
      </c>
      <c r="B3" s="1" t="s">
        <v>5927</v>
      </c>
      <c r="C3">
        <v>5108.1059999999998</v>
      </c>
    </row>
    <row r="4" spans="1:3" x14ac:dyDescent="0.25">
      <c r="A4" s="9">
        <v>46190</v>
      </c>
      <c r="B4" s="1" t="s">
        <v>5927</v>
      </c>
      <c r="C4">
        <v>5093.875</v>
      </c>
    </row>
    <row r="5" spans="1:3" x14ac:dyDescent="0.25">
      <c r="A5" s="9">
        <v>46191</v>
      </c>
      <c r="B5" s="1" t="s">
        <v>5927</v>
      </c>
      <c r="C5">
        <v>5182.6660000000002</v>
      </c>
    </row>
    <row r="6" spans="1:3" x14ac:dyDescent="0.25">
      <c r="A6" s="9">
        <v>46192</v>
      </c>
      <c r="B6" s="1" t="s">
        <v>5927</v>
      </c>
      <c r="C6">
        <v>5153.9319999999998</v>
      </c>
    </row>
    <row r="7" spans="1:3" x14ac:dyDescent="0.25">
      <c r="A7" s="9">
        <v>46195</v>
      </c>
      <c r="B7" s="1" t="s">
        <v>5927</v>
      </c>
      <c r="C7">
        <v>5151.9059999999999</v>
      </c>
    </row>
    <row r="8" spans="1:3" x14ac:dyDescent="0.25">
      <c r="A8" s="9">
        <v>46196</v>
      </c>
      <c r="B8" s="1" t="s">
        <v>5927</v>
      </c>
      <c r="C8">
        <v>5198.9639999999999</v>
      </c>
    </row>
    <row r="9" spans="1:3" x14ac:dyDescent="0.25">
      <c r="A9" s="9">
        <v>46197</v>
      </c>
      <c r="B9" s="1" t="s">
        <v>5927</v>
      </c>
      <c r="C9">
        <v>5205.4809999999998</v>
      </c>
    </row>
    <row r="10" spans="1:3" x14ac:dyDescent="0.25">
      <c r="A10" s="9">
        <v>46198</v>
      </c>
      <c r="B10" s="1" t="s">
        <v>5927</v>
      </c>
      <c r="C10">
        <v>5186.0559999999996</v>
      </c>
    </row>
    <row r="11" spans="1:3" x14ac:dyDescent="0.25">
      <c r="A11" s="9">
        <v>46199</v>
      </c>
      <c r="B11" s="1" t="s">
        <v>5927</v>
      </c>
      <c r="C11">
        <v>5173.6970000000001</v>
      </c>
    </row>
    <row r="12" spans="1:3" x14ac:dyDescent="0.25">
      <c r="A12" s="9">
        <v>46202</v>
      </c>
      <c r="B12" s="1" t="s">
        <v>5927</v>
      </c>
      <c r="C12">
        <v>5167.6629999999996</v>
      </c>
    </row>
    <row r="13" spans="1:3" x14ac:dyDescent="0.25">
      <c r="A13" s="9"/>
      <c r="B13" s="1" t="s">
        <v>5927</v>
      </c>
    </row>
    <row r="14" spans="1:3" x14ac:dyDescent="0.25">
      <c r="A14" s="9"/>
      <c r="B14" s="1" t="s">
        <v>5927</v>
      </c>
    </row>
    <row r="15" spans="1:3" x14ac:dyDescent="0.25">
      <c r="A15" s="9"/>
      <c r="B15" s="1" t="s">
        <v>5927</v>
      </c>
    </row>
    <row r="16" spans="1:3" x14ac:dyDescent="0.25">
      <c r="A16" s="9"/>
      <c r="B16" s="1" t="s">
        <v>5927</v>
      </c>
    </row>
    <row r="17" spans="1:2" x14ac:dyDescent="0.25">
      <c r="A17" s="9"/>
      <c r="B17" s="1" t="s">
        <v>5927</v>
      </c>
    </row>
    <row r="18" spans="1:2" x14ac:dyDescent="0.25">
      <c r="A18" s="9"/>
      <c r="B18" s="1" t="s">
        <v>5927</v>
      </c>
    </row>
    <row r="19" spans="1:2" x14ac:dyDescent="0.25">
      <c r="A19" s="9"/>
      <c r="B19" s="1" t="s">
        <v>5927</v>
      </c>
    </row>
    <row r="20" spans="1:2" x14ac:dyDescent="0.25">
      <c r="A20" s="9"/>
      <c r="B20" s="1" t="s">
        <v>5927</v>
      </c>
    </row>
    <row r="21" spans="1:2" x14ac:dyDescent="0.25">
      <c r="A21" s="9"/>
      <c r="B21" s="1" t="s">
        <v>5927</v>
      </c>
    </row>
    <row r="22" spans="1:2" x14ac:dyDescent="0.25">
      <c r="A22" s="9"/>
      <c r="B22" s="1" t="s">
        <v>5927</v>
      </c>
    </row>
    <row r="23" spans="1:2" x14ac:dyDescent="0.25">
      <c r="A23" s="9"/>
      <c r="B23" s="1" t="s">
        <v>5927</v>
      </c>
    </row>
    <row r="24" spans="1:2" x14ac:dyDescent="0.25">
      <c r="A24" s="9"/>
      <c r="B24" s="1" t="s">
        <v>5927</v>
      </c>
    </row>
    <row r="25" spans="1:2" x14ac:dyDescent="0.25">
      <c r="A25" s="9"/>
      <c r="B25" s="1" t="s">
        <v>5927</v>
      </c>
    </row>
    <row r="26" spans="1:2" x14ac:dyDescent="0.25">
      <c r="A26" s="9"/>
      <c r="B26" s="1" t="s">
        <v>5927</v>
      </c>
    </row>
    <row r="27" spans="1:2" x14ac:dyDescent="0.25">
      <c r="A27" s="9"/>
      <c r="B27" s="1" t="s">
        <v>5927</v>
      </c>
    </row>
    <row r="28" spans="1:2" x14ac:dyDescent="0.25">
      <c r="A28" s="9"/>
      <c r="B28" s="1" t="s">
        <v>5927</v>
      </c>
    </row>
    <row r="29" spans="1:2" x14ac:dyDescent="0.25">
      <c r="A29" s="9"/>
      <c r="B29" s="1" t="s">
        <v>5927</v>
      </c>
    </row>
    <row r="30" spans="1:2" x14ac:dyDescent="0.25">
      <c r="A30" s="9"/>
      <c r="B30" s="1" t="s">
        <v>5927</v>
      </c>
    </row>
    <row r="31" spans="1:2" x14ac:dyDescent="0.25">
      <c r="A31" s="9"/>
      <c r="B31" s="1" t="s">
        <v>5927</v>
      </c>
    </row>
    <row r="32" spans="1:2" x14ac:dyDescent="0.25">
      <c r="A32" s="9"/>
      <c r="B32" s="1" t="s">
        <v>5927</v>
      </c>
    </row>
    <row r="33" spans="1:2" x14ac:dyDescent="0.25">
      <c r="A33" s="9"/>
      <c r="B33" s="1" t="s">
        <v>5927</v>
      </c>
    </row>
    <row r="34" spans="1:2" x14ac:dyDescent="0.25">
      <c r="A34" s="9"/>
      <c r="B34" s="1" t="s">
        <v>5927</v>
      </c>
    </row>
    <row r="35" spans="1:2" x14ac:dyDescent="0.25">
      <c r="A35" s="9"/>
      <c r="B35" s="1" t="s">
        <v>5927</v>
      </c>
    </row>
    <row r="36" spans="1:2" x14ac:dyDescent="0.25">
      <c r="A36" s="9"/>
      <c r="B36" s="1" t="s">
        <v>5927</v>
      </c>
    </row>
    <row r="37" spans="1:2" x14ac:dyDescent="0.25">
      <c r="A37" s="9"/>
      <c r="B37" s="1" t="s">
        <v>5927</v>
      </c>
    </row>
    <row r="38" spans="1:2" x14ac:dyDescent="0.25">
      <c r="A38" s="9"/>
      <c r="B38" s="1" t="s">
        <v>5927</v>
      </c>
    </row>
    <row r="39" spans="1:2" x14ac:dyDescent="0.25">
      <c r="A39" s="9"/>
      <c r="B39" s="1" t="s">
        <v>5927</v>
      </c>
    </row>
    <row r="40" spans="1:2" x14ac:dyDescent="0.25">
      <c r="A40" s="9"/>
      <c r="B40" s="1" t="s">
        <v>5927</v>
      </c>
    </row>
    <row r="41" spans="1:2" x14ac:dyDescent="0.25">
      <c r="A41" s="9"/>
      <c r="B41" s="1" t="s">
        <v>5927</v>
      </c>
    </row>
    <row r="42" spans="1:2" x14ac:dyDescent="0.25">
      <c r="A42" s="9"/>
      <c r="B42" s="1" t="s">
        <v>5927</v>
      </c>
    </row>
    <row r="43" spans="1:2" x14ac:dyDescent="0.25">
      <c r="A43" s="9"/>
      <c r="B43" s="1" t="s">
        <v>5927</v>
      </c>
    </row>
    <row r="44" spans="1:2" x14ac:dyDescent="0.25">
      <c r="A44" s="9"/>
      <c r="B44" s="1" t="s">
        <v>5927</v>
      </c>
    </row>
    <row r="45" spans="1:2" x14ac:dyDescent="0.25">
      <c r="A45" s="9"/>
      <c r="B45" s="1" t="s">
        <v>5927</v>
      </c>
    </row>
    <row r="46" spans="1:2" x14ac:dyDescent="0.25">
      <c r="A46" s="9"/>
      <c r="B46" s="1" t="s">
        <v>5927</v>
      </c>
    </row>
    <row r="47" spans="1:2" x14ac:dyDescent="0.25">
      <c r="A47" s="9"/>
      <c r="B47" s="1" t="s">
        <v>5927</v>
      </c>
    </row>
    <row r="48" spans="1:2" x14ac:dyDescent="0.25">
      <c r="A48" s="9"/>
      <c r="B48" s="1" t="s">
        <v>5927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5928</v>
      </c>
      <c r="C2">
        <v>5124.0420000000004</v>
      </c>
    </row>
    <row r="3" spans="1:3" x14ac:dyDescent="0.25">
      <c r="A3" s="9">
        <v>46189</v>
      </c>
      <c r="B3" s="1" t="s">
        <v>5928</v>
      </c>
      <c r="C3">
        <v>5147.17</v>
      </c>
    </row>
    <row r="4" spans="1:3" x14ac:dyDescent="0.25">
      <c r="A4" s="9">
        <v>46190</v>
      </c>
      <c r="B4" s="1" t="s">
        <v>5928</v>
      </c>
      <c r="C4">
        <v>5132.9589999999998</v>
      </c>
    </row>
    <row r="5" spans="1:3" x14ac:dyDescent="0.25">
      <c r="A5" s="9">
        <v>46191</v>
      </c>
      <c r="B5" s="1" t="s">
        <v>5928</v>
      </c>
      <c r="C5">
        <v>5222.1120000000001</v>
      </c>
    </row>
    <row r="6" spans="1:3" x14ac:dyDescent="0.25">
      <c r="A6" s="9">
        <v>46192</v>
      </c>
      <c r="B6" s="1" t="s">
        <v>5928</v>
      </c>
      <c r="C6">
        <v>5193.0569999999998</v>
      </c>
    </row>
    <row r="7" spans="1:3" x14ac:dyDescent="0.25">
      <c r="A7" s="9">
        <v>46195</v>
      </c>
      <c r="B7" s="1" t="s">
        <v>5928</v>
      </c>
      <c r="C7">
        <v>5191.1660000000002</v>
      </c>
    </row>
    <row r="8" spans="1:3" x14ac:dyDescent="0.25">
      <c r="A8" s="9">
        <v>46196</v>
      </c>
      <c r="B8" s="1" t="s">
        <v>5928</v>
      </c>
      <c r="C8">
        <v>5238.723</v>
      </c>
    </row>
    <row r="9" spans="1:3" x14ac:dyDescent="0.25">
      <c r="A9" s="9">
        <v>46197</v>
      </c>
      <c r="B9" s="1" t="s">
        <v>5928</v>
      </c>
      <c r="C9">
        <v>5245.2359999999999</v>
      </c>
    </row>
    <row r="10" spans="1:3" x14ac:dyDescent="0.25">
      <c r="A10" s="9">
        <v>46198</v>
      </c>
      <c r="B10" s="1" t="s">
        <v>5928</v>
      </c>
      <c r="C10">
        <v>5225.7269999999999</v>
      </c>
    </row>
    <row r="11" spans="1:3" x14ac:dyDescent="0.25">
      <c r="A11" s="9">
        <v>46199</v>
      </c>
      <c r="B11" s="1" t="s">
        <v>5928</v>
      </c>
      <c r="C11">
        <v>5213.4059999999999</v>
      </c>
    </row>
    <row r="12" spans="1:3" x14ac:dyDescent="0.25">
      <c r="A12" s="9">
        <v>46202</v>
      </c>
      <c r="B12" s="1" t="s">
        <v>5928</v>
      </c>
      <c r="C12">
        <v>5207.4309999999996</v>
      </c>
    </row>
    <row r="13" spans="1:3" x14ac:dyDescent="0.25">
      <c r="A13" s="9"/>
      <c r="B13" s="1" t="s">
        <v>5928</v>
      </c>
    </row>
    <row r="14" spans="1:3" x14ac:dyDescent="0.25">
      <c r="A14" s="9"/>
      <c r="B14" s="1" t="s">
        <v>5928</v>
      </c>
    </row>
    <row r="15" spans="1:3" x14ac:dyDescent="0.25">
      <c r="A15" s="9"/>
      <c r="B15" s="1" t="s">
        <v>5928</v>
      </c>
    </row>
    <row r="16" spans="1:3" x14ac:dyDescent="0.25">
      <c r="A16" s="9"/>
      <c r="B16" s="1" t="s">
        <v>5928</v>
      </c>
    </row>
    <row r="17" spans="1:2" x14ac:dyDescent="0.25">
      <c r="A17" s="9"/>
      <c r="B17" s="1" t="s">
        <v>5928</v>
      </c>
    </row>
    <row r="18" spans="1:2" x14ac:dyDescent="0.25">
      <c r="A18" s="9"/>
      <c r="B18" s="1" t="s">
        <v>5928</v>
      </c>
    </row>
    <row r="19" spans="1:2" x14ac:dyDescent="0.25">
      <c r="A19" s="9"/>
      <c r="B19" s="1" t="s">
        <v>5928</v>
      </c>
    </row>
    <row r="20" spans="1:2" x14ac:dyDescent="0.25">
      <c r="A20" s="9"/>
      <c r="B20" s="1" t="s">
        <v>5928</v>
      </c>
    </row>
    <row r="21" spans="1:2" x14ac:dyDescent="0.25">
      <c r="A21" s="9"/>
      <c r="B21" s="1" t="s">
        <v>5928</v>
      </c>
    </row>
    <row r="22" spans="1:2" x14ac:dyDescent="0.25">
      <c r="A22" s="9"/>
      <c r="B22" s="1" t="s">
        <v>5928</v>
      </c>
    </row>
    <row r="23" spans="1:2" x14ac:dyDescent="0.25">
      <c r="A23" s="9"/>
      <c r="B23" s="1" t="s">
        <v>5928</v>
      </c>
    </row>
    <row r="24" spans="1:2" x14ac:dyDescent="0.25">
      <c r="A24" s="9"/>
      <c r="B24" s="1" t="s">
        <v>5928</v>
      </c>
    </row>
    <row r="25" spans="1:2" x14ac:dyDescent="0.25">
      <c r="A25" s="9"/>
      <c r="B25" s="1" t="s">
        <v>5928</v>
      </c>
    </row>
    <row r="26" spans="1:2" x14ac:dyDescent="0.25">
      <c r="A26" s="9"/>
      <c r="B26" s="1" t="s">
        <v>5928</v>
      </c>
    </row>
    <row r="27" spans="1:2" x14ac:dyDescent="0.25">
      <c r="A27" s="9"/>
      <c r="B27" s="1" t="s">
        <v>5928</v>
      </c>
    </row>
    <row r="28" spans="1:2" x14ac:dyDescent="0.25">
      <c r="A28" s="9"/>
      <c r="B28" s="1" t="s">
        <v>5928</v>
      </c>
    </row>
    <row r="29" spans="1:2" x14ac:dyDescent="0.25">
      <c r="A29" s="9"/>
      <c r="B29" s="1" t="s">
        <v>5928</v>
      </c>
    </row>
    <row r="30" spans="1:2" x14ac:dyDescent="0.25">
      <c r="A30" s="9"/>
      <c r="B30" s="1" t="s">
        <v>5928</v>
      </c>
    </row>
    <row r="31" spans="1:2" x14ac:dyDescent="0.25">
      <c r="A31" s="9"/>
      <c r="B31" s="1" t="s">
        <v>5928</v>
      </c>
    </row>
    <row r="32" spans="1:2" x14ac:dyDescent="0.25">
      <c r="A32" s="9"/>
      <c r="B32" s="1" t="s">
        <v>5928</v>
      </c>
    </row>
    <row r="33" spans="1:2" x14ac:dyDescent="0.25">
      <c r="A33" s="9"/>
      <c r="B33" s="1" t="s">
        <v>5928</v>
      </c>
    </row>
    <row r="34" spans="1:2" x14ac:dyDescent="0.25">
      <c r="A34" s="9"/>
      <c r="B34" s="1" t="s">
        <v>5928</v>
      </c>
    </row>
    <row r="35" spans="1:2" x14ac:dyDescent="0.25">
      <c r="A35" s="9"/>
      <c r="B35" s="1" t="s">
        <v>5928</v>
      </c>
    </row>
    <row r="36" spans="1:2" x14ac:dyDescent="0.25">
      <c r="A36" s="9"/>
      <c r="B36" s="1" t="s">
        <v>5928</v>
      </c>
    </row>
    <row r="37" spans="1:2" x14ac:dyDescent="0.25">
      <c r="A37" s="9"/>
      <c r="B37" s="1" t="s">
        <v>5928</v>
      </c>
    </row>
    <row r="38" spans="1:2" x14ac:dyDescent="0.25">
      <c r="A38" s="9"/>
      <c r="B38" s="1" t="s">
        <v>5928</v>
      </c>
    </row>
    <row r="39" spans="1:2" x14ac:dyDescent="0.25">
      <c r="A39" s="9"/>
      <c r="B39" s="1" t="s">
        <v>5928</v>
      </c>
    </row>
    <row r="40" spans="1:2" x14ac:dyDescent="0.25">
      <c r="A40" s="9"/>
      <c r="B40" s="1" t="s">
        <v>5928</v>
      </c>
    </row>
    <row r="41" spans="1:2" x14ac:dyDescent="0.25">
      <c r="A41" s="9"/>
      <c r="B41" s="1" t="s">
        <v>5928</v>
      </c>
    </row>
    <row r="42" spans="1:2" x14ac:dyDescent="0.25">
      <c r="A42" s="9"/>
      <c r="B42" s="1" t="s">
        <v>5928</v>
      </c>
    </row>
    <row r="43" spans="1:2" x14ac:dyDescent="0.25">
      <c r="A43" s="9"/>
      <c r="B43" s="1" t="s">
        <v>5928</v>
      </c>
    </row>
    <row r="44" spans="1:2" x14ac:dyDescent="0.25">
      <c r="A44" s="9"/>
      <c r="B44" s="1" t="s">
        <v>5928</v>
      </c>
    </row>
    <row r="45" spans="1:2" x14ac:dyDescent="0.25">
      <c r="A45" s="9"/>
      <c r="B45" s="1" t="s">
        <v>5928</v>
      </c>
    </row>
    <row r="46" spans="1:2" x14ac:dyDescent="0.25">
      <c r="A46" s="9"/>
      <c r="B46" s="1" t="s">
        <v>5928</v>
      </c>
    </row>
    <row r="47" spans="1:2" x14ac:dyDescent="0.25">
      <c r="A47" s="9"/>
      <c r="B47" s="1" t="s">
        <v>5928</v>
      </c>
    </row>
    <row r="48" spans="1:2" x14ac:dyDescent="0.25">
      <c r="A48" s="9"/>
      <c r="B48" s="1" t="s">
        <v>5928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5929</v>
      </c>
      <c r="C2">
        <v>5160.5609999999997</v>
      </c>
    </row>
    <row r="3" spans="1:3" x14ac:dyDescent="0.25">
      <c r="A3" s="9">
        <v>46189</v>
      </c>
      <c r="B3" s="1" t="s">
        <v>5929</v>
      </c>
      <c r="C3">
        <v>5183.7449999999999</v>
      </c>
    </row>
    <row r="4" spans="1:3" x14ac:dyDescent="0.25">
      <c r="A4" s="9">
        <v>46190</v>
      </c>
      <c r="B4" s="1" t="s">
        <v>5929</v>
      </c>
      <c r="C4">
        <v>5169.53</v>
      </c>
    </row>
    <row r="5" spans="1:3" x14ac:dyDescent="0.25">
      <c r="A5" s="9">
        <v>46191</v>
      </c>
      <c r="B5" s="1" t="s">
        <v>5929</v>
      </c>
      <c r="C5">
        <v>5259.0519999999997</v>
      </c>
    </row>
    <row r="6" spans="1:3" x14ac:dyDescent="0.25">
      <c r="A6" s="9">
        <v>46192</v>
      </c>
      <c r="B6" s="1" t="s">
        <v>5929</v>
      </c>
      <c r="C6">
        <v>5229.8329999999996</v>
      </c>
    </row>
    <row r="7" spans="1:3" x14ac:dyDescent="0.25">
      <c r="A7" s="9">
        <v>46195</v>
      </c>
      <c r="B7" s="1" t="s">
        <v>5929</v>
      </c>
      <c r="C7">
        <v>5227.9080000000004</v>
      </c>
    </row>
    <row r="8" spans="1:3" x14ac:dyDescent="0.25">
      <c r="A8" s="9">
        <v>46196</v>
      </c>
      <c r="B8" s="1" t="s">
        <v>5929</v>
      </c>
      <c r="C8">
        <v>5275.5730000000003</v>
      </c>
    </row>
    <row r="9" spans="1:3" x14ac:dyDescent="0.25">
      <c r="A9" s="9">
        <v>46197</v>
      </c>
      <c r="B9" s="1" t="s">
        <v>5929</v>
      </c>
      <c r="C9">
        <v>5281.942</v>
      </c>
    </row>
    <row r="10" spans="1:3" x14ac:dyDescent="0.25">
      <c r="A10" s="9">
        <v>46198</v>
      </c>
      <c r="B10" s="1" t="s">
        <v>5929</v>
      </c>
      <c r="C10">
        <v>5262.2139999999999</v>
      </c>
    </row>
    <row r="11" spans="1:3" x14ac:dyDescent="0.25">
      <c r="A11" s="9">
        <v>46199</v>
      </c>
      <c r="B11" s="1" t="s">
        <v>5929</v>
      </c>
      <c r="C11">
        <v>5249.7219999999998</v>
      </c>
    </row>
    <row r="12" spans="1:3" x14ac:dyDescent="0.25">
      <c r="A12" s="9">
        <v>46202</v>
      </c>
      <c r="B12" s="1" t="s">
        <v>5929</v>
      </c>
      <c r="C12">
        <v>5243.692</v>
      </c>
    </row>
    <row r="13" spans="1:3" x14ac:dyDescent="0.25">
      <c r="A13" s="9"/>
      <c r="B13" s="1" t="s">
        <v>5929</v>
      </c>
    </row>
    <row r="14" spans="1:3" x14ac:dyDescent="0.25">
      <c r="A14" s="9"/>
      <c r="B14" s="1" t="s">
        <v>5929</v>
      </c>
    </row>
    <row r="15" spans="1:3" x14ac:dyDescent="0.25">
      <c r="A15" s="9"/>
      <c r="B15" s="1" t="s">
        <v>5929</v>
      </c>
    </row>
    <row r="16" spans="1:3" x14ac:dyDescent="0.25">
      <c r="A16" s="9"/>
      <c r="B16" s="1" t="s">
        <v>5929</v>
      </c>
    </row>
    <row r="17" spans="1:2" x14ac:dyDescent="0.25">
      <c r="A17" s="9"/>
      <c r="B17" s="1" t="s">
        <v>5929</v>
      </c>
    </row>
    <row r="18" spans="1:2" x14ac:dyDescent="0.25">
      <c r="A18" s="9"/>
      <c r="B18" s="1" t="s">
        <v>5929</v>
      </c>
    </row>
    <row r="19" spans="1:2" x14ac:dyDescent="0.25">
      <c r="A19" s="9"/>
      <c r="B19" s="1" t="s">
        <v>5929</v>
      </c>
    </row>
    <row r="20" spans="1:2" x14ac:dyDescent="0.25">
      <c r="A20" s="9"/>
      <c r="B20" s="1" t="s">
        <v>5929</v>
      </c>
    </row>
    <row r="21" spans="1:2" x14ac:dyDescent="0.25">
      <c r="A21" s="9"/>
      <c r="B21" s="1" t="s">
        <v>5929</v>
      </c>
    </row>
    <row r="22" spans="1:2" x14ac:dyDescent="0.25">
      <c r="A22" s="9"/>
      <c r="B22" s="1" t="s">
        <v>5929</v>
      </c>
    </row>
    <row r="23" spans="1:2" x14ac:dyDescent="0.25">
      <c r="A23" s="9"/>
      <c r="B23" s="1" t="s">
        <v>5929</v>
      </c>
    </row>
    <row r="24" spans="1:2" x14ac:dyDescent="0.25">
      <c r="A24" s="9"/>
      <c r="B24" s="1" t="s">
        <v>5929</v>
      </c>
    </row>
    <row r="25" spans="1:2" x14ac:dyDescent="0.25">
      <c r="A25" s="9"/>
      <c r="B25" s="1" t="s">
        <v>5929</v>
      </c>
    </row>
    <row r="26" spans="1:2" x14ac:dyDescent="0.25">
      <c r="A26" s="9"/>
      <c r="B26" s="1" t="s">
        <v>5929</v>
      </c>
    </row>
    <row r="27" spans="1:2" x14ac:dyDescent="0.25">
      <c r="A27" s="9"/>
      <c r="B27" s="1" t="s">
        <v>5929</v>
      </c>
    </row>
    <row r="28" spans="1:2" x14ac:dyDescent="0.25">
      <c r="A28" s="9"/>
      <c r="B28" s="1" t="s">
        <v>5929</v>
      </c>
    </row>
    <row r="29" spans="1:2" x14ac:dyDescent="0.25">
      <c r="A29" s="9"/>
      <c r="B29" s="1" t="s">
        <v>5929</v>
      </c>
    </row>
    <row r="30" spans="1:2" x14ac:dyDescent="0.25">
      <c r="A30" s="9"/>
      <c r="B30" s="1" t="s">
        <v>5929</v>
      </c>
    </row>
    <row r="31" spans="1:2" x14ac:dyDescent="0.25">
      <c r="A31" s="9"/>
      <c r="B31" s="1" t="s">
        <v>5929</v>
      </c>
    </row>
    <row r="32" spans="1:2" x14ac:dyDescent="0.25">
      <c r="A32" s="9"/>
      <c r="B32" s="1" t="s">
        <v>5929</v>
      </c>
    </row>
    <row r="33" spans="1:2" x14ac:dyDescent="0.25">
      <c r="A33" s="9"/>
      <c r="B33" s="1" t="s">
        <v>5929</v>
      </c>
    </row>
    <row r="34" spans="1:2" x14ac:dyDescent="0.25">
      <c r="A34" s="9"/>
      <c r="B34" s="1" t="s">
        <v>5929</v>
      </c>
    </row>
    <row r="35" spans="1:2" x14ac:dyDescent="0.25">
      <c r="A35" s="9"/>
      <c r="B35" s="1" t="s">
        <v>5929</v>
      </c>
    </row>
    <row r="36" spans="1:2" x14ac:dyDescent="0.25">
      <c r="A36" s="9"/>
      <c r="B36" s="1" t="s">
        <v>5929</v>
      </c>
    </row>
    <row r="37" spans="1:2" x14ac:dyDescent="0.25">
      <c r="A37" s="9"/>
      <c r="B37" s="1" t="s">
        <v>5929</v>
      </c>
    </row>
    <row r="38" spans="1:2" x14ac:dyDescent="0.25">
      <c r="A38" s="9"/>
      <c r="B38" s="1" t="s">
        <v>5929</v>
      </c>
    </row>
    <row r="39" spans="1:2" x14ac:dyDescent="0.25">
      <c r="A39" s="9"/>
      <c r="B39" s="1" t="s">
        <v>5929</v>
      </c>
    </row>
    <row r="40" spans="1:2" x14ac:dyDescent="0.25">
      <c r="A40" s="9"/>
      <c r="B40" s="1" t="s">
        <v>5929</v>
      </c>
    </row>
    <row r="41" spans="1:2" x14ac:dyDescent="0.25">
      <c r="A41" s="9"/>
      <c r="B41" s="1" t="s">
        <v>5929</v>
      </c>
    </row>
    <row r="42" spans="1:2" x14ac:dyDescent="0.25">
      <c r="A42" s="9"/>
      <c r="B42" s="1" t="s">
        <v>5929</v>
      </c>
    </row>
    <row r="43" spans="1:2" x14ac:dyDescent="0.25">
      <c r="A43" s="9"/>
      <c r="B43" s="1" t="s">
        <v>5929</v>
      </c>
    </row>
    <row r="44" spans="1:2" x14ac:dyDescent="0.25">
      <c r="A44" s="9"/>
      <c r="B44" s="1" t="s">
        <v>5929</v>
      </c>
    </row>
    <row r="45" spans="1:2" x14ac:dyDescent="0.25">
      <c r="A45" s="9"/>
      <c r="B45" s="1" t="s">
        <v>5929</v>
      </c>
    </row>
    <row r="46" spans="1:2" x14ac:dyDescent="0.25">
      <c r="A46" s="9"/>
      <c r="B46" s="1" t="s">
        <v>5929</v>
      </c>
    </row>
    <row r="47" spans="1:2" x14ac:dyDescent="0.25">
      <c r="A47" s="9"/>
      <c r="B47" s="1" t="s">
        <v>5929</v>
      </c>
    </row>
    <row r="48" spans="1:2" x14ac:dyDescent="0.25">
      <c r="A48" s="9"/>
      <c r="B48" s="1" t="s">
        <v>5929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5930</v>
      </c>
      <c r="C2">
        <v>5196.9960000000001</v>
      </c>
    </row>
    <row r="3" spans="1:3" x14ac:dyDescent="0.25">
      <c r="A3" s="9">
        <v>46189</v>
      </c>
      <c r="B3" s="1" t="s">
        <v>5930</v>
      </c>
      <c r="C3">
        <v>5220.415</v>
      </c>
    </row>
    <row r="4" spans="1:3" x14ac:dyDescent="0.25">
      <c r="A4" s="9">
        <v>46190</v>
      </c>
      <c r="B4" s="1" t="s">
        <v>5930</v>
      </c>
      <c r="C4">
        <v>5205.9979999999996</v>
      </c>
    </row>
    <row r="5" spans="1:3" x14ac:dyDescent="0.25">
      <c r="A5" s="9">
        <v>46191</v>
      </c>
      <c r="B5" s="1" t="s">
        <v>5930</v>
      </c>
      <c r="C5">
        <v>5295.6030000000001</v>
      </c>
    </row>
    <row r="6" spans="1:3" x14ac:dyDescent="0.25">
      <c r="A6" s="9">
        <v>46192</v>
      </c>
      <c r="B6" s="1" t="s">
        <v>5930</v>
      </c>
      <c r="C6">
        <v>5265.7759999999998</v>
      </c>
    </row>
    <row r="7" spans="1:3" x14ac:dyDescent="0.25">
      <c r="A7" s="9">
        <v>46195</v>
      </c>
      <c r="B7" s="1" t="s">
        <v>5930</v>
      </c>
      <c r="C7">
        <v>5263.7860000000001</v>
      </c>
    </row>
    <row r="8" spans="1:3" x14ac:dyDescent="0.25">
      <c r="A8" s="9">
        <v>46196</v>
      </c>
      <c r="B8" s="1" t="s">
        <v>5930</v>
      </c>
      <c r="C8">
        <v>5311.6790000000001</v>
      </c>
    </row>
    <row r="9" spans="1:3" x14ac:dyDescent="0.25">
      <c r="A9" s="9">
        <v>46197</v>
      </c>
      <c r="B9" s="1" t="s">
        <v>5930</v>
      </c>
      <c r="C9">
        <v>5318.125</v>
      </c>
    </row>
    <row r="10" spans="1:3" x14ac:dyDescent="0.25">
      <c r="A10" s="9">
        <v>46198</v>
      </c>
      <c r="B10" s="1" t="s">
        <v>5930</v>
      </c>
      <c r="C10">
        <v>5297.8890000000001</v>
      </c>
    </row>
    <row r="11" spans="1:3" x14ac:dyDescent="0.25">
      <c r="A11" s="9">
        <v>46199</v>
      </c>
      <c r="B11" s="1" t="s">
        <v>5930</v>
      </c>
      <c r="C11">
        <v>5285.3879999999999</v>
      </c>
    </row>
    <row r="12" spans="1:3" x14ac:dyDescent="0.25">
      <c r="A12" s="9">
        <v>46202</v>
      </c>
      <c r="B12" s="1" t="s">
        <v>5930</v>
      </c>
      <c r="C12">
        <v>5279.1549999999997</v>
      </c>
    </row>
    <row r="13" spans="1:3" x14ac:dyDescent="0.25">
      <c r="A13" s="9"/>
      <c r="B13" s="1" t="s">
        <v>5930</v>
      </c>
    </row>
    <row r="14" spans="1:3" x14ac:dyDescent="0.25">
      <c r="A14" s="9"/>
      <c r="B14" s="1" t="s">
        <v>5930</v>
      </c>
    </row>
    <row r="15" spans="1:3" x14ac:dyDescent="0.25">
      <c r="A15" s="9"/>
      <c r="B15" s="1" t="s">
        <v>5930</v>
      </c>
    </row>
    <row r="16" spans="1:3" x14ac:dyDescent="0.25">
      <c r="A16" s="9"/>
      <c r="B16" s="1" t="s">
        <v>5930</v>
      </c>
    </row>
    <row r="17" spans="1:2" x14ac:dyDescent="0.25">
      <c r="A17" s="9"/>
      <c r="B17" s="1" t="s">
        <v>5930</v>
      </c>
    </row>
    <row r="18" spans="1:2" x14ac:dyDescent="0.25">
      <c r="A18" s="9"/>
      <c r="B18" s="1" t="s">
        <v>5930</v>
      </c>
    </row>
    <row r="19" spans="1:2" x14ac:dyDescent="0.25">
      <c r="A19" s="9"/>
      <c r="B19" s="1" t="s">
        <v>5930</v>
      </c>
    </row>
    <row r="20" spans="1:2" x14ac:dyDescent="0.25">
      <c r="A20" s="9"/>
      <c r="B20" s="1" t="s">
        <v>5930</v>
      </c>
    </row>
    <row r="21" spans="1:2" x14ac:dyDescent="0.25">
      <c r="A21" s="9"/>
      <c r="B21" s="1" t="s">
        <v>5930</v>
      </c>
    </row>
    <row r="22" spans="1:2" x14ac:dyDescent="0.25">
      <c r="A22" s="9"/>
      <c r="B22" s="1" t="s">
        <v>5930</v>
      </c>
    </row>
    <row r="23" spans="1:2" x14ac:dyDescent="0.25">
      <c r="A23" s="9"/>
      <c r="B23" s="1" t="s">
        <v>5930</v>
      </c>
    </row>
    <row r="24" spans="1:2" x14ac:dyDescent="0.25">
      <c r="A24" s="9"/>
      <c r="B24" s="1" t="s">
        <v>5930</v>
      </c>
    </row>
    <row r="25" spans="1:2" x14ac:dyDescent="0.25">
      <c r="A25" s="9"/>
      <c r="B25" s="1" t="s">
        <v>5930</v>
      </c>
    </row>
    <row r="26" spans="1:2" x14ac:dyDescent="0.25">
      <c r="A26" s="9"/>
      <c r="B26" s="1" t="s">
        <v>5930</v>
      </c>
    </row>
    <row r="27" spans="1:2" x14ac:dyDescent="0.25">
      <c r="A27" s="9"/>
      <c r="B27" s="1" t="s">
        <v>5930</v>
      </c>
    </row>
    <row r="28" spans="1:2" x14ac:dyDescent="0.25">
      <c r="A28" s="9"/>
      <c r="B28" s="1" t="s">
        <v>5930</v>
      </c>
    </row>
    <row r="29" spans="1:2" x14ac:dyDescent="0.25">
      <c r="A29" s="9"/>
      <c r="B29" s="1" t="s">
        <v>5930</v>
      </c>
    </row>
    <row r="30" spans="1:2" x14ac:dyDescent="0.25">
      <c r="A30" s="9"/>
      <c r="B30" s="1" t="s">
        <v>5930</v>
      </c>
    </row>
    <row r="31" spans="1:2" x14ac:dyDescent="0.25">
      <c r="A31" s="9"/>
      <c r="B31" s="1" t="s">
        <v>5930</v>
      </c>
    </row>
    <row r="32" spans="1:2" x14ac:dyDescent="0.25">
      <c r="A32" s="9"/>
      <c r="B32" s="1" t="s">
        <v>5930</v>
      </c>
    </row>
    <row r="33" spans="1:2" x14ac:dyDescent="0.25">
      <c r="A33" s="9"/>
      <c r="B33" s="1" t="s">
        <v>5930</v>
      </c>
    </row>
    <row r="34" spans="1:2" x14ac:dyDescent="0.25">
      <c r="A34" s="9"/>
      <c r="B34" s="1" t="s">
        <v>5930</v>
      </c>
    </row>
    <row r="35" spans="1:2" x14ac:dyDescent="0.25">
      <c r="A35" s="9"/>
      <c r="B35" s="1" t="s">
        <v>5930</v>
      </c>
    </row>
    <row r="36" spans="1:2" x14ac:dyDescent="0.25">
      <c r="A36" s="9"/>
      <c r="B36" s="1" t="s">
        <v>5930</v>
      </c>
    </row>
    <row r="37" spans="1:2" x14ac:dyDescent="0.25">
      <c r="A37" s="9"/>
      <c r="B37" s="1" t="s">
        <v>5930</v>
      </c>
    </row>
    <row r="38" spans="1:2" x14ac:dyDescent="0.25">
      <c r="A38" s="9"/>
      <c r="B38" s="1" t="s">
        <v>5930</v>
      </c>
    </row>
    <row r="39" spans="1:2" x14ac:dyDescent="0.25">
      <c r="A39" s="9"/>
      <c r="B39" s="1" t="s">
        <v>5930</v>
      </c>
    </row>
    <row r="40" spans="1:2" x14ac:dyDescent="0.25">
      <c r="A40" s="9"/>
      <c r="B40" s="1" t="s">
        <v>5930</v>
      </c>
    </row>
    <row r="41" spans="1:2" x14ac:dyDescent="0.25">
      <c r="A41" s="9"/>
      <c r="B41" s="1" t="s">
        <v>5930</v>
      </c>
    </row>
    <row r="42" spans="1:2" x14ac:dyDescent="0.25">
      <c r="A42" s="9"/>
      <c r="B42" s="1" t="s">
        <v>5930</v>
      </c>
    </row>
    <row r="43" spans="1:2" x14ac:dyDescent="0.25">
      <c r="A43" s="9"/>
      <c r="B43" s="1" t="s">
        <v>5930</v>
      </c>
    </row>
    <row r="44" spans="1:2" x14ac:dyDescent="0.25">
      <c r="A44" s="9"/>
      <c r="B44" s="1" t="s">
        <v>5930</v>
      </c>
    </row>
    <row r="45" spans="1:2" x14ac:dyDescent="0.25">
      <c r="A45" s="9"/>
      <c r="B45" s="1" t="s">
        <v>5930</v>
      </c>
    </row>
    <row r="46" spans="1:2" x14ac:dyDescent="0.25">
      <c r="A46" s="9"/>
      <c r="B46" s="1" t="s">
        <v>5930</v>
      </c>
    </row>
    <row r="47" spans="1:2" x14ac:dyDescent="0.25">
      <c r="A47" s="9"/>
      <c r="B47" s="1" t="s">
        <v>5930</v>
      </c>
    </row>
    <row r="48" spans="1:2" x14ac:dyDescent="0.25">
      <c r="A48" s="9"/>
      <c r="B48" s="1" t="s">
        <v>5930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5931</v>
      </c>
      <c r="C2">
        <v>5231.3379999999997</v>
      </c>
    </row>
    <row r="3" spans="1:3" x14ac:dyDescent="0.25">
      <c r="A3" s="9">
        <v>46189</v>
      </c>
      <c r="B3" s="1" t="s">
        <v>5931</v>
      </c>
      <c r="C3">
        <v>5254.9110000000001</v>
      </c>
    </row>
    <row r="4" spans="1:3" x14ac:dyDescent="0.25">
      <c r="A4" s="9">
        <v>46190</v>
      </c>
      <c r="B4" s="1" t="s">
        <v>5931</v>
      </c>
      <c r="C4">
        <v>5240.4840000000004</v>
      </c>
    </row>
    <row r="5" spans="1:3" x14ac:dyDescent="0.25">
      <c r="A5" s="9">
        <v>46191</v>
      </c>
      <c r="B5" s="1" t="s">
        <v>5931</v>
      </c>
      <c r="C5">
        <v>5330.2060000000001</v>
      </c>
    </row>
    <row r="6" spans="1:3" x14ac:dyDescent="0.25">
      <c r="A6" s="9">
        <v>46192</v>
      </c>
      <c r="B6" s="1" t="s">
        <v>5931</v>
      </c>
      <c r="C6">
        <v>5299.6670000000004</v>
      </c>
    </row>
    <row r="7" spans="1:3" x14ac:dyDescent="0.25">
      <c r="A7" s="9">
        <v>46195</v>
      </c>
      <c r="B7" s="1" t="s">
        <v>5931</v>
      </c>
      <c r="C7">
        <v>5297.3370000000004</v>
      </c>
    </row>
    <row r="8" spans="1:3" x14ac:dyDescent="0.25">
      <c r="A8" s="9">
        <v>46196</v>
      </c>
      <c r="B8" s="1" t="s">
        <v>5931</v>
      </c>
      <c r="C8">
        <v>5344.8230000000003</v>
      </c>
    </row>
    <row r="9" spans="1:3" x14ac:dyDescent="0.25">
      <c r="A9" s="9">
        <v>46197</v>
      </c>
      <c r="B9" s="1" t="s">
        <v>5931</v>
      </c>
      <c r="C9">
        <v>5351.3130000000001</v>
      </c>
    </row>
    <row r="10" spans="1:3" x14ac:dyDescent="0.25">
      <c r="A10" s="9">
        <v>46198</v>
      </c>
      <c r="B10" s="1" t="s">
        <v>5931</v>
      </c>
      <c r="C10">
        <v>5330.7749999999996</v>
      </c>
    </row>
    <row r="11" spans="1:3" x14ac:dyDescent="0.25">
      <c r="A11" s="9">
        <v>46199</v>
      </c>
      <c r="B11" s="1" t="s">
        <v>5931</v>
      </c>
      <c r="C11">
        <v>5318.1840000000002</v>
      </c>
    </row>
    <row r="12" spans="1:3" x14ac:dyDescent="0.25">
      <c r="A12" s="9">
        <v>46202</v>
      </c>
      <c r="B12" s="1" t="s">
        <v>5931</v>
      </c>
      <c r="C12">
        <v>5311.8239999999996</v>
      </c>
    </row>
    <row r="13" spans="1:3" x14ac:dyDescent="0.25">
      <c r="A13" s="9"/>
      <c r="B13" s="1" t="s">
        <v>5931</v>
      </c>
    </row>
    <row r="14" spans="1:3" x14ac:dyDescent="0.25">
      <c r="A14" s="9"/>
      <c r="B14" s="1" t="s">
        <v>5931</v>
      </c>
    </row>
    <row r="15" spans="1:3" x14ac:dyDescent="0.25">
      <c r="A15" s="9"/>
      <c r="B15" s="1" t="s">
        <v>5931</v>
      </c>
    </row>
    <row r="16" spans="1:3" x14ac:dyDescent="0.25">
      <c r="A16" s="9"/>
      <c r="B16" s="1" t="s">
        <v>5931</v>
      </c>
    </row>
    <row r="17" spans="1:2" x14ac:dyDescent="0.25">
      <c r="A17" s="9"/>
      <c r="B17" s="1" t="s">
        <v>5931</v>
      </c>
    </row>
    <row r="18" spans="1:2" x14ac:dyDescent="0.25">
      <c r="A18" s="9"/>
      <c r="B18" s="1" t="s">
        <v>5931</v>
      </c>
    </row>
    <row r="19" spans="1:2" x14ac:dyDescent="0.25">
      <c r="A19" s="9"/>
      <c r="B19" s="1" t="s">
        <v>5931</v>
      </c>
    </row>
    <row r="20" spans="1:2" x14ac:dyDescent="0.25">
      <c r="A20" s="9"/>
      <c r="B20" s="1" t="s">
        <v>5931</v>
      </c>
    </row>
    <row r="21" spans="1:2" x14ac:dyDescent="0.25">
      <c r="A21" s="9"/>
      <c r="B21" s="1" t="s">
        <v>5931</v>
      </c>
    </row>
    <row r="22" spans="1:2" x14ac:dyDescent="0.25">
      <c r="A22" s="9"/>
      <c r="B22" s="1" t="s">
        <v>5931</v>
      </c>
    </row>
    <row r="23" spans="1:2" x14ac:dyDescent="0.25">
      <c r="A23" s="9"/>
      <c r="B23" s="1" t="s">
        <v>5931</v>
      </c>
    </row>
    <row r="24" spans="1:2" x14ac:dyDescent="0.25">
      <c r="A24" s="9"/>
      <c r="B24" s="1" t="s">
        <v>5931</v>
      </c>
    </row>
    <row r="25" spans="1:2" x14ac:dyDescent="0.25">
      <c r="A25" s="9"/>
      <c r="B25" s="1" t="s">
        <v>5931</v>
      </c>
    </row>
    <row r="26" spans="1:2" x14ac:dyDescent="0.25">
      <c r="A26" s="9"/>
      <c r="B26" s="1" t="s">
        <v>5931</v>
      </c>
    </row>
    <row r="27" spans="1:2" x14ac:dyDescent="0.25">
      <c r="A27" s="9"/>
      <c r="B27" s="1" t="s">
        <v>5931</v>
      </c>
    </row>
    <row r="28" spans="1:2" x14ac:dyDescent="0.25">
      <c r="A28" s="9"/>
      <c r="B28" s="1" t="s">
        <v>5931</v>
      </c>
    </row>
    <row r="29" spans="1:2" x14ac:dyDescent="0.25">
      <c r="A29" s="9"/>
      <c r="B29" s="1" t="s">
        <v>5931</v>
      </c>
    </row>
    <row r="30" spans="1:2" x14ac:dyDescent="0.25">
      <c r="A30" s="9"/>
      <c r="B30" s="1" t="s">
        <v>5931</v>
      </c>
    </row>
    <row r="31" spans="1:2" x14ac:dyDescent="0.25">
      <c r="A31" s="9"/>
      <c r="B31" s="1" t="s">
        <v>5931</v>
      </c>
    </row>
    <row r="32" spans="1:2" x14ac:dyDescent="0.25">
      <c r="A32" s="9"/>
      <c r="B32" s="1" t="s">
        <v>5931</v>
      </c>
    </row>
    <row r="33" spans="1:2" x14ac:dyDescent="0.25">
      <c r="A33" s="9"/>
      <c r="B33" s="1" t="s">
        <v>5931</v>
      </c>
    </row>
    <row r="34" spans="1:2" x14ac:dyDescent="0.25">
      <c r="A34" s="9"/>
      <c r="B34" s="1" t="s">
        <v>5931</v>
      </c>
    </row>
    <row r="35" spans="1:2" x14ac:dyDescent="0.25">
      <c r="A35" s="9"/>
      <c r="B35" s="1" t="s">
        <v>5931</v>
      </c>
    </row>
    <row r="36" spans="1:2" x14ac:dyDescent="0.25">
      <c r="A36" s="9"/>
      <c r="B36" s="1" t="s">
        <v>5931</v>
      </c>
    </row>
    <row r="37" spans="1:2" x14ac:dyDescent="0.25">
      <c r="A37" s="9"/>
      <c r="B37" s="1" t="s">
        <v>5931</v>
      </c>
    </row>
    <row r="38" spans="1:2" x14ac:dyDescent="0.25">
      <c r="A38" s="9"/>
      <c r="B38" s="1" t="s">
        <v>5931</v>
      </c>
    </row>
    <row r="39" spans="1:2" x14ac:dyDescent="0.25">
      <c r="A39" s="9"/>
      <c r="B39" s="1" t="s">
        <v>5931</v>
      </c>
    </row>
    <row r="40" spans="1:2" x14ac:dyDescent="0.25">
      <c r="A40" s="9"/>
      <c r="B40" s="1" t="s">
        <v>5931</v>
      </c>
    </row>
    <row r="41" spans="1:2" x14ac:dyDescent="0.25">
      <c r="A41" s="9"/>
      <c r="B41" s="1" t="s">
        <v>5931</v>
      </c>
    </row>
    <row r="42" spans="1:2" x14ac:dyDescent="0.25">
      <c r="A42" s="9"/>
      <c r="B42" s="1" t="s">
        <v>5931</v>
      </c>
    </row>
    <row r="43" spans="1:2" x14ac:dyDescent="0.25">
      <c r="A43" s="9"/>
      <c r="B43" s="1" t="s">
        <v>5931</v>
      </c>
    </row>
    <row r="44" spans="1:2" x14ac:dyDescent="0.25">
      <c r="A44" s="9"/>
      <c r="B44" s="1" t="s">
        <v>5931</v>
      </c>
    </row>
    <row r="45" spans="1:2" x14ac:dyDescent="0.25">
      <c r="A45" s="9"/>
      <c r="B45" s="1" t="s">
        <v>5931</v>
      </c>
    </row>
    <row r="46" spans="1:2" x14ac:dyDescent="0.25">
      <c r="A46" s="9"/>
      <c r="B46" s="1" t="s">
        <v>5931</v>
      </c>
    </row>
    <row r="47" spans="1:2" x14ac:dyDescent="0.25">
      <c r="A47" s="9"/>
      <c r="B47" s="1" t="s">
        <v>5931</v>
      </c>
    </row>
    <row r="48" spans="1:2" x14ac:dyDescent="0.25">
      <c r="A48" s="9"/>
      <c r="B48" s="1" t="s">
        <v>5931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5932</v>
      </c>
      <c r="C2">
        <v>5264.5680000000002</v>
      </c>
    </row>
    <row r="3" spans="1:3" x14ac:dyDescent="0.25">
      <c r="A3" s="9">
        <v>46189</v>
      </c>
      <c r="B3" s="1" t="s">
        <v>5932</v>
      </c>
      <c r="C3">
        <v>5288.1639999999998</v>
      </c>
    </row>
    <row r="4" spans="1:3" x14ac:dyDescent="0.25">
      <c r="A4" s="9">
        <v>46190</v>
      </c>
      <c r="B4" s="1" t="s">
        <v>5932</v>
      </c>
      <c r="C4">
        <v>5273.1109999999999</v>
      </c>
    </row>
    <row r="5" spans="1:3" x14ac:dyDescent="0.25">
      <c r="A5" s="9">
        <v>46191</v>
      </c>
      <c r="B5" s="1" t="s">
        <v>5932</v>
      </c>
      <c r="C5">
        <v>5362.7939999999999</v>
      </c>
    </row>
    <row r="6" spans="1:3" x14ac:dyDescent="0.25">
      <c r="A6" s="9">
        <v>46192</v>
      </c>
      <c r="B6" s="1" t="s">
        <v>5932</v>
      </c>
      <c r="C6">
        <v>5332.1760000000004</v>
      </c>
    </row>
    <row r="7" spans="1:3" x14ac:dyDescent="0.25">
      <c r="A7" s="9">
        <v>46195</v>
      </c>
      <c r="B7" s="1" t="s">
        <v>5932</v>
      </c>
      <c r="C7">
        <v>5329.3860000000004</v>
      </c>
    </row>
    <row r="8" spans="1:3" x14ac:dyDescent="0.25">
      <c r="A8" s="9">
        <v>46196</v>
      </c>
      <c r="B8" s="1" t="s">
        <v>5932</v>
      </c>
      <c r="C8">
        <v>5377.5770000000002</v>
      </c>
    </row>
    <row r="9" spans="1:3" x14ac:dyDescent="0.25">
      <c r="A9" s="9">
        <v>46197</v>
      </c>
      <c r="B9" s="1" t="s">
        <v>5932</v>
      </c>
      <c r="C9">
        <v>5383.4759999999997</v>
      </c>
    </row>
    <row r="10" spans="1:3" x14ac:dyDescent="0.25">
      <c r="A10" s="9">
        <v>46198</v>
      </c>
      <c r="B10" s="1" t="s">
        <v>5932</v>
      </c>
      <c r="C10">
        <v>5362.6270000000004</v>
      </c>
    </row>
    <row r="11" spans="1:3" x14ac:dyDescent="0.25">
      <c r="A11" s="9">
        <v>46199</v>
      </c>
      <c r="B11" s="1" t="s">
        <v>5932</v>
      </c>
      <c r="C11">
        <v>5349.607</v>
      </c>
    </row>
    <row r="12" spans="1:3" x14ac:dyDescent="0.25">
      <c r="A12" s="9">
        <v>46202</v>
      </c>
      <c r="B12" s="1" t="s">
        <v>5932</v>
      </c>
      <c r="C12">
        <v>5342.875</v>
      </c>
    </row>
    <row r="13" spans="1:3" x14ac:dyDescent="0.25">
      <c r="A13" s="9"/>
      <c r="B13" s="1" t="s">
        <v>5932</v>
      </c>
    </row>
    <row r="14" spans="1:3" x14ac:dyDescent="0.25">
      <c r="A14" s="9"/>
      <c r="B14" s="1" t="s">
        <v>5932</v>
      </c>
    </row>
    <row r="15" spans="1:3" x14ac:dyDescent="0.25">
      <c r="A15" s="9"/>
      <c r="B15" s="1" t="s">
        <v>5932</v>
      </c>
    </row>
    <row r="16" spans="1:3" x14ac:dyDescent="0.25">
      <c r="A16" s="9"/>
      <c r="B16" s="1" t="s">
        <v>5932</v>
      </c>
    </row>
    <row r="17" spans="1:2" x14ac:dyDescent="0.25">
      <c r="A17" s="9"/>
      <c r="B17" s="1" t="s">
        <v>5932</v>
      </c>
    </row>
    <row r="18" spans="1:2" x14ac:dyDescent="0.25">
      <c r="A18" s="9"/>
      <c r="B18" s="1" t="s">
        <v>5932</v>
      </c>
    </row>
    <row r="19" spans="1:2" x14ac:dyDescent="0.25">
      <c r="A19" s="9"/>
      <c r="B19" s="1" t="s">
        <v>5932</v>
      </c>
    </row>
    <row r="20" spans="1:2" x14ac:dyDescent="0.25">
      <c r="A20" s="9"/>
      <c r="B20" s="1" t="s">
        <v>5932</v>
      </c>
    </row>
    <row r="21" spans="1:2" x14ac:dyDescent="0.25">
      <c r="A21" s="9"/>
      <c r="B21" s="1" t="s">
        <v>5932</v>
      </c>
    </row>
    <row r="22" spans="1:2" x14ac:dyDescent="0.25">
      <c r="A22" s="9"/>
      <c r="B22" s="1" t="s">
        <v>5932</v>
      </c>
    </row>
    <row r="23" spans="1:2" x14ac:dyDescent="0.25">
      <c r="A23" s="9"/>
      <c r="B23" s="1" t="s">
        <v>5932</v>
      </c>
    </row>
    <row r="24" spans="1:2" x14ac:dyDescent="0.25">
      <c r="A24" s="9"/>
      <c r="B24" s="1" t="s">
        <v>5932</v>
      </c>
    </row>
    <row r="25" spans="1:2" x14ac:dyDescent="0.25">
      <c r="A25" s="9"/>
      <c r="B25" s="1" t="s">
        <v>5932</v>
      </c>
    </row>
    <row r="26" spans="1:2" x14ac:dyDescent="0.25">
      <c r="A26" s="9"/>
      <c r="B26" s="1" t="s">
        <v>5932</v>
      </c>
    </row>
    <row r="27" spans="1:2" x14ac:dyDescent="0.25">
      <c r="A27" s="9"/>
      <c r="B27" s="1" t="s">
        <v>5932</v>
      </c>
    </row>
    <row r="28" spans="1:2" x14ac:dyDescent="0.25">
      <c r="A28" s="9"/>
      <c r="B28" s="1" t="s">
        <v>5932</v>
      </c>
    </row>
    <row r="29" spans="1:2" x14ac:dyDescent="0.25">
      <c r="A29" s="9"/>
      <c r="B29" s="1" t="s">
        <v>5932</v>
      </c>
    </row>
    <row r="30" spans="1:2" x14ac:dyDescent="0.25">
      <c r="A30" s="9"/>
      <c r="B30" s="1" t="s">
        <v>5932</v>
      </c>
    </row>
    <row r="31" spans="1:2" x14ac:dyDescent="0.25">
      <c r="A31" s="9"/>
      <c r="B31" s="1" t="s">
        <v>5932</v>
      </c>
    </row>
    <row r="32" spans="1:2" x14ac:dyDescent="0.25">
      <c r="A32" s="9"/>
      <c r="B32" s="1" t="s">
        <v>5932</v>
      </c>
    </row>
    <row r="33" spans="1:2" x14ac:dyDescent="0.25">
      <c r="A33" s="9"/>
      <c r="B33" s="1" t="s">
        <v>5932</v>
      </c>
    </row>
    <row r="34" spans="1:2" x14ac:dyDescent="0.25">
      <c r="A34" s="9"/>
      <c r="B34" s="1" t="s">
        <v>5932</v>
      </c>
    </row>
    <row r="35" spans="1:2" x14ac:dyDescent="0.25">
      <c r="A35" s="9"/>
      <c r="B35" s="1" t="s">
        <v>5932</v>
      </c>
    </row>
    <row r="36" spans="1:2" x14ac:dyDescent="0.25">
      <c r="A36" s="9"/>
      <c r="B36" s="1" t="s">
        <v>5932</v>
      </c>
    </row>
    <row r="37" spans="1:2" x14ac:dyDescent="0.25">
      <c r="A37" s="9"/>
      <c r="B37" s="1" t="s">
        <v>5932</v>
      </c>
    </row>
    <row r="38" spans="1:2" x14ac:dyDescent="0.25">
      <c r="A38" s="9"/>
      <c r="B38" s="1" t="s">
        <v>5932</v>
      </c>
    </row>
    <row r="39" spans="1:2" x14ac:dyDescent="0.25">
      <c r="A39" s="9"/>
      <c r="B39" s="1" t="s">
        <v>5932</v>
      </c>
    </row>
    <row r="40" spans="1:2" x14ac:dyDescent="0.25">
      <c r="A40" s="9"/>
      <c r="B40" s="1" t="s">
        <v>5932</v>
      </c>
    </row>
    <row r="41" spans="1:2" x14ac:dyDescent="0.25">
      <c r="A41" s="9"/>
      <c r="B41" s="1" t="s">
        <v>5932</v>
      </c>
    </row>
    <row r="42" spans="1:2" x14ac:dyDescent="0.25">
      <c r="A42" s="9"/>
      <c r="B42" s="1" t="s">
        <v>5932</v>
      </c>
    </row>
    <row r="43" spans="1:2" x14ac:dyDescent="0.25">
      <c r="A43" s="9"/>
      <c r="B43" s="1" t="s">
        <v>5932</v>
      </c>
    </row>
    <row r="44" spans="1:2" x14ac:dyDescent="0.25">
      <c r="A44" s="9"/>
      <c r="B44" s="1" t="s">
        <v>5932</v>
      </c>
    </row>
    <row r="45" spans="1:2" x14ac:dyDescent="0.25">
      <c r="A45" s="9"/>
      <c r="B45" s="1" t="s">
        <v>5932</v>
      </c>
    </row>
    <row r="46" spans="1:2" x14ac:dyDescent="0.25">
      <c r="A46" s="9"/>
      <c r="B46" s="1" t="s">
        <v>5932</v>
      </c>
    </row>
    <row r="47" spans="1:2" x14ac:dyDescent="0.25">
      <c r="A47" s="9"/>
      <c r="B47" s="1" t="s">
        <v>5932</v>
      </c>
    </row>
    <row r="48" spans="1:2" x14ac:dyDescent="0.25">
      <c r="A48" s="9"/>
      <c r="B48" s="1" t="s">
        <v>5932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5933</v>
      </c>
      <c r="C2">
        <v>5299.61</v>
      </c>
    </row>
    <row r="3" spans="1:3" x14ac:dyDescent="0.25">
      <c r="A3" s="9">
        <v>46189</v>
      </c>
      <c r="B3" s="1" t="s">
        <v>5933</v>
      </c>
      <c r="C3">
        <v>5323.6909999999998</v>
      </c>
    </row>
    <row r="4" spans="1:3" x14ac:dyDescent="0.25">
      <c r="A4" s="9">
        <v>46190</v>
      </c>
      <c r="B4" s="1" t="s">
        <v>5933</v>
      </c>
      <c r="C4">
        <v>5308.1040000000003</v>
      </c>
    </row>
    <row r="5" spans="1:3" x14ac:dyDescent="0.25">
      <c r="A5" s="9">
        <v>46191</v>
      </c>
      <c r="B5" s="1" t="s">
        <v>5933</v>
      </c>
      <c r="C5">
        <v>5397.924</v>
      </c>
    </row>
    <row r="6" spans="1:3" x14ac:dyDescent="0.25">
      <c r="A6" s="9">
        <v>46192</v>
      </c>
      <c r="B6" s="1" t="s">
        <v>5933</v>
      </c>
      <c r="C6">
        <v>5367.7</v>
      </c>
    </row>
    <row r="7" spans="1:3" x14ac:dyDescent="0.25">
      <c r="A7" s="9">
        <v>46195</v>
      </c>
      <c r="B7" s="1" t="s">
        <v>5933</v>
      </c>
      <c r="C7">
        <v>5364.6009999999997</v>
      </c>
    </row>
    <row r="8" spans="1:3" x14ac:dyDescent="0.25">
      <c r="A8" s="9">
        <v>46196</v>
      </c>
      <c r="B8" s="1" t="s">
        <v>5933</v>
      </c>
      <c r="C8">
        <v>5412.8119999999999</v>
      </c>
    </row>
    <row r="9" spans="1:3" x14ac:dyDescent="0.25">
      <c r="A9" s="9">
        <v>46197</v>
      </c>
      <c r="B9" s="1" t="s">
        <v>5933</v>
      </c>
      <c r="C9">
        <v>5417.6090000000004</v>
      </c>
    </row>
    <row r="10" spans="1:3" x14ac:dyDescent="0.25">
      <c r="A10" s="9">
        <v>46198</v>
      </c>
      <c r="B10" s="1" t="s">
        <v>5933</v>
      </c>
      <c r="C10">
        <v>5396.7730000000001</v>
      </c>
    </row>
    <row r="11" spans="1:3" x14ac:dyDescent="0.25">
      <c r="A11" s="9">
        <v>46199</v>
      </c>
      <c r="B11" s="1" t="s">
        <v>5933</v>
      </c>
      <c r="C11">
        <v>5383.3940000000002</v>
      </c>
    </row>
    <row r="12" spans="1:3" x14ac:dyDescent="0.25">
      <c r="A12" s="9">
        <v>46202</v>
      </c>
      <c r="B12" s="1" t="s">
        <v>5933</v>
      </c>
      <c r="C12">
        <v>5376.04</v>
      </c>
    </row>
    <row r="13" spans="1:3" x14ac:dyDescent="0.25">
      <c r="A13" s="9"/>
      <c r="B13" s="1" t="s">
        <v>5933</v>
      </c>
    </row>
    <row r="14" spans="1:3" x14ac:dyDescent="0.25">
      <c r="A14" s="9"/>
      <c r="B14" s="1" t="s">
        <v>5933</v>
      </c>
    </row>
    <row r="15" spans="1:3" x14ac:dyDescent="0.25">
      <c r="A15" s="9"/>
      <c r="B15" s="1" t="s">
        <v>5933</v>
      </c>
    </row>
    <row r="16" spans="1:3" x14ac:dyDescent="0.25">
      <c r="A16" s="9"/>
      <c r="B16" s="1" t="s">
        <v>5933</v>
      </c>
    </row>
    <row r="17" spans="1:2" x14ac:dyDescent="0.25">
      <c r="A17" s="9"/>
      <c r="B17" s="1" t="s">
        <v>5933</v>
      </c>
    </row>
    <row r="18" spans="1:2" x14ac:dyDescent="0.25">
      <c r="A18" s="9"/>
      <c r="B18" s="1" t="s">
        <v>5933</v>
      </c>
    </row>
    <row r="19" spans="1:2" x14ac:dyDescent="0.25">
      <c r="A19" s="9"/>
      <c r="B19" s="1" t="s">
        <v>5933</v>
      </c>
    </row>
    <row r="20" spans="1:2" x14ac:dyDescent="0.25">
      <c r="A20" s="9"/>
      <c r="B20" s="1" t="s">
        <v>5933</v>
      </c>
    </row>
    <row r="21" spans="1:2" x14ac:dyDescent="0.25">
      <c r="A21" s="9"/>
      <c r="B21" s="1" t="s">
        <v>5933</v>
      </c>
    </row>
    <row r="22" spans="1:2" x14ac:dyDescent="0.25">
      <c r="A22" s="9"/>
      <c r="B22" s="1" t="s">
        <v>5933</v>
      </c>
    </row>
    <row r="23" spans="1:2" x14ac:dyDescent="0.25">
      <c r="A23" s="9"/>
      <c r="B23" s="1" t="s">
        <v>5933</v>
      </c>
    </row>
    <row r="24" spans="1:2" x14ac:dyDescent="0.25">
      <c r="A24" s="9"/>
      <c r="B24" s="1" t="s">
        <v>5933</v>
      </c>
    </row>
    <row r="25" spans="1:2" x14ac:dyDescent="0.25">
      <c r="A25" s="9"/>
      <c r="B25" s="1" t="s">
        <v>5933</v>
      </c>
    </row>
    <row r="26" spans="1:2" x14ac:dyDescent="0.25">
      <c r="A26" s="9"/>
      <c r="B26" s="1" t="s">
        <v>5933</v>
      </c>
    </row>
    <row r="27" spans="1:2" x14ac:dyDescent="0.25">
      <c r="A27" s="9"/>
      <c r="B27" s="1" t="s">
        <v>5933</v>
      </c>
    </row>
    <row r="28" spans="1:2" x14ac:dyDescent="0.25">
      <c r="A28" s="9"/>
      <c r="B28" s="1" t="s">
        <v>5933</v>
      </c>
    </row>
    <row r="29" spans="1:2" x14ac:dyDescent="0.25">
      <c r="A29" s="9"/>
      <c r="B29" s="1" t="s">
        <v>5933</v>
      </c>
    </row>
    <row r="30" spans="1:2" x14ac:dyDescent="0.25">
      <c r="A30" s="9"/>
      <c r="B30" s="1" t="s">
        <v>5933</v>
      </c>
    </row>
    <row r="31" spans="1:2" x14ac:dyDescent="0.25">
      <c r="A31" s="9"/>
      <c r="B31" s="1" t="s">
        <v>5933</v>
      </c>
    </row>
    <row r="32" spans="1:2" x14ac:dyDescent="0.25">
      <c r="A32" s="9"/>
      <c r="B32" s="1" t="s">
        <v>5933</v>
      </c>
    </row>
    <row r="33" spans="1:2" x14ac:dyDescent="0.25">
      <c r="A33" s="9"/>
      <c r="B33" s="1" t="s">
        <v>5933</v>
      </c>
    </row>
    <row r="34" spans="1:2" x14ac:dyDescent="0.25">
      <c r="A34" s="9"/>
      <c r="B34" s="1" t="s">
        <v>5933</v>
      </c>
    </row>
    <row r="35" spans="1:2" x14ac:dyDescent="0.25">
      <c r="A35" s="9"/>
      <c r="B35" s="1" t="s">
        <v>5933</v>
      </c>
    </row>
    <row r="36" spans="1:2" x14ac:dyDescent="0.25">
      <c r="A36" s="9"/>
      <c r="B36" s="1" t="s">
        <v>5933</v>
      </c>
    </row>
    <row r="37" spans="1:2" x14ac:dyDescent="0.25">
      <c r="A37" s="9"/>
      <c r="B37" s="1" t="s">
        <v>5933</v>
      </c>
    </row>
    <row r="38" spans="1:2" x14ac:dyDescent="0.25">
      <c r="A38" s="9"/>
      <c r="B38" s="1" t="s">
        <v>5933</v>
      </c>
    </row>
    <row r="39" spans="1:2" x14ac:dyDescent="0.25">
      <c r="A39" s="9"/>
      <c r="B39" s="1" t="s">
        <v>5933</v>
      </c>
    </row>
    <row r="40" spans="1:2" x14ac:dyDescent="0.25">
      <c r="A40" s="9"/>
      <c r="B40" s="1" t="s">
        <v>5933</v>
      </c>
    </row>
    <row r="41" spans="1:2" x14ac:dyDescent="0.25">
      <c r="A41" s="9"/>
      <c r="B41" s="1" t="s">
        <v>5933</v>
      </c>
    </row>
    <row r="42" spans="1:2" x14ac:dyDescent="0.25">
      <c r="A42" s="9"/>
      <c r="B42" s="1" t="s">
        <v>5933</v>
      </c>
    </row>
    <row r="43" spans="1:2" x14ac:dyDescent="0.25">
      <c r="A43" s="9"/>
      <c r="B43" s="1" t="s">
        <v>5933</v>
      </c>
    </row>
    <row r="44" spans="1:2" x14ac:dyDescent="0.25">
      <c r="A44" s="9"/>
      <c r="B44" s="1" t="s">
        <v>5933</v>
      </c>
    </row>
    <row r="45" spans="1:2" x14ac:dyDescent="0.25">
      <c r="A45" s="9"/>
      <c r="B45" s="1" t="s">
        <v>5933</v>
      </c>
    </row>
    <row r="46" spans="1:2" x14ac:dyDescent="0.25">
      <c r="A46" s="9"/>
      <c r="B46" s="1" t="s">
        <v>5933</v>
      </c>
    </row>
    <row r="47" spans="1:2" x14ac:dyDescent="0.25">
      <c r="A47" s="9"/>
      <c r="B47" s="1" t="s">
        <v>5933</v>
      </c>
    </row>
    <row r="48" spans="1:2" x14ac:dyDescent="0.25">
      <c r="A48" s="9"/>
      <c r="B48" s="1" t="s">
        <v>5933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5934</v>
      </c>
      <c r="C2">
        <v>5337.674</v>
      </c>
    </row>
    <row r="3" spans="1:3" x14ac:dyDescent="0.25">
      <c r="A3" s="9">
        <v>46189</v>
      </c>
      <c r="B3" s="1" t="s">
        <v>5934</v>
      </c>
      <c r="C3">
        <v>5361.7860000000001</v>
      </c>
    </row>
    <row r="4" spans="1:3" x14ac:dyDescent="0.25">
      <c r="A4" s="9">
        <v>46190</v>
      </c>
      <c r="B4" s="1" t="s">
        <v>5934</v>
      </c>
      <c r="C4">
        <v>5345.8440000000001</v>
      </c>
    </row>
    <row r="5" spans="1:3" x14ac:dyDescent="0.25">
      <c r="A5" s="9">
        <v>46191</v>
      </c>
      <c r="B5" s="1" t="s">
        <v>5934</v>
      </c>
      <c r="C5">
        <v>5435.6880000000001</v>
      </c>
    </row>
    <row r="6" spans="1:3" x14ac:dyDescent="0.25">
      <c r="A6" s="9">
        <v>46192</v>
      </c>
      <c r="B6" s="1" t="s">
        <v>5934</v>
      </c>
      <c r="C6">
        <v>5405.0309999999999</v>
      </c>
    </row>
    <row r="7" spans="1:3" x14ac:dyDescent="0.25">
      <c r="A7" s="9">
        <v>46195</v>
      </c>
      <c r="B7" s="1" t="s">
        <v>5934</v>
      </c>
      <c r="C7">
        <v>5401.5550000000003</v>
      </c>
    </row>
    <row r="8" spans="1:3" x14ac:dyDescent="0.25">
      <c r="A8" s="9">
        <v>46196</v>
      </c>
      <c r="B8" s="1" t="s">
        <v>5934</v>
      </c>
      <c r="C8">
        <v>5449.8710000000001</v>
      </c>
    </row>
    <row r="9" spans="1:3" x14ac:dyDescent="0.25">
      <c r="A9" s="9">
        <v>46197</v>
      </c>
      <c r="B9" s="1" t="s">
        <v>5934</v>
      </c>
      <c r="C9">
        <v>5454.5940000000001</v>
      </c>
    </row>
    <row r="10" spans="1:3" x14ac:dyDescent="0.25">
      <c r="A10" s="9">
        <v>46198</v>
      </c>
      <c r="B10" s="1" t="s">
        <v>5934</v>
      </c>
      <c r="C10">
        <v>5433.2479999999996</v>
      </c>
    </row>
    <row r="11" spans="1:3" x14ac:dyDescent="0.25">
      <c r="A11" s="9">
        <v>46199</v>
      </c>
      <c r="B11" s="1" t="s">
        <v>5934</v>
      </c>
      <c r="C11">
        <v>5419.3329999999996</v>
      </c>
    </row>
    <row r="12" spans="1:3" x14ac:dyDescent="0.25">
      <c r="A12" s="9">
        <v>46202</v>
      </c>
      <c r="B12" s="1" t="s">
        <v>5934</v>
      </c>
      <c r="C12">
        <v>5411.8</v>
      </c>
    </row>
    <row r="13" spans="1:3" x14ac:dyDescent="0.25">
      <c r="A13" s="9"/>
      <c r="B13" s="1" t="s">
        <v>5934</v>
      </c>
    </row>
    <row r="14" spans="1:3" x14ac:dyDescent="0.25">
      <c r="A14" s="9"/>
      <c r="B14" s="1" t="s">
        <v>5934</v>
      </c>
    </row>
    <row r="15" spans="1:3" x14ac:dyDescent="0.25">
      <c r="A15" s="9"/>
      <c r="B15" s="1" t="s">
        <v>5934</v>
      </c>
    </row>
    <row r="16" spans="1:3" x14ac:dyDescent="0.25">
      <c r="A16" s="9"/>
      <c r="B16" s="1" t="s">
        <v>5934</v>
      </c>
    </row>
    <row r="17" spans="1:2" x14ac:dyDescent="0.25">
      <c r="A17" s="9"/>
      <c r="B17" s="1" t="s">
        <v>5934</v>
      </c>
    </row>
    <row r="18" spans="1:2" x14ac:dyDescent="0.25">
      <c r="A18" s="9"/>
      <c r="B18" s="1" t="s">
        <v>5934</v>
      </c>
    </row>
    <row r="19" spans="1:2" x14ac:dyDescent="0.25">
      <c r="A19" s="9"/>
      <c r="B19" s="1" t="s">
        <v>5934</v>
      </c>
    </row>
    <row r="20" spans="1:2" x14ac:dyDescent="0.25">
      <c r="A20" s="9"/>
      <c r="B20" s="1" t="s">
        <v>5934</v>
      </c>
    </row>
    <row r="21" spans="1:2" x14ac:dyDescent="0.25">
      <c r="A21" s="9"/>
      <c r="B21" s="1" t="s">
        <v>5934</v>
      </c>
    </row>
    <row r="22" spans="1:2" x14ac:dyDescent="0.25">
      <c r="A22" s="9"/>
      <c r="B22" s="1" t="s">
        <v>5934</v>
      </c>
    </row>
    <row r="23" spans="1:2" x14ac:dyDescent="0.25">
      <c r="A23" s="9"/>
      <c r="B23" s="1" t="s">
        <v>5934</v>
      </c>
    </row>
    <row r="24" spans="1:2" x14ac:dyDescent="0.25">
      <c r="A24" s="9"/>
      <c r="B24" s="1" t="s">
        <v>5934</v>
      </c>
    </row>
    <row r="25" spans="1:2" x14ac:dyDescent="0.25">
      <c r="A25" s="9"/>
      <c r="B25" s="1" t="s">
        <v>5934</v>
      </c>
    </row>
    <row r="26" spans="1:2" x14ac:dyDescent="0.25">
      <c r="A26" s="9"/>
      <c r="B26" s="1" t="s">
        <v>5934</v>
      </c>
    </row>
    <row r="27" spans="1:2" x14ac:dyDescent="0.25">
      <c r="A27" s="9"/>
      <c r="B27" s="1" t="s">
        <v>5934</v>
      </c>
    </row>
    <row r="28" spans="1:2" x14ac:dyDescent="0.25">
      <c r="A28" s="9"/>
      <c r="B28" s="1" t="s">
        <v>5934</v>
      </c>
    </row>
    <row r="29" spans="1:2" x14ac:dyDescent="0.25">
      <c r="A29" s="9"/>
      <c r="B29" s="1" t="s">
        <v>5934</v>
      </c>
    </row>
    <row r="30" spans="1:2" x14ac:dyDescent="0.25">
      <c r="A30" s="9"/>
      <c r="B30" s="1" t="s">
        <v>5934</v>
      </c>
    </row>
    <row r="31" spans="1:2" x14ac:dyDescent="0.25">
      <c r="A31" s="9"/>
      <c r="B31" s="1" t="s">
        <v>5934</v>
      </c>
    </row>
    <row r="32" spans="1:2" x14ac:dyDescent="0.25">
      <c r="A32" s="9"/>
      <c r="B32" s="1" t="s">
        <v>5934</v>
      </c>
    </row>
    <row r="33" spans="1:2" x14ac:dyDescent="0.25">
      <c r="A33" s="9"/>
      <c r="B33" s="1" t="s">
        <v>5934</v>
      </c>
    </row>
    <row r="34" spans="1:2" x14ac:dyDescent="0.25">
      <c r="A34" s="9"/>
      <c r="B34" s="1" t="s">
        <v>5934</v>
      </c>
    </row>
    <row r="35" spans="1:2" x14ac:dyDescent="0.25">
      <c r="A35" s="9"/>
      <c r="B35" s="1" t="s">
        <v>5934</v>
      </c>
    </row>
    <row r="36" spans="1:2" x14ac:dyDescent="0.25">
      <c r="A36" s="9"/>
      <c r="B36" s="1" t="s">
        <v>5934</v>
      </c>
    </row>
    <row r="37" spans="1:2" x14ac:dyDescent="0.25">
      <c r="A37" s="9"/>
      <c r="B37" s="1" t="s">
        <v>5934</v>
      </c>
    </row>
    <row r="38" spans="1:2" x14ac:dyDescent="0.25">
      <c r="A38" s="9"/>
      <c r="B38" s="1" t="s">
        <v>5934</v>
      </c>
    </row>
    <row r="39" spans="1:2" x14ac:dyDescent="0.25">
      <c r="A39" s="9"/>
      <c r="B39" s="1" t="s">
        <v>5934</v>
      </c>
    </row>
    <row r="40" spans="1:2" x14ac:dyDescent="0.25">
      <c r="A40" s="9"/>
      <c r="B40" s="1" t="s">
        <v>5934</v>
      </c>
    </row>
    <row r="41" spans="1:2" x14ac:dyDescent="0.25">
      <c r="A41" s="9"/>
      <c r="B41" s="1" t="s">
        <v>5934</v>
      </c>
    </row>
    <row r="42" spans="1:2" x14ac:dyDescent="0.25">
      <c r="A42" s="9"/>
      <c r="B42" s="1" t="s">
        <v>5934</v>
      </c>
    </row>
    <row r="43" spans="1:2" x14ac:dyDescent="0.25">
      <c r="A43" s="9"/>
      <c r="B43" s="1" t="s">
        <v>5934</v>
      </c>
    </row>
    <row r="44" spans="1:2" x14ac:dyDescent="0.25">
      <c r="A44" s="9"/>
      <c r="B44" s="1" t="s">
        <v>5934</v>
      </c>
    </row>
    <row r="45" spans="1:2" x14ac:dyDescent="0.25">
      <c r="A45" s="9"/>
      <c r="B45" s="1" t="s">
        <v>5934</v>
      </c>
    </row>
    <row r="46" spans="1:2" x14ac:dyDescent="0.25">
      <c r="A46" s="9"/>
      <c r="B46" s="1" t="s">
        <v>5934</v>
      </c>
    </row>
    <row r="47" spans="1:2" x14ac:dyDescent="0.25">
      <c r="A47" s="9"/>
      <c r="B47" s="1" t="s">
        <v>5934</v>
      </c>
    </row>
    <row r="48" spans="1:2" x14ac:dyDescent="0.25">
      <c r="A48" s="9"/>
      <c r="B48" s="1" t="s">
        <v>5934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5935</v>
      </c>
      <c r="C2">
        <v>5368.808</v>
      </c>
    </row>
    <row r="3" spans="1:3" x14ac:dyDescent="0.25">
      <c r="A3" s="9">
        <v>46189</v>
      </c>
      <c r="B3" s="1" t="s">
        <v>5935</v>
      </c>
      <c r="C3">
        <v>5393.3180000000002</v>
      </c>
    </row>
    <row r="4" spans="1:3" x14ac:dyDescent="0.25">
      <c r="A4" s="9">
        <v>46190</v>
      </c>
      <c r="B4" s="1" t="s">
        <v>5935</v>
      </c>
      <c r="C4">
        <v>5377.6040000000003</v>
      </c>
    </row>
    <row r="5" spans="1:3" x14ac:dyDescent="0.25">
      <c r="A5" s="9">
        <v>46191</v>
      </c>
      <c r="B5" s="1" t="s">
        <v>5935</v>
      </c>
      <c r="C5">
        <v>5468.5649999999996</v>
      </c>
    </row>
    <row r="6" spans="1:3" x14ac:dyDescent="0.25">
      <c r="A6" s="9">
        <v>46192</v>
      </c>
      <c r="B6" s="1" t="s">
        <v>5935</v>
      </c>
      <c r="C6">
        <v>5437.9229999999998</v>
      </c>
    </row>
    <row r="7" spans="1:3" x14ac:dyDescent="0.25">
      <c r="A7" s="9">
        <v>46195</v>
      </c>
      <c r="B7" s="1" t="s">
        <v>5935</v>
      </c>
      <c r="C7">
        <v>5434.01</v>
      </c>
    </row>
    <row r="8" spans="1:3" x14ac:dyDescent="0.25">
      <c r="A8" s="9">
        <v>46196</v>
      </c>
      <c r="B8" s="1" t="s">
        <v>5935</v>
      </c>
      <c r="C8">
        <v>5480.9870000000001</v>
      </c>
    </row>
    <row r="9" spans="1:3" x14ac:dyDescent="0.25">
      <c r="A9" s="9">
        <v>46197</v>
      </c>
      <c r="B9" s="1" t="s">
        <v>5935</v>
      </c>
      <c r="C9">
        <v>5484.85</v>
      </c>
    </row>
    <row r="10" spans="1:3" x14ac:dyDescent="0.25">
      <c r="A10" s="9">
        <v>46198</v>
      </c>
      <c r="B10" s="1" t="s">
        <v>5935</v>
      </c>
      <c r="C10">
        <v>5463.5349999999999</v>
      </c>
    </row>
    <row r="11" spans="1:3" x14ac:dyDescent="0.25">
      <c r="A11" s="9">
        <v>46199</v>
      </c>
      <c r="B11" s="1" t="s">
        <v>5935</v>
      </c>
      <c r="C11">
        <v>5449.6009999999997</v>
      </c>
    </row>
    <row r="12" spans="1:3" x14ac:dyDescent="0.25">
      <c r="A12" s="9">
        <v>46202</v>
      </c>
      <c r="B12" s="1" t="s">
        <v>5935</v>
      </c>
      <c r="C12">
        <v>5441.8609999999999</v>
      </c>
    </row>
    <row r="13" spans="1:3" x14ac:dyDescent="0.25">
      <c r="A13" s="9"/>
      <c r="B13" s="1" t="s">
        <v>5935</v>
      </c>
    </row>
    <row r="14" spans="1:3" x14ac:dyDescent="0.25">
      <c r="A14" s="9"/>
      <c r="B14" s="1" t="s">
        <v>5935</v>
      </c>
    </row>
    <row r="15" spans="1:3" x14ac:dyDescent="0.25">
      <c r="A15" s="9"/>
      <c r="B15" s="1" t="s">
        <v>5935</v>
      </c>
    </row>
    <row r="16" spans="1:3" x14ac:dyDescent="0.25">
      <c r="A16" s="9"/>
      <c r="B16" s="1" t="s">
        <v>5935</v>
      </c>
    </row>
    <row r="17" spans="1:2" x14ac:dyDescent="0.25">
      <c r="A17" s="9"/>
      <c r="B17" s="1" t="s">
        <v>5935</v>
      </c>
    </row>
    <row r="18" spans="1:2" x14ac:dyDescent="0.25">
      <c r="A18" s="9"/>
      <c r="B18" s="1" t="s">
        <v>5935</v>
      </c>
    </row>
    <row r="19" spans="1:2" x14ac:dyDescent="0.25">
      <c r="A19" s="9"/>
      <c r="B19" s="1" t="s">
        <v>5935</v>
      </c>
    </row>
    <row r="20" spans="1:2" x14ac:dyDescent="0.25">
      <c r="A20" s="9"/>
      <c r="B20" s="1" t="s">
        <v>5935</v>
      </c>
    </row>
    <row r="21" spans="1:2" x14ac:dyDescent="0.25">
      <c r="A21" s="9"/>
      <c r="B21" s="1" t="s">
        <v>5935</v>
      </c>
    </row>
    <row r="22" spans="1:2" x14ac:dyDescent="0.25">
      <c r="A22" s="9"/>
      <c r="B22" s="1" t="s">
        <v>5935</v>
      </c>
    </row>
    <row r="23" spans="1:2" x14ac:dyDescent="0.25">
      <c r="A23" s="9"/>
      <c r="B23" s="1" t="s">
        <v>5935</v>
      </c>
    </row>
    <row r="24" spans="1:2" x14ac:dyDescent="0.25">
      <c r="A24" s="9"/>
      <c r="B24" s="1" t="s">
        <v>5935</v>
      </c>
    </row>
    <row r="25" spans="1:2" x14ac:dyDescent="0.25">
      <c r="A25" s="9"/>
      <c r="B25" s="1" t="s">
        <v>5935</v>
      </c>
    </row>
    <row r="26" spans="1:2" x14ac:dyDescent="0.25">
      <c r="A26" s="9"/>
      <c r="B26" s="1" t="s">
        <v>5935</v>
      </c>
    </row>
    <row r="27" spans="1:2" x14ac:dyDescent="0.25">
      <c r="A27" s="9"/>
      <c r="B27" s="1" t="s">
        <v>5935</v>
      </c>
    </row>
    <row r="28" spans="1:2" x14ac:dyDescent="0.25">
      <c r="A28" s="9"/>
      <c r="B28" s="1" t="s">
        <v>5935</v>
      </c>
    </row>
    <row r="29" spans="1:2" x14ac:dyDescent="0.25">
      <c r="A29" s="9"/>
      <c r="B29" s="1" t="s">
        <v>5935</v>
      </c>
    </row>
    <row r="30" spans="1:2" x14ac:dyDescent="0.25">
      <c r="A30" s="9"/>
      <c r="B30" s="1" t="s">
        <v>5935</v>
      </c>
    </row>
    <row r="31" spans="1:2" x14ac:dyDescent="0.25">
      <c r="A31" s="9"/>
      <c r="B31" s="1" t="s">
        <v>5935</v>
      </c>
    </row>
    <row r="32" spans="1:2" x14ac:dyDescent="0.25">
      <c r="A32" s="9"/>
      <c r="B32" s="1" t="s">
        <v>5935</v>
      </c>
    </row>
    <row r="33" spans="1:2" x14ac:dyDescent="0.25">
      <c r="A33" s="9"/>
      <c r="B33" s="1" t="s">
        <v>5935</v>
      </c>
    </row>
    <row r="34" spans="1:2" x14ac:dyDescent="0.25">
      <c r="A34" s="9"/>
      <c r="B34" s="1" t="s">
        <v>5935</v>
      </c>
    </row>
    <row r="35" spans="1:2" x14ac:dyDescent="0.25">
      <c r="A35" s="9"/>
      <c r="B35" s="1" t="s">
        <v>5935</v>
      </c>
    </row>
    <row r="36" spans="1:2" x14ac:dyDescent="0.25">
      <c r="A36" s="9"/>
      <c r="B36" s="1" t="s">
        <v>5935</v>
      </c>
    </row>
    <row r="37" spans="1:2" x14ac:dyDescent="0.25">
      <c r="A37" s="9"/>
      <c r="B37" s="1" t="s">
        <v>5935</v>
      </c>
    </row>
    <row r="38" spans="1:2" x14ac:dyDescent="0.25">
      <c r="A38" s="9"/>
      <c r="B38" s="1" t="s">
        <v>5935</v>
      </c>
    </row>
    <row r="39" spans="1:2" x14ac:dyDescent="0.25">
      <c r="A39" s="9"/>
      <c r="B39" s="1" t="s">
        <v>5935</v>
      </c>
    </row>
    <row r="40" spans="1:2" x14ac:dyDescent="0.25">
      <c r="A40" s="9"/>
      <c r="B40" s="1" t="s">
        <v>5935</v>
      </c>
    </row>
    <row r="41" spans="1:2" x14ac:dyDescent="0.25">
      <c r="A41" s="9"/>
      <c r="B41" s="1" t="s">
        <v>5935</v>
      </c>
    </row>
    <row r="42" spans="1:2" x14ac:dyDescent="0.25">
      <c r="A42" s="9"/>
      <c r="B42" s="1" t="s">
        <v>5935</v>
      </c>
    </row>
    <row r="43" spans="1:2" x14ac:dyDescent="0.25">
      <c r="A43" s="9"/>
      <c r="B43" s="1" t="s">
        <v>5935</v>
      </c>
    </row>
    <row r="44" spans="1:2" x14ac:dyDescent="0.25">
      <c r="A44" s="9"/>
      <c r="B44" s="1" t="s">
        <v>5935</v>
      </c>
    </row>
    <row r="45" spans="1:2" x14ac:dyDescent="0.25">
      <c r="A45" s="9"/>
      <c r="B45" s="1" t="s">
        <v>5935</v>
      </c>
    </row>
    <row r="46" spans="1:2" x14ac:dyDescent="0.25">
      <c r="A46" s="9"/>
      <c r="B46" s="1" t="s">
        <v>5935</v>
      </c>
    </row>
    <row r="47" spans="1:2" x14ac:dyDescent="0.25">
      <c r="A47" s="9"/>
      <c r="B47" s="1" t="s">
        <v>5935</v>
      </c>
    </row>
    <row r="48" spans="1:2" x14ac:dyDescent="0.25">
      <c r="A48" s="9"/>
      <c r="B48" s="1" t="s">
        <v>5935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5936</v>
      </c>
      <c r="C2">
        <v>5409.3950000000004</v>
      </c>
    </row>
    <row r="3" spans="1:3" x14ac:dyDescent="0.25">
      <c r="A3" s="9">
        <v>46189</v>
      </c>
      <c r="B3" s="1" t="s">
        <v>5936</v>
      </c>
      <c r="C3">
        <v>5434.8670000000002</v>
      </c>
    </row>
    <row r="4" spans="1:3" x14ac:dyDescent="0.25">
      <c r="A4" s="9">
        <v>46190</v>
      </c>
      <c r="B4" s="1" t="s">
        <v>5936</v>
      </c>
      <c r="C4">
        <v>5418.8580000000002</v>
      </c>
    </row>
    <row r="5" spans="1:3" x14ac:dyDescent="0.25">
      <c r="A5" s="9">
        <v>46191</v>
      </c>
      <c r="B5" s="1" t="s">
        <v>5936</v>
      </c>
      <c r="C5">
        <v>5510.4809999999998</v>
      </c>
    </row>
    <row r="6" spans="1:3" x14ac:dyDescent="0.25">
      <c r="A6" s="9">
        <v>46192</v>
      </c>
      <c r="B6" s="1" t="s">
        <v>5936</v>
      </c>
      <c r="C6">
        <v>5479.4840000000004</v>
      </c>
    </row>
    <row r="7" spans="1:3" x14ac:dyDescent="0.25">
      <c r="A7" s="9">
        <v>46195</v>
      </c>
      <c r="B7" s="1" t="s">
        <v>5936</v>
      </c>
      <c r="C7">
        <v>5475.0529999999999</v>
      </c>
    </row>
    <row r="8" spans="1:3" x14ac:dyDescent="0.25">
      <c r="A8" s="9">
        <v>46196</v>
      </c>
      <c r="B8" s="1" t="s">
        <v>5936</v>
      </c>
      <c r="C8">
        <v>5522.2759999999998</v>
      </c>
    </row>
    <row r="9" spans="1:3" x14ac:dyDescent="0.25">
      <c r="A9" s="9">
        <v>46197</v>
      </c>
      <c r="B9" s="1" t="s">
        <v>5936</v>
      </c>
      <c r="C9">
        <v>5524.7120000000004</v>
      </c>
    </row>
    <row r="10" spans="1:3" x14ac:dyDescent="0.25">
      <c r="A10" s="9">
        <v>46198</v>
      </c>
      <c r="B10" s="1" t="s">
        <v>5936</v>
      </c>
      <c r="C10">
        <v>5502.7349999999997</v>
      </c>
    </row>
    <row r="11" spans="1:3" x14ac:dyDescent="0.25">
      <c r="A11" s="9">
        <v>46199</v>
      </c>
      <c r="B11" s="1" t="s">
        <v>5936</v>
      </c>
      <c r="C11">
        <v>5488.32</v>
      </c>
    </row>
    <row r="12" spans="1:3" x14ac:dyDescent="0.25">
      <c r="A12" s="9">
        <v>46202</v>
      </c>
      <c r="B12" s="1" t="s">
        <v>5936</v>
      </c>
      <c r="C12">
        <v>5480.15</v>
      </c>
    </row>
    <row r="13" spans="1:3" x14ac:dyDescent="0.25">
      <c r="A13" s="9"/>
      <c r="B13" s="1" t="s">
        <v>5936</v>
      </c>
    </row>
    <row r="14" spans="1:3" x14ac:dyDescent="0.25">
      <c r="A14" s="9"/>
      <c r="B14" s="1" t="s">
        <v>5936</v>
      </c>
    </row>
    <row r="15" spans="1:3" x14ac:dyDescent="0.25">
      <c r="A15" s="9"/>
      <c r="B15" s="1" t="s">
        <v>5936</v>
      </c>
    </row>
    <row r="16" spans="1:3" x14ac:dyDescent="0.25">
      <c r="A16" s="9"/>
      <c r="B16" s="1" t="s">
        <v>5936</v>
      </c>
    </row>
    <row r="17" spans="1:2" x14ac:dyDescent="0.25">
      <c r="A17" s="9"/>
      <c r="B17" s="1" t="s">
        <v>5936</v>
      </c>
    </row>
    <row r="18" spans="1:2" x14ac:dyDescent="0.25">
      <c r="A18" s="9"/>
      <c r="B18" s="1" t="s">
        <v>5936</v>
      </c>
    </row>
    <row r="19" spans="1:2" x14ac:dyDescent="0.25">
      <c r="A19" s="9"/>
      <c r="B19" s="1" t="s">
        <v>5936</v>
      </c>
    </row>
    <row r="20" spans="1:2" x14ac:dyDescent="0.25">
      <c r="A20" s="9"/>
      <c r="B20" s="1" t="s">
        <v>5936</v>
      </c>
    </row>
    <row r="21" spans="1:2" x14ac:dyDescent="0.25">
      <c r="A21" s="9"/>
      <c r="B21" s="1" t="s">
        <v>5936</v>
      </c>
    </row>
    <row r="22" spans="1:2" x14ac:dyDescent="0.25">
      <c r="A22" s="9"/>
      <c r="B22" s="1" t="s">
        <v>5936</v>
      </c>
    </row>
    <row r="23" spans="1:2" x14ac:dyDescent="0.25">
      <c r="A23" s="9"/>
      <c r="B23" s="1" t="s">
        <v>5936</v>
      </c>
    </row>
    <row r="24" spans="1:2" x14ac:dyDescent="0.25">
      <c r="A24" s="9"/>
      <c r="B24" s="1" t="s">
        <v>5936</v>
      </c>
    </row>
    <row r="25" spans="1:2" x14ac:dyDescent="0.25">
      <c r="A25" s="9"/>
      <c r="B25" s="1" t="s">
        <v>5936</v>
      </c>
    </row>
    <row r="26" spans="1:2" x14ac:dyDescent="0.25">
      <c r="A26" s="9"/>
      <c r="B26" s="1" t="s">
        <v>5936</v>
      </c>
    </row>
    <row r="27" spans="1:2" x14ac:dyDescent="0.25">
      <c r="A27" s="9"/>
      <c r="B27" s="1" t="s">
        <v>5936</v>
      </c>
    </row>
    <row r="28" spans="1:2" x14ac:dyDescent="0.25">
      <c r="A28" s="9"/>
      <c r="B28" s="1" t="s">
        <v>5936</v>
      </c>
    </row>
    <row r="29" spans="1:2" x14ac:dyDescent="0.25">
      <c r="A29" s="9"/>
      <c r="B29" s="1" t="s">
        <v>5936</v>
      </c>
    </row>
    <row r="30" spans="1:2" x14ac:dyDescent="0.25">
      <c r="A30" s="9"/>
      <c r="B30" s="1" t="s">
        <v>5936</v>
      </c>
    </row>
    <row r="31" spans="1:2" x14ac:dyDescent="0.25">
      <c r="A31" s="9"/>
      <c r="B31" s="1" t="s">
        <v>5936</v>
      </c>
    </row>
    <row r="32" spans="1:2" x14ac:dyDescent="0.25">
      <c r="A32" s="9"/>
      <c r="B32" s="1" t="s">
        <v>5936</v>
      </c>
    </row>
    <row r="33" spans="1:2" x14ac:dyDescent="0.25">
      <c r="A33" s="9"/>
      <c r="B33" s="1" t="s">
        <v>5936</v>
      </c>
    </row>
    <row r="34" spans="1:2" x14ac:dyDescent="0.25">
      <c r="A34" s="9"/>
      <c r="B34" s="1" t="s">
        <v>5936</v>
      </c>
    </row>
    <row r="35" spans="1:2" x14ac:dyDescent="0.25">
      <c r="A35" s="9"/>
      <c r="B35" s="1" t="s">
        <v>5936</v>
      </c>
    </row>
    <row r="36" spans="1:2" x14ac:dyDescent="0.25">
      <c r="A36" s="9"/>
      <c r="B36" s="1" t="s">
        <v>5936</v>
      </c>
    </row>
    <row r="37" spans="1:2" x14ac:dyDescent="0.25">
      <c r="A37" s="9"/>
      <c r="B37" s="1" t="s">
        <v>5936</v>
      </c>
    </row>
    <row r="38" spans="1:2" x14ac:dyDescent="0.25">
      <c r="A38" s="9"/>
      <c r="B38" s="1" t="s">
        <v>5936</v>
      </c>
    </row>
    <row r="39" spans="1:2" x14ac:dyDescent="0.25">
      <c r="A39" s="9"/>
      <c r="B39" s="1" t="s">
        <v>5936</v>
      </c>
    </row>
    <row r="40" spans="1:2" x14ac:dyDescent="0.25">
      <c r="A40" s="9"/>
      <c r="B40" s="1" t="s">
        <v>5936</v>
      </c>
    </row>
    <row r="41" spans="1:2" x14ac:dyDescent="0.25">
      <c r="A41" s="9"/>
      <c r="B41" s="1" t="s">
        <v>5936</v>
      </c>
    </row>
    <row r="42" spans="1:2" x14ac:dyDescent="0.25">
      <c r="A42" s="9"/>
      <c r="B42" s="1" t="s">
        <v>5936</v>
      </c>
    </row>
    <row r="43" spans="1:2" x14ac:dyDescent="0.25">
      <c r="A43" s="9"/>
      <c r="B43" s="1" t="s">
        <v>5936</v>
      </c>
    </row>
    <row r="44" spans="1:2" x14ac:dyDescent="0.25">
      <c r="A44" s="9"/>
      <c r="B44" s="1" t="s">
        <v>5936</v>
      </c>
    </row>
    <row r="45" spans="1:2" x14ac:dyDescent="0.25">
      <c r="A45" s="9"/>
      <c r="B45" s="1" t="s">
        <v>5936</v>
      </c>
    </row>
    <row r="46" spans="1:2" x14ac:dyDescent="0.25">
      <c r="A46" s="9"/>
      <c r="B46" s="1" t="s">
        <v>5936</v>
      </c>
    </row>
    <row r="47" spans="1:2" x14ac:dyDescent="0.25">
      <c r="A47" s="9"/>
      <c r="B47" s="1" t="s">
        <v>5936</v>
      </c>
    </row>
    <row r="48" spans="1:2" x14ac:dyDescent="0.25">
      <c r="A48" s="9"/>
      <c r="B48" s="1" t="s">
        <v>5936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5937</v>
      </c>
      <c r="C2">
        <v>5445.3339999999998</v>
      </c>
    </row>
    <row r="3" spans="1:3" x14ac:dyDescent="0.25">
      <c r="A3" s="9">
        <v>46189</v>
      </c>
      <c r="B3" s="1" t="s">
        <v>5937</v>
      </c>
      <c r="C3">
        <v>5471.1109999999999</v>
      </c>
    </row>
    <row r="4" spans="1:3" x14ac:dyDescent="0.25">
      <c r="A4" s="9">
        <v>46190</v>
      </c>
      <c r="B4" s="1" t="s">
        <v>5937</v>
      </c>
      <c r="C4">
        <v>5456.5479999999998</v>
      </c>
    </row>
    <row r="5" spans="1:3" x14ac:dyDescent="0.25">
      <c r="A5" s="9">
        <v>46191</v>
      </c>
      <c r="B5" s="1" t="s">
        <v>5937</v>
      </c>
      <c r="C5">
        <v>5549.5039999999999</v>
      </c>
    </row>
    <row r="6" spans="1:3" x14ac:dyDescent="0.25">
      <c r="A6" s="9">
        <v>46192</v>
      </c>
      <c r="B6" s="1" t="s">
        <v>5937</v>
      </c>
      <c r="C6">
        <v>5518.2330000000002</v>
      </c>
    </row>
    <row r="7" spans="1:3" x14ac:dyDescent="0.25">
      <c r="A7" s="9">
        <v>46195</v>
      </c>
      <c r="B7" s="1" t="s">
        <v>5937</v>
      </c>
      <c r="C7">
        <v>5512.9430000000002</v>
      </c>
    </row>
    <row r="8" spans="1:3" x14ac:dyDescent="0.25">
      <c r="A8" s="9">
        <v>46196</v>
      </c>
      <c r="B8" s="1" t="s">
        <v>5937</v>
      </c>
      <c r="C8">
        <v>5559.1030000000001</v>
      </c>
    </row>
    <row r="9" spans="1:3" x14ac:dyDescent="0.25">
      <c r="A9" s="9">
        <v>46197</v>
      </c>
      <c r="B9" s="1" t="s">
        <v>5937</v>
      </c>
      <c r="C9">
        <v>5560.6090000000004</v>
      </c>
    </row>
    <row r="10" spans="1:3" x14ac:dyDescent="0.25">
      <c r="A10" s="9">
        <v>46198</v>
      </c>
      <c r="B10" s="1" t="s">
        <v>5937</v>
      </c>
      <c r="C10">
        <v>5537.5640000000003</v>
      </c>
    </row>
    <row r="11" spans="1:3" x14ac:dyDescent="0.25">
      <c r="A11" s="9">
        <v>46199</v>
      </c>
      <c r="B11" s="1" t="s">
        <v>5937</v>
      </c>
      <c r="C11">
        <v>5522.7309999999998</v>
      </c>
    </row>
    <row r="12" spans="1:3" x14ac:dyDescent="0.25">
      <c r="A12" s="9">
        <v>46202</v>
      </c>
      <c r="B12" s="1" t="s">
        <v>5937</v>
      </c>
      <c r="C12">
        <v>5513.8360000000002</v>
      </c>
    </row>
    <row r="13" spans="1:3" x14ac:dyDescent="0.25">
      <c r="A13" s="9"/>
      <c r="B13" s="1" t="s">
        <v>5937</v>
      </c>
    </row>
    <row r="14" spans="1:3" x14ac:dyDescent="0.25">
      <c r="A14" s="9"/>
      <c r="B14" s="1" t="s">
        <v>5937</v>
      </c>
    </row>
    <row r="15" spans="1:3" x14ac:dyDescent="0.25">
      <c r="A15" s="9"/>
      <c r="B15" s="1" t="s">
        <v>5937</v>
      </c>
    </row>
    <row r="16" spans="1:3" x14ac:dyDescent="0.25">
      <c r="A16" s="9"/>
      <c r="B16" s="1" t="s">
        <v>5937</v>
      </c>
    </row>
    <row r="17" spans="1:2" x14ac:dyDescent="0.25">
      <c r="A17" s="9"/>
      <c r="B17" s="1" t="s">
        <v>5937</v>
      </c>
    </row>
    <row r="18" spans="1:2" x14ac:dyDescent="0.25">
      <c r="A18" s="9"/>
      <c r="B18" s="1" t="s">
        <v>5937</v>
      </c>
    </row>
    <row r="19" spans="1:2" x14ac:dyDescent="0.25">
      <c r="A19" s="9"/>
      <c r="B19" s="1" t="s">
        <v>5937</v>
      </c>
    </row>
    <row r="20" spans="1:2" x14ac:dyDescent="0.25">
      <c r="A20" s="9"/>
      <c r="B20" s="1" t="s">
        <v>5937</v>
      </c>
    </row>
    <row r="21" spans="1:2" x14ac:dyDescent="0.25">
      <c r="A21" s="9"/>
      <c r="B21" s="1" t="s">
        <v>5937</v>
      </c>
    </row>
    <row r="22" spans="1:2" x14ac:dyDescent="0.25">
      <c r="A22" s="9"/>
      <c r="B22" s="1" t="s">
        <v>5937</v>
      </c>
    </row>
    <row r="23" spans="1:2" x14ac:dyDescent="0.25">
      <c r="A23" s="9"/>
      <c r="B23" s="1" t="s">
        <v>5937</v>
      </c>
    </row>
    <row r="24" spans="1:2" x14ac:dyDescent="0.25">
      <c r="A24" s="9"/>
      <c r="B24" s="1" t="s">
        <v>5937</v>
      </c>
    </row>
    <row r="25" spans="1:2" x14ac:dyDescent="0.25">
      <c r="A25" s="9"/>
      <c r="B25" s="1" t="s">
        <v>5937</v>
      </c>
    </row>
    <row r="26" spans="1:2" x14ac:dyDescent="0.25">
      <c r="A26" s="9"/>
      <c r="B26" s="1" t="s">
        <v>5937</v>
      </c>
    </row>
    <row r="27" spans="1:2" x14ac:dyDescent="0.25">
      <c r="A27" s="9"/>
      <c r="B27" s="1" t="s">
        <v>5937</v>
      </c>
    </row>
    <row r="28" spans="1:2" x14ac:dyDescent="0.25">
      <c r="A28" s="9"/>
      <c r="B28" s="1" t="s">
        <v>5937</v>
      </c>
    </row>
    <row r="29" spans="1:2" x14ac:dyDescent="0.25">
      <c r="A29" s="9"/>
      <c r="B29" s="1" t="s">
        <v>5937</v>
      </c>
    </row>
    <row r="30" spans="1:2" x14ac:dyDescent="0.25">
      <c r="A30" s="9"/>
      <c r="B30" s="1" t="s">
        <v>5937</v>
      </c>
    </row>
    <row r="31" spans="1:2" x14ac:dyDescent="0.25">
      <c r="A31" s="9"/>
      <c r="B31" s="1" t="s">
        <v>5937</v>
      </c>
    </row>
    <row r="32" spans="1:2" x14ac:dyDescent="0.25">
      <c r="A32" s="9"/>
      <c r="B32" s="1" t="s">
        <v>5937</v>
      </c>
    </row>
    <row r="33" spans="1:2" x14ac:dyDescent="0.25">
      <c r="A33" s="9"/>
      <c r="B33" s="1" t="s">
        <v>5937</v>
      </c>
    </row>
    <row r="34" spans="1:2" x14ac:dyDescent="0.25">
      <c r="A34" s="9"/>
      <c r="B34" s="1" t="s">
        <v>5937</v>
      </c>
    </row>
    <row r="35" spans="1:2" x14ac:dyDescent="0.25">
      <c r="A35" s="9"/>
      <c r="B35" s="1" t="s">
        <v>5937</v>
      </c>
    </row>
    <row r="36" spans="1:2" x14ac:dyDescent="0.25">
      <c r="A36" s="9"/>
      <c r="B36" s="1" t="s">
        <v>5937</v>
      </c>
    </row>
    <row r="37" spans="1:2" x14ac:dyDescent="0.25">
      <c r="A37" s="9"/>
      <c r="B37" s="1" t="s">
        <v>5937</v>
      </c>
    </row>
    <row r="38" spans="1:2" x14ac:dyDescent="0.25">
      <c r="A38" s="9"/>
      <c r="B38" s="1" t="s">
        <v>5937</v>
      </c>
    </row>
    <row r="39" spans="1:2" x14ac:dyDescent="0.25">
      <c r="A39" s="9"/>
      <c r="B39" s="1" t="s">
        <v>5937</v>
      </c>
    </row>
    <row r="40" spans="1:2" x14ac:dyDescent="0.25">
      <c r="A40" s="9"/>
      <c r="B40" s="1" t="s">
        <v>5937</v>
      </c>
    </row>
    <row r="41" spans="1:2" x14ac:dyDescent="0.25">
      <c r="A41" s="9"/>
      <c r="B41" s="1" t="s">
        <v>5937</v>
      </c>
    </row>
    <row r="42" spans="1:2" x14ac:dyDescent="0.25">
      <c r="A42" s="9"/>
      <c r="B42" s="1" t="s">
        <v>5937</v>
      </c>
    </row>
    <row r="43" spans="1:2" x14ac:dyDescent="0.25">
      <c r="A43" s="9"/>
      <c r="B43" s="1" t="s">
        <v>5937</v>
      </c>
    </row>
    <row r="44" spans="1:2" x14ac:dyDescent="0.25">
      <c r="A44" s="9"/>
      <c r="B44" s="1" t="s">
        <v>5937</v>
      </c>
    </row>
    <row r="45" spans="1:2" x14ac:dyDescent="0.25">
      <c r="A45" s="9"/>
      <c r="B45" s="1" t="s">
        <v>5937</v>
      </c>
    </row>
    <row r="46" spans="1:2" x14ac:dyDescent="0.25">
      <c r="A46" s="9"/>
      <c r="B46" s="1" t="s">
        <v>5937</v>
      </c>
    </row>
    <row r="47" spans="1:2" x14ac:dyDescent="0.25">
      <c r="A47" s="9"/>
      <c r="B47" s="1" t="s">
        <v>5937</v>
      </c>
    </row>
    <row r="48" spans="1:2" x14ac:dyDescent="0.25">
      <c r="A48" s="9"/>
      <c r="B48" s="1" t="s">
        <v>5937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5938</v>
      </c>
      <c r="C2">
        <v>5481.4660000000003</v>
      </c>
    </row>
    <row r="3" spans="1:3" x14ac:dyDescent="0.25">
      <c r="A3" s="9">
        <v>46189</v>
      </c>
      <c r="B3" s="1" t="s">
        <v>5938</v>
      </c>
      <c r="C3">
        <v>5507.277</v>
      </c>
    </row>
    <row r="4" spans="1:3" x14ac:dyDescent="0.25">
      <c r="A4" s="9">
        <v>46190</v>
      </c>
      <c r="B4" s="1" t="s">
        <v>5938</v>
      </c>
      <c r="C4">
        <v>5491.7309999999998</v>
      </c>
    </row>
    <row r="5" spans="1:3" x14ac:dyDescent="0.25">
      <c r="A5" s="9">
        <v>46191</v>
      </c>
      <c r="B5" s="1" t="s">
        <v>5938</v>
      </c>
      <c r="C5">
        <v>5585.9669999999996</v>
      </c>
    </row>
    <row r="6" spans="1:3" x14ac:dyDescent="0.25">
      <c r="A6" s="9">
        <v>46192</v>
      </c>
      <c r="B6" s="1" t="s">
        <v>5938</v>
      </c>
      <c r="C6">
        <v>5555.4480000000003</v>
      </c>
    </row>
    <row r="7" spans="1:3" x14ac:dyDescent="0.25">
      <c r="A7" s="9">
        <v>46195</v>
      </c>
      <c r="B7" s="1" t="s">
        <v>5938</v>
      </c>
      <c r="C7">
        <v>5549.4110000000001</v>
      </c>
    </row>
    <row r="8" spans="1:3" x14ac:dyDescent="0.25">
      <c r="A8" s="9">
        <v>46196</v>
      </c>
      <c r="B8" s="1" t="s">
        <v>5938</v>
      </c>
      <c r="C8">
        <v>5595.5249999999996</v>
      </c>
    </row>
    <row r="9" spans="1:3" x14ac:dyDescent="0.25">
      <c r="A9" s="9">
        <v>46197</v>
      </c>
      <c r="B9" s="1" t="s">
        <v>5938</v>
      </c>
      <c r="C9">
        <v>5595.3069999999998</v>
      </c>
    </row>
    <row r="10" spans="1:3" x14ac:dyDescent="0.25">
      <c r="A10" s="9">
        <v>46198</v>
      </c>
      <c r="B10" s="1" t="s">
        <v>5938</v>
      </c>
      <c r="C10">
        <v>5571.5780000000004</v>
      </c>
    </row>
    <row r="11" spans="1:3" x14ac:dyDescent="0.25">
      <c r="A11" s="9">
        <v>46199</v>
      </c>
      <c r="B11" s="1" t="s">
        <v>5938</v>
      </c>
      <c r="C11">
        <v>5556.3190000000004</v>
      </c>
    </row>
    <row r="12" spans="1:3" x14ac:dyDescent="0.25">
      <c r="A12" s="9">
        <v>46202</v>
      </c>
      <c r="B12" s="1" t="s">
        <v>5938</v>
      </c>
      <c r="C12">
        <v>5546.9549999999999</v>
      </c>
    </row>
    <row r="13" spans="1:3" x14ac:dyDescent="0.25">
      <c r="A13" s="9"/>
      <c r="B13" s="1" t="s">
        <v>5938</v>
      </c>
    </row>
    <row r="14" spans="1:3" x14ac:dyDescent="0.25">
      <c r="A14" s="9"/>
      <c r="B14" s="1" t="s">
        <v>5938</v>
      </c>
    </row>
    <row r="15" spans="1:3" x14ac:dyDescent="0.25">
      <c r="A15" s="9"/>
      <c r="B15" s="1" t="s">
        <v>5938</v>
      </c>
    </row>
    <row r="16" spans="1:3" x14ac:dyDescent="0.25">
      <c r="A16" s="9"/>
      <c r="B16" s="1" t="s">
        <v>5938</v>
      </c>
    </row>
    <row r="17" spans="1:2" x14ac:dyDescent="0.25">
      <c r="A17" s="9"/>
      <c r="B17" s="1" t="s">
        <v>5938</v>
      </c>
    </row>
    <row r="18" spans="1:2" x14ac:dyDescent="0.25">
      <c r="A18" s="9"/>
      <c r="B18" s="1" t="s">
        <v>5938</v>
      </c>
    </row>
    <row r="19" spans="1:2" x14ac:dyDescent="0.25">
      <c r="A19" s="9"/>
      <c r="B19" s="1" t="s">
        <v>5938</v>
      </c>
    </row>
    <row r="20" spans="1:2" x14ac:dyDescent="0.25">
      <c r="A20" s="9"/>
      <c r="B20" s="1" t="s">
        <v>5938</v>
      </c>
    </row>
    <row r="21" spans="1:2" x14ac:dyDescent="0.25">
      <c r="A21" s="9"/>
      <c r="B21" s="1" t="s">
        <v>5938</v>
      </c>
    </row>
    <row r="22" spans="1:2" x14ac:dyDescent="0.25">
      <c r="A22" s="9"/>
      <c r="B22" s="1" t="s">
        <v>5938</v>
      </c>
    </row>
    <row r="23" spans="1:2" x14ac:dyDescent="0.25">
      <c r="A23" s="9"/>
      <c r="B23" s="1" t="s">
        <v>5938</v>
      </c>
    </row>
    <row r="24" spans="1:2" x14ac:dyDescent="0.25">
      <c r="A24" s="9"/>
      <c r="B24" s="1" t="s">
        <v>5938</v>
      </c>
    </row>
    <row r="25" spans="1:2" x14ac:dyDescent="0.25">
      <c r="A25" s="9"/>
      <c r="B25" s="1" t="s">
        <v>5938</v>
      </c>
    </row>
    <row r="26" spans="1:2" x14ac:dyDescent="0.25">
      <c r="A26" s="9"/>
      <c r="B26" s="1" t="s">
        <v>5938</v>
      </c>
    </row>
    <row r="27" spans="1:2" x14ac:dyDescent="0.25">
      <c r="A27" s="9"/>
      <c r="B27" s="1" t="s">
        <v>5938</v>
      </c>
    </row>
    <row r="28" spans="1:2" x14ac:dyDescent="0.25">
      <c r="A28" s="9"/>
      <c r="B28" s="1" t="s">
        <v>5938</v>
      </c>
    </row>
    <row r="29" spans="1:2" x14ac:dyDescent="0.25">
      <c r="A29" s="9"/>
      <c r="B29" s="1" t="s">
        <v>5938</v>
      </c>
    </row>
    <row r="30" spans="1:2" x14ac:dyDescent="0.25">
      <c r="A30" s="9"/>
      <c r="B30" s="1" t="s">
        <v>5938</v>
      </c>
    </row>
    <row r="31" spans="1:2" x14ac:dyDescent="0.25">
      <c r="A31" s="9"/>
      <c r="B31" s="1" t="s">
        <v>5938</v>
      </c>
    </row>
    <row r="32" spans="1:2" x14ac:dyDescent="0.25">
      <c r="A32" s="9"/>
      <c r="B32" s="1" t="s">
        <v>5938</v>
      </c>
    </row>
    <row r="33" spans="1:2" x14ac:dyDescent="0.25">
      <c r="A33" s="9"/>
      <c r="B33" s="1" t="s">
        <v>5938</v>
      </c>
    </row>
    <row r="34" spans="1:2" x14ac:dyDescent="0.25">
      <c r="A34" s="9"/>
      <c r="B34" s="1" t="s">
        <v>5938</v>
      </c>
    </row>
    <row r="35" spans="1:2" x14ac:dyDescent="0.25">
      <c r="A35" s="9"/>
      <c r="B35" s="1" t="s">
        <v>5938</v>
      </c>
    </row>
    <row r="36" spans="1:2" x14ac:dyDescent="0.25">
      <c r="A36" s="9"/>
      <c r="B36" s="1" t="s">
        <v>5938</v>
      </c>
    </row>
    <row r="37" spans="1:2" x14ac:dyDescent="0.25">
      <c r="A37" s="9"/>
      <c r="B37" s="1" t="s">
        <v>5938</v>
      </c>
    </row>
    <row r="38" spans="1:2" x14ac:dyDescent="0.25">
      <c r="A38" s="9"/>
      <c r="B38" s="1" t="s">
        <v>5938</v>
      </c>
    </row>
    <row r="39" spans="1:2" x14ac:dyDescent="0.25">
      <c r="A39" s="9"/>
      <c r="B39" s="1" t="s">
        <v>5938</v>
      </c>
    </row>
    <row r="40" spans="1:2" x14ac:dyDescent="0.25">
      <c r="A40" s="9"/>
      <c r="B40" s="1" t="s">
        <v>5938</v>
      </c>
    </row>
    <row r="41" spans="1:2" x14ac:dyDescent="0.25">
      <c r="A41" s="9"/>
      <c r="B41" s="1" t="s">
        <v>5938</v>
      </c>
    </row>
    <row r="42" spans="1:2" x14ac:dyDescent="0.25">
      <c r="A42" s="9"/>
      <c r="B42" s="1" t="s">
        <v>5938</v>
      </c>
    </row>
    <row r="43" spans="1:2" x14ac:dyDescent="0.25">
      <c r="A43" s="9"/>
      <c r="B43" s="1" t="s">
        <v>5938</v>
      </c>
    </row>
    <row r="44" spans="1:2" x14ac:dyDescent="0.25">
      <c r="A44" s="9"/>
      <c r="B44" s="1" t="s">
        <v>5938</v>
      </c>
    </row>
    <row r="45" spans="1:2" x14ac:dyDescent="0.25">
      <c r="A45" s="9"/>
      <c r="B45" s="1" t="s">
        <v>5938</v>
      </c>
    </row>
    <row r="46" spans="1:2" x14ac:dyDescent="0.25">
      <c r="A46" s="9"/>
      <c r="B46" s="1" t="s">
        <v>5938</v>
      </c>
    </row>
    <row r="47" spans="1:2" x14ac:dyDescent="0.25">
      <c r="A47" s="9"/>
      <c r="B47" s="1" t="s">
        <v>5938</v>
      </c>
    </row>
    <row r="48" spans="1:2" x14ac:dyDescent="0.25">
      <c r="A48" s="9"/>
      <c r="B48" s="1" t="s">
        <v>5938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5939</v>
      </c>
      <c r="C2">
        <v>5522.1369999999997</v>
      </c>
    </row>
    <row r="3" spans="1:3" x14ac:dyDescent="0.25">
      <c r="A3" s="9">
        <v>46189</v>
      </c>
      <c r="B3" s="1" t="s">
        <v>5939</v>
      </c>
      <c r="C3">
        <v>5549.23</v>
      </c>
    </row>
    <row r="4" spans="1:3" x14ac:dyDescent="0.25">
      <c r="A4" s="9">
        <v>46190</v>
      </c>
      <c r="B4" s="1" t="s">
        <v>5939</v>
      </c>
      <c r="C4">
        <v>5533.8429999999998</v>
      </c>
    </row>
    <row r="5" spans="1:3" x14ac:dyDescent="0.25">
      <c r="A5" s="9">
        <v>46191</v>
      </c>
      <c r="B5" s="1" t="s">
        <v>5939</v>
      </c>
      <c r="C5">
        <v>5629.4690000000001</v>
      </c>
    </row>
    <row r="6" spans="1:3" x14ac:dyDescent="0.25">
      <c r="A6" s="9">
        <v>46192</v>
      </c>
      <c r="B6" s="1" t="s">
        <v>5939</v>
      </c>
      <c r="C6">
        <v>5599.9530000000004</v>
      </c>
    </row>
    <row r="7" spans="1:3" x14ac:dyDescent="0.25">
      <c r="A7" s="9">
        <v>46195</v>
      </c>
      <c r="B7" s="1" t="s">
        <v>5939</v>
      </c>
      <c r="C7">
        <v>5592.0060000000003</v>
      </c>
    </row>
    <row r="8" spans="1:3" x14ac:dyDescent="0.25">
      <c r="A8" s="9">
        <v>46196</v>
      </c>
      <c r="B8" s="1" t="s">
        <v>5939</v>
      </c>
      <c r="C8">
        <v>5637.9989999999998</v>
      </c>
    </row>
    <row r="9" spans="1:3" x14ac:dyDescent="0.25">
      <c r="A9" s="9">
        <v>46197</v>
      </c>
      <c r="B9" s="1" t="s">
        <v>5939</v>
      </c>
      <c r="C9">
        <v>5636.2740000000003</v>
      </c>
    </row>
    <row r="10" spans="1:3" x14ac:dyDescent="0.25">
      <c r="A10" s="9">
        <v>46198</v>
      </c>
      <c r="B10" s="1" t="s">
        <v>5939</v>
      </c>
      <c r="C10">
        <v>5611.97</v>
      </c>
    </row>
    <row r="11" spans="1:3" x14ac:dyDescent="0.25">
      <c r="A11" s="9">
        <v>46199</v>
      </c>
      <c r="B11" s="1" t="s">
        <v>5939</v>
      </c>
      <c r="C11">
        <v>5596.6819999999998</v>
      </c>
    </row>
    <row r="12" spans="1:3" x14ac:dyDescent="0.25">
      <c r="A12" s="9">
        <v>46202</v>
      </c>
      <c r="B12" s="1" t="s">
        <v>5939</v>
      </c>
      <c r="C12">
        <v>5586.6819999999998</v>
      </c>
    </row>
    <row r="13" spans="1:3" x14ac:dyDescent="0.25">
      <c r="A13" s="9"/>
      <c r="B13" s="1" t="s">
        <v>5939</v>
      </c>
    </row>
    <row r="14" spans="1:3" x14ac:dyDescent="0.25">
      <c r="A14" s="9"/>
      <c r="B14" s="1" t="s">
        <v>5939</v>
      </c>
    </row>
    <row r="15" spans="1:3" x14ac:dyDescent="0.25">
      <c r="A15" s="9"/>
      <c r="B15" s="1" t="s">
        <v>5939</v>
      </c>
    </row>
    <row r="16" spans="1:3" x14ac:dyDescent="0.25">
      <c r="A16" s="9"/>
      <c r="B16" s="1" t="s">
        <v>5939</v>
      </c>
    </row>
    <row r="17" spans="1:2" x14ac:dyDescent="0.25">
      <c r="A17" s="9"/>
      <c r="B17" s="1" t="s">
        <v>5939</v>
      </c>
    </row>
    <row r="18" spans="1:2" x14ac:dyDescent="0.25">
      <c r="A18" s="9"/>
      <c r="B18" s="1" t="s">
        <v>5939</v>
      </c>
    </row>
    <row r="19" spans="1:2" x14ac:dyDescent="0.25">
      <c r="A19" s="9"/>
      <c r="B19" s="1" t="s">
        <v>5939</v>
      </c>
    </row>
    <row r="20" spans="1:2" x14ac:dyDescent="0.25">
      <c r="A20" s="9"/>
      <c r="B20" s="1" t="s">
        <v>5939</v>
      </c>
    </row>
    <row r="21" spans="1:2" x14ac:dyDescent="0.25">
      <c r="A21" s="9"/>
      <c r="B21" s="1" t="s">
        <v>5939</v>
      </c>
    </row>
    <row r="22" spans="1:2" x14ac:dyDescent="0.25">
      <c r="A22" s="9"/>
      <c r="B22" s="1" t="s">
        <v>5939</v>
      </c>
    </row>
    <row r="23" spans="1:2" x14ac:dyDescent="0.25">
      <c r="A23" s="9"/>
      <c r="B23" s="1" t="s">
        <v>5939</v>
      </c>
    </row>
    <row r="24" spans="1:2" x14ac:dyDescent="0.25">
      <c r="A24" s="9"/>
      <c r="B24" s="1" t="s">
        <v>5939</v>
      </c>
    </row>
    <row r="25" spans="1:2" x14ac:dyDescent="0.25">
      <c r="A25" s="9"/>
      <c r="B25" s="1" t="s">
        <v>5939</v>
      </c>
    </row>
    <row r="26" spans="1:2" x14ac:dyDescent="0.25">
      <c r="A26" s="9"/>
      <c r="B26" s="1" t="s">
        <v>5939</v>
      </c>
    </row>
    <row r="27" spans="1:2" x14ac:dyDescent="0.25">
      <c r="A27" s="9"/>
      <c r="B27" s="1" t="s">
        <v>5939</v>
      </c>
    </row>
    <row r="28" spans="1:2" x14ac:dyDescent="0.25">
      <c r="A28" s="9"/>
      <c r="B28" s="1" t="s">
        <v>5939</v>
      </c>
    </row>
    <row r="29" spans="1:2" x14ac:dyDescent="0.25">
      <c r="A29" s="9"/>
      <c r="B29" s="1" t="s">
        <v>5939</v>
      </c>
    </row>
    <row r="30" spans="1:2" x14ac:dyDescent="0.25">
      <c r="A30" s="9"/>
      <c r="B30" s="1" t="s">
        <v>5939</v>
      </c>
    </row>
    <row r="31" spans="1:2" x14ac:dyDescent="0.25">
      <c r="A31" s="9"/>
      <c r="B31" s="1" t="s">
        <v>5939</v>
      </c>
    </row>
    <row r="32" spans="1:2" x14ac:dyDescent="0.25">
      <c r="A32" s="9"/>
      <c r="B32" s="1" t="s">
        <v>5939</v>
      </c>
    </row>
    <row r="33" spans="1:2" x14ac:dyDescent="0.25">
      <c r="A33" s="9"/>
      <c r="B33" s="1" t="s">
        <v>5939</v>
      </c>
    </row>
    <row r="34" spans="1:2" x14ac:dyDescent="0.25">
      <c r="A34" s="9"/>
      <c r="B34" s="1" t="s">
        <v>5939</v>
      </c>
    </row>
    <row r="35" spans="1:2" x14ac:dyDescent="0.25">
      <c r="A35" s="9"/>
      <c r="B35" s="1" t="s">
        <v>5939</v>
      </c>
    </row>
    <row r="36" spans="1:2" x14ac:dyDescent="0.25">
      <c r="A36" s="9"/>
      <c r="B36" s="1" t="s">
        <v>5939</v>
      </c>
    </row>
    <row r="37" spans="1:2" x14ac:dyDescent="0.25">
      <c r="A37" s="9"/>
      <c r="B37" s="1" t="s">
        <v>5939</v>
      </c>
    </row>
    <row r="38" spans="1:2" x14ac:dyDescent="0.25">
      <c r="A38" s="9"/>
      <c r="B38" s="1" t="s">
        <v>5939</v>
      </c>
    </row>
    <row r="39" spans="1:2" x14ac:dyDescent="0.25">
      <c r="A39" s="9"/>
      <c r="B39" s="1" t="s">
        <v>5939</v>
      </c>
    </row>
    <row r="40" spans="1:2" x14ac:dyDescent="0.25">
      <c r="A40" s="9"/>
      <c r="B40" s="1" t="s">
        <v>5939</v>
      </c>
    </row>
    <row r="41" spans="1:2" x14ac:dyDescent="0.25">
      <c r="A41" s="9"/>
      <c r="B41" s="1" t="s">
        <v>5939</v>
      </c>
    </row>
    <row r="42" spans="1:2" x14ac:dyDescent="0.25">
      <c r="A42" s="9"/>
      <c r="B42" s="1" t="s">
        <v>5939</v>
      </c>
    </row>
    <row r="43" spans="1:2" x14ac:dyDescent="0.25">
      <c r="A43" s="9"/>
      <c r="B43" s="1" t="s">
        <v>5939</v>
      </c>
    </row>
    <row r="44" spans="1:2" x14ac:dyDescent="0.25">
      <c r="A44" s="9"/>
      <c r="B44" s="1" t="s">
        <v>5939</v>
      </c>
    </row>
    <row r="45" spans="1:2" x14ac:dyDescent="0.25">
      <c r="A45" s="9"/>
      <c r="B45" s="1" t="s">
        <v>5939</v>
      </c>
    </row>
    <row r="46" spans="1:2" x14ac:dyDescent="0.25">
      <c r="A46" s="9"/>
      <c r="B46" s="1" t="s">
        <v>5939</v>
      </c>
    </row>
    <row r="47" spans="1:2" x14ac:dyDescent="0.25">
      <c r="A47" s="9"/>
      <c r="B47" s="1" t="s">
        <v>5939</v>
      </c>
    </row>
    <row r="48" spans="1:2" x14ac:dyDescent="0.25">
      <c r="A48" s="9"/>
      <c r="B48" s="1" t="s">
        <v>5939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5940</v>
      </c>
      <c r="C2">
        <v>5561.0640000000003</v>
      </c>
    </row>
    <row r="3" spans="1:3" x14ac:dyDescent="0.25">
      <c r="A3" s="9">
        <v>46189</v>
      </c>
      <c r="B3" s="1" t="s">
        <v>5940</v>
      </c>
      <c r="C3">
        <v>5588.9790000000003</v>
      </c>
    </row>
    <row r="4" spans="1:3" x14ac:dyDescent="0.25">
      <c r="A4" s="9">
        <v>46190</v>
      </c>
      <c r="B4" s="1" t="s">
        <v>5940</v>
      </c>
      <c r="C4">
        <v>5573.73</v>
      </c>
    </row>
    <row r="5" spans="1:3" x14ac:dyDescent="0.25">
      <c r="A5" s="9">
        <v>46191</v>
      </c>
      <c r="B5" s="1" t="s">
        <v>5940</v>
      </c>
      <c r="C5">
        <v>5671.2439999999997</v>
      </c>
    </row>
    <row r="6" spans="1:3" x14ac:dyDescent="0.25">
      <c r="A6" s="9">
        <v>46192</v>
      </c>
      <c r="B6" s="1" t="s">
        <v>5940</v>
      </c>
      <c r="C6">
        <v>5642.116</v>
      </c>
    </row>
    <row r="7" spans="1:3" x14ac:dyDescent="0.25">
      <c r="A7" s="9">
        <v>46195</v>
      </c>
      <c r="B7" s="1" t="s">
        <v>5940</v>
      </c>
      <c r="C7">
        <v>5633.1019999999999</v>
      </c>
    </row>
    <row r="8" spans="1:3" x14ac:dyDescent="0.25">
      <c r="A8" s="9">
        <v>46196</v>
      </c>
      <c r="B8" s="1" t="s">
        <v>5940</v>
      </c>
      <c r="C8">
        <v>5678.3140000000003</v>
      </c>
    </row>
    <row r="9" spans="1:3" x14ac:dyDescent="0.25">
      <c r="A9" s="9">
        <v>46197</v>
      </c>
      <c r="B9" s="1" t="s">
        <v>5940</v>
      </c>
      <c r="C9">
        <v>5675.5290000000005</v>
      </c>
    </row>
    <row r="10" spans="1:3" x14ac:dyDescent="0.25">
      <c r="A10" s="9">
        <v>46198</v>
      </c>
      <c r="B10" s="1" t="s">
        <v>5940</v>
      </c>
      <c r="C10">
        <v>5650.3860000000004</v>
      </c>
    </row>
    <row r="11" spans="1:3" x14ac:dyDescent="0.25">
      <c r="A11" s="9">
        <v>46199</v>
      </c>
      <c r="B11" s="1" t="s">
        <v>5940</v>
      </c>
      <c r="C11">
        <v>5634.2259999999997</v>
      </c>
    </row>
    <row r="12" spans="1:3" x14ac:dyDescent="0.25">
      <c r="A12" s="9">
        <v>46202</v>
      </c>
      <c r="B12" s="1" t="s">
        <v>5940</v>
      </c>
      <c r="C12">
        <v>5623.8010000000004</v>
      </c>
    </row>
    <row r="13" spans="1:3" x14ac:dyDescent="0.25">
      <c r="A13" s="9"/>
      <c r="B13" s="1" t="s">
        <v>5940</v>
      </c>
    </row>
    <row r="14" spans="1:3" x14ac:dyDescent="0.25">
      <c r="A14" s="9"/>
      <c r="B14" s="1" t="s">
        <v>5940</v>
      </c>
    </row>
    <row r="15" spans="1:3" x14ac:dyDescent="0.25">
      <c r="A15" s="9"/>
      <c r="B15" s="1" t="s">
        <v>5940</v>
      </c>
    </row>
    <row r="16" spans="1:3" x14ac:dyDescent="0.25">
      <c r="A16" s="9"/>
      <c r="B16" s="1" t="s">
        <v>5940</v>
      </c>
    </row>
    <row r="17" spans="1:2" x14ac:dyDescent="0.25">
      <c r="A17" s="9"/>
      <c r="B17" s="1" t="s">
        <v>5940</v>
      </c>
    </row>
    <row r="18" spans="1:2" x14ac:dyDescent="0.25">
      <c r="A18" s="9"/>
      <c r="B18" s="1" t="s">
        <v>5940</v>
      </c>
    </row>
    <row r="19" spans="1:2" x14ac:dyDescent="0.25">
      <c r="A19" s="9"/>
      <c r="B19" s="1" t="s">
        <v>5940</v>
      </c>
    </row>
    <row r="20" spans="1:2" x14ac:dyDescent="0.25">
      <c r="A20" s="9"/>
      <c r="B20" s="1" t="s">
        <v>5940</v>
      </c>
    </row>
    <row r="21" spans="1:2" x14ac:dyDescent="0.25">
      <c r="A21" s="9"/>
      <c r="B21" s="1" t="s">
        <v>5940</v>
      </c>
    </row>
    <row r="22" spans="1:2" x14ac:dyDescent="0.25">
      <c r="A22" s="9"/>
      <c r="B22" s="1" t="s">
        <v>5940</v>
      </c>
    </row>
    <row r="23" spans="1:2" x14ac:dyDescent="0.25">
      <c r="A23" s="9"/>
      <c r="B23" s="1" t="s">
        <v>5940</v>
      </c>
    </row>
    <row r="24" spans="1:2" x14ac:dyDescent="0.25">
      <c r="A24" s="9"/>
      <c r="B24" s="1" t="s">
        <v>5940</v>
      </c>
    </row>
    <row r="25" spans="1:2" x14ac:dyDescent="0.25">
      <c r="A25" s="9"/>
      <c r="B25" s="1" t="s">
        <v>5940</v>
      </c>
    </row>
    <row r="26" spans="1:2" x14ac:dyDescent="0.25">
      <c r="A26" s="9"/>
      <c r="B26" s="1" t="s">
        <v>5940</v>
      </c>
    </row>
    <row r="27" spans="1:2" x14ac:dyDescent="0.25">
      <c r="A27" s="9"/>
      <c r="B27" s="1" t="s">
        <v>5940</v>
      </c>
    </row>
    <row r="28" spans="1:2" x14ac:dyDescent="0.25">
      <c r="A28" s="9"/>
      <c r="B28" s="1" t="s">
        <v>5940</v>
      </c>
    </row>
    <row r="29" spans="1:2" x14ac:dyDescent="0.25">
      <c r="A29" s="9"/>
      <c r="B29" s="1" t="s">
        <v>5940</v>
      </c>
    </row>
    <row r="30" spans="1:2" x14ac:dyDescent="0.25">
      <c r="A30" s="9"/>
      <c r="B30" s="1" t="s">
        <v>5940</v>
      </c>
    </row>
    <row r="31" spans="1:2" x14ac:dyDescent="0.25">
      <c r="A31" s="9"/>
      <c r="B31" s="1" t="s">
        <v>5940</v>
      </c>
    </row>
    <row r="32" spans="1:2" x14ac:dyDescent="0.25">
      <c r="A32" s="9"/>
      <c r="B32" s="1" t="s">
        <v>5940</v>
      </c>
    </row>
    <row r="33" spans="1:2" x14ac:dyDescent="0.25">
      <c r="A33" s="9"/>
      <c r="B33" s="1" t="s">
        <v>5940</v>
      </c>
    </row>
    <row r="34" spans="1:2" x14ac:dyDescent="0.25">
      <c r="A34" s="9"/>
      <c r="B34" s="1" t="s">
        <v>5940</v>
      </c>
    </row>
    <row r="35" spans="1:2" x14ac:dyDescent="0.25">
      <c r="A35" s="9"/>
      <c r="B35" s="1" t="s">
        <v>5940</v>
      </c>
    </row>
    <row r="36" spans="1:2" x14ac:dyDescent="0.25">
      <c r="A36" s="9"/>
      <c r="B36" s="1" t="s">
        <v>5940</v>
      </c>
    </row>
    <row r="37" spans="1:2" x14ac:dyDescent="0.25">
      <c r="A37" s="9"/>
      <c r="B37" s="1" t="s">
        <v>5940</v>
      </c>
    </row>
    <row r="38" spans="1:2" x14ac:dyDescent="0.25">
      <c r="A38" s="9"/>
      <c r="B38" s="1" t="s">
        <v>5940</v>
      </c>
    </row>
    <row r="39" spans="1:2" x14ac:dyDescent="0.25">
      <c r="A39" s="9"/>
      <c r="B39" s="1" t="s">
        <v>5940</v>
      </c>
    </row>
    <row r="40" spans="1:2" x14ac:dyDescent="0.25">
      <c r="A40" s="9"/>
      <c r="B40" s="1" t="s">
        <v>5940</v>
      </c>
    </row>
    <row r="41" spans="1:2" x14ac:dyDescent="0.25">
      <c r="A41" s="9"/>
      <c r="B41" s="1" t="s">
        <v>5940</v>
      </c>
    </row>
    <row r="42" spans="1:2" x14ac:dyDescent="0.25">
      <c r="A42" s="9"/>
      <c r="B42" s="1" t="s">
        <v>5940</v>
      </c>
    </row>
    <row r="43" spans="1:2" x14ac:dyDescent="0.25">
      <c r="A43" s="9"/>
      <c r="B43" s="1" t="s">
        <v>5940</v>
      </c>
    </row>
    <row r="44" spans="1:2" x14ac:dyDescent="0.25">
      <c r="A44" s="9"/>
      <c r="B44" s="1" t="s">
        <v>5940</v>
      </c>
    </row>
    <row r="45" spans="1:2" x14ac:dyDescent="0.25">
      <c r="A45" s="9"/>
      <c r="B45" s="1" t="s">
        <v>5940</v>
      </c>
    </row>
    <row r="46" spans="1:2" x14ac:dyDescent="0.25">
      <c r="A46" s="9"/>
      <c r="B46" s="1" t="s">
        <v>5940</v>
      </c>
    </row>
    <row r="47" spans="1:2" x14ac:dyDescent="0.25">
      <c r="A47" s="9"/>
      <c r="B47" s="1" t="s">
        <v>5940</v>
      </c>
    </row>
    <row r="48" spans="1:2" x14ac:dyDescent="0.25">
      <c r="A48" s="9"/>
      <c r="B48" s="1" t="s">
        <v>5940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5941</v>
      </c>
      <c r="C2">
        <v>5638.2510000000002</v>
      </c>
    </row>
    <row r="3" spans="1:3" x14ac:dyDescent="0.25">
      <c r="A3" s="9">
        <v>46189</v>
      </c>
      <c r="B3" s="1" t="s">
        <v>5941</v>
      </c>
      <c r="C3">
        <v>5668.8890000000001</v>
      </c>
    </row>
    <row r="4" spans="1:3" x14ac:dyDescent="0.25">
      <c r="A4" s="9">
        <v>46190</v>
      </c>
      <c r="B4" s="1" t="s">
        <v>5941</v>
      </c>
      <c r="C4">
        <v>5653.9970000000003</v>
      </c>
    </row>
    <row r="5" spans="1:3" x14ac:dyDescent="0.25">
      <c r="A5" s="9">
        <v>46191</v>
      </c>
      <c r="B5" s="1" t="s">
        <v>5941</v>
      </c>
      <c r="C5">
        <v>5756.0069999999996</v>
      </c>
    </row>
    <row r="6" spans="1:3" x14ac:dyDescent="0.25">
      <c r="A6" s="9">
        <v>46192</v>
      </c>
      <c r="B6" s="1" t="s">
        <v>5941</v>
      </c>
      <c r="C6">
        <v>5727.7539999999999</v>
      </c>
    </row>
    <row r="7" spans="1:3" x14ac:dyDescent="0.25">
      <c r="A7" s="9">
        <v>46195</v>
      </c>
      <c r="B7" s="1" t="s">
        <v>5941</v>
      </c>
      <c r="C7">
        <v>5717.1809999999996</v>
      </c>
    </row>
    <row r="8" spans="1:3" x14ac:dyDescent="0.25">
      <c r="A8" s="9">
        <v>46196</v>
      </c>
      <c r="B8" s="1" t="s">
        <v>5941</v>
      </c>
      <c r="C8">
        <v>5759.5529999999999</v>
      </c>
    </row>
    <row r="9" spans="1:3" x14ac:dyDescent="0.25">
      <c r="A9" s="9">
        <v>46197</v>
      </c>
      <c r="B9" s="1" t="s">
        <v>5941</v>
      </c>
      <c r="C9">
        <v>5753.7910000000002</v>
      </c>
    </row>
    <row r="10" spans="1:3" x14ac:dyDescent="0.25">
      <c r="A10" s="9">
        <v>46198</v>
      </c>
      <c r="B10" s="1" t="s">
        <v>5941</v>
      </c>
      <c r="C10">
        <v>5728.0450000000001</v>
      </c>
    </row>
    <row r="11" spans="1:3" x14ac:dyDescent="0.25">
      <c r="A11" s="9">
        <v>46199</v>
      </c>
      <c r="B11" s="1" t="s">
        <v>5941</v>
      </c>
      <c r="C11">
        <v>5709.9930000000004</v>
      </c>
    </row>
    <row r="12" spans="1:3" x14ac:dyDescent="0.25">
      <c r="A12" s="9">
        <v>46202</v>
      </c>
      <c r="B12" s="1" t="s">
        <v>5941</v>
      </c>
      <c r="C12">
        <v>5699.9679999999998</v>
      </c>
    </row>
    <row r="13" spans="1:3" x14ac:dyDescent="0.25">
      <c r="A13" s="9"/>
      <c r="B13" s="1" t="s">
        <v>5941</v>
      </c>
    </row>
    <row r="14" spans="1:3" x14ac:dyDescent="0.25">
      <c r="A14" s="9"/>
      <c r="B14" s="1" t="s">
        <v>5941</v>
      </c>
    </row>
    <row r="15" spans="1:3" x14ac:dyDescent="0.25">
      <c r="A15" s="9"/>
      <c r="B15" s="1" t="s">
        <v>5941</v>
      </c>
    </row>
    <row r="16" spans="1:3" x14ac:dyDescent="0.25">
      <c r="A16" s="9"/>
      <c r="B16" s="1" t="s">
        <v>5941</v>
      </c>
    </row>
    <row r="17" spans="1:2" x14ac:dyDescent="0.25">
      <c r="A17" s="9"/>
      <c r="B17" s="1" t="s">
        <v>5941</v>
      </c>
    </row>
    <row r="18" spans="1:2" x14ac:dyDescent="0.25">
      <c r="A18" s="9"/>
      <c r="B18" s="1" t="s">
        <v>5941</v>
      </c>
    </row>
    <row r="19" spans="1:2" x14ac:dyDescent="0.25">
      <c r="A19" s="9"/>
      <c r="B19" s="1" t="s">
        <v>5941</v>
      </c>
    </row>
    <row r="20" spans="1:2" x14ac:dyDescent="0.25">
      <c r="A20" s="9"/>
      <c r="B20" s="1" t="s">
        <v>5941</v>
      </c>
    </row>
    <row r="21" spans="1:2" x14ac:dyDescent="0.25">
      <c r="A21" s="9"/>
      <c r="B21" s="1" t="s">
        <v>5941</v>
      </c>
    </row>
    <row r="22" spans="1:2" x14ac:dyDescent="0.25">
      <c r="A22" s="9"/>
      <c r="B22" s="1" t="s">
        <v>5941</v>
      </c>
    </row>
    <row r="23" spans="1:2" x14ac:dyDescent="0.25">
      <c r="A23" s="9"/>
      <c r="B23" s="1" t="s">
        <v>5941</v>
      </c>
    </row>
    <row r="24" spans="1:2" x14ac:dyDescent="0.25">
      <c r="A24" s="9"/>
      <c r="B24" s="1" t="s">
        <v>5941</v>
      </c>
    </row>
    <row r="25" spans="1:2" x14ac:dyDescent="0.25">
      <c r="A25" s="9"/>
      <c r="B25" s="1" t="s">
        <v>5941</v>
      </c>
    </row>
    <row r="26" spans="1:2" x14ac:dyDescent="0.25">
      <c r="A26" s="9"/>
      <c r="B26" s="1" t="s">
        <v>5941</v>
      </c>
    </row>
    <row r="27" spans="1:2" x14ac:dyDescent="0.25">
      <c r="A27" s="9"/>
      <c r="B27" s="1" t="s">
        <v>5941</v>
      </c>
    </row>
    <row r="28" spans="1:2" x14ac:dyDescent="0.25">
      <c r="A28" s="9"/>
      <c r="B28" s="1" t="s">
        <v>5941</v>
      </c>
    </row>
    <row r="29" spans="1:2" x14ac:dyDescent="0.25">
      <c r="A29" s="9"/>
      <c r="B29" s="1" t="s">
        <v>5941</v>
      </c>
    </row>
    <row r="30" spans="1:2" x14ac:dyDescent="0.25">
      <c r="A30" s="9"/>
      <c r="B30" s="1" t="s">
        <v>5941</v>
      </c>
    </row>
    <row r="31" spans="1:2" x14ac:dyDescent="0.25">
      <c r="A31" s="9"/>
      <c r="B31" s="1" t="s">
        <v>5941</v>
      </c>
    </row>
    <row r="32" spans="1:2" x14ac:dyDescent="0.25">
      <c r="A32" s="9"/>
      <c r="B32" s="1" t="s">
        <v>5941</v>
      </c>
    </row>
    <row r="33" spans="1:2" x14ac:dyDescent="0.25">
      <c r="A33" s="9"/>
      <c r="B33" s="1" t="s">
        <v>5941</v>
      </c>
    </row>
    <row r="34" spans="1:2" x14ac:dyDescent="0.25">
      <c r="A34" s="9"/>
      <c r="B34" s="1" t="s">
        <v>5941</v>
      </c>
    </row>
    <row r="35" spans="1:2" x14ac:dyDescent="0.25">
      <c r="A35" s="9"/>
      <c r="B35" s="1" t="s">
        <v>5941</v>
      </c>
    </row>
    <row r="36" spans="1:2" x14ac:dyDescent="0.25">
      <c r="A36" s="9"/>
      <c r="B36" s="1" t="s">
        <v>5941</v>
      </c>
    </row>
    <row r="37" spans="1:2" x14ac:dyDescent="0.25">
      <c r="A37" s="9"/>
      <c r="B37" s="1" t="s">
        <v>5941</v>
      </c>
    </row>
    <row r="38" spans="1:2" x14ac:dyDescent="0.25">
      <c r="A38" s="9"/>
      <c r="B38" s="1" t="s">
        <v>5941</v>
      </c>
    </row>
    <row r="39" spans="1:2" x14ac:dyDescent="0.25">
      <c r="A39" s="9"/>
      <c r="B39" s="1" t="s">
        <v>5941</v>
      </c>
    </row>
    <row r="40" spans="1:2" x14ac:dyDescent="0.25">
      <c r="A40" s="9"/>
      <c r="B40" s="1" t="s">
        <v>5941</v>
      </c>
    </row>
    <row r="41" spans="1:2" x14ac:dyDescent="0.25">
      <c r="A41" s="9"/>
      <c r="B41" s="1" t="s">
        <v>5941</v>
      </c>
    </row>
    <row r="42" spans="1:2" x14ac:dyDescent="0.25">
      <c r="A42" s="9"/>
      <c r="B42" s="1" t="s">
        <v>5941</v>
      </c>
    </row>
    <row r="43" spans="1:2" x14ac:dyDescent="0.25">
      <c r="A43" s="9"/>
      <c r="B43" s="1" t="s">
        <v>5941</v>
      </c>
    </row>
    <row r="44" spans="1:2" x14ac:dyDescent="0.25">
      <c r="A44" s="9"/>
      <c r="B44" s="1" t="s">
        <v>5941</v>
      </c>
    </row>
    <row r="45" spans="1:2" x14ac:dyDescent="0.25">
      <c r="A45" s="9"/>
      <c r="B45" s="1" t="s">
        <v>5941</v>
      </c>
    </row>
    <row r="46" spans="1:2" x14ac:dyDescent="0.25">
      <c r="A46" s="9"/>
      <c r="B46" s="1" t="s">
        <v>5941</v>
      </c>
    </row>
    <row r="47" spans="1:2" x14ac:dyDescent="0.25">
      <c r="A47" s="9"/>
      <c r="B47" s="1" t="s">
        <v>5941</v>
      </c>
    </row>
    <row r="48" spans="1:2" x14ac:dyDescent="0.25">
      <c r="A48" s="9"/>
      <c r="B48" s="1" t="s">
        <v>5941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5942</v>
      </c>
      <c r="C2">
        <v>5745.68</v>
      </c>
    </row>
    <row r="3" spans="1:3" x14ac:dyDescent="0.25">
      <c r="A3" s="9">
        <v>46189</v>
      </c>
      <c r="B3" s="1" t="s">
        <v>5942</v>
      </c>
      <c r="C3">
        <v>5778.9059999999999</v>
      </c>
    </row>
    <row r="4" spans="1:3" x14ac:dyDescent="0.25">
      <c r="A4" s="9">
        <v>46190</v>
      </c>
      <c r="B4" s="1" t="s">
        <v>5942</v>
      </c>
      <c r="C4">
        <v>5764.2039999999997</v>
      </c>
    </row>
    <row r="5" spans="1:3" x14ac:dyDescent="0.25">
      <c r="A5" s="9">
        <v>46191</v>
      </c>
      <c r="B5" s="1" t="s">
        <v>5942</v>
      </c>
      <c r="C5">
        <v>5871.7920000000004</v>
      </c>
    </row>
    <row r="6" spans="1:3" x14ac:dyDescent="0.25">
      <c r="A6" s="9">
        <v>46192</v>
      </c>
      <c r="B6" s="1" t="s">
        <v>5942</v>
      </c>
      <c r="C6">
        <v>5843.6040000000003</v>
      </c>
    </row>
    <row r="7" spans="1:3" x14ac:dyDescent="0.25">
      <c r="A7" s="9">
        <v>46195</v>
      </c>
      <c r="B7" s="1" t="s">
        <v>5942</v>
      </c>
      <c r="C7">
        <v>5831.2929999999997</v>
      </c>
    </row>
    <row r="8" spans="1:3" x14ac:dyDescent="0.25">
      <c r="A8" s="9">
        <v>46196</v>
      </c>
      <c r="B8" s="1" t="s">
        <v>5942</v>
      </c>
      <c r="C8">
        <v>5873.3019999999997</v>
      </c>
    </row>
    <row r="9" spans="1:3" x14ac:dyDescent="0.25">
      <c r="A9" s="9">
        <v>46197</v>
      </c>
      <c r="B9" s="1" t="s">
        <v>5942</v>
      </c>
      <c r="C9">
        <v>5863.9049999999997</v>
      </c>
    </row>
    <row r="10" spans="1:3" x14ac:dyDescent="0.25">
      <c r="A10" s="9">
        <v>46198</v>
      </c>
      <c r="B10" s="1" t="s">
        <v>5942</v>
      </c>
      <c r="C10">
        <v>5836.2969999999996</v>
      </c>
    </row>
    <row r="11" spans="1:3" x14ac:dyDescent="0.25">
      <c r="A11" s="9">
        <v>46199</v>
      </c>
      <c r="B11" s="1" t="s">
        <v>5942</v>
      </c>
      <c r="C11">
        <v>5817.2560000000003</v>
      </c>
    </row>
    <row r="12" spans="1:3" x14ac:dyDescent="0.25">
      <c r="A12" s="9">
        <v>46202</v>
      </c>
      <c r="B12" s="1" t="s">
        <v>5942</v>
      </c>
      <c r="C12">
        <v>5805.049</v>
      </c>
    </row>
    <row r="13" spans="1:3" x14ac:dyDescent="0.25">
      <c r="A13" s="9"/>
      <c r="B13" s="1" t="s">
        <v>5942</v>
      </c>
    </row>
    <row r="14" spans="1:3" x14ac:dyDescent="0.25">
      <c r="A14" s="9"/>
      <c r="B14" s="1" t="s">
        <v>5942</v>
      </c>
    </row>
    <row r="15" spans="1:3" x14ac:dyDescent="0.25">
      <c r="A15" s="9"/>
      <c r="B15" s="1" t="s">
        <v>5942</v>
      </c>
    </row>
    <row r="16" spans="1:3" x14ac:dyDescent="0.25">
      <c r="A16" s="9"/>
      <c r="B16" s="1" t="s">
        <v>5942</v>
      </c>
    </row>
    <row r="17" spans="1:2" x14ac:dyDescent="0.25">
      <c r="A17" s="9"/>
      <c r="B17" s="1" t="s">
        <v>5942</v>
      </c>
    </row>
    <row r="18" spans="1:2" x14ac:dyDescent="0.25">
      <c r="A18" s="9"/>
      <c r="B18" s="1" t="s">
        <v>5942</v>
      </c>
    </row>
    <row r="19" spans="1:2" x14ac:dyDescent="0.25">
      <c r="A19" s="9"/>
      <c r="B19" s="1" t="s">
        <v>5942</v>
      </c>
    </row>
    <row r="20" spans="1:2" x14ac:dyDescent="0.25">
      <c r="A20" s="9"/>
      <c r="B20" s="1" t="s">
        <v>5942</v>
      </c>
    </row>
    <row r="21" spans="1:2" x14ac:dyDescent="0.25">
      <c r="A21" s="9"/>
      <c r="B21" s="1" t="s">
        <v>5942</v>
      </c>
    </row>
    <row r="22" spans="1:2" x14ac:dyDescent="0.25">
      <c r="A22" s="9"/>
      <c r="B22" s="1" t="s">
        <v>5942</v>
      </c>
    </row>
    <row r="23" spans="1:2" x14ac:dyDescent="0.25">
      <c r="A23" s="9"/>
      <c r="B23" s="1" t="s">
        <v>5942</v>
      </c>
    </row>
    <row r="24" spans="1:2" x14ac:dyDescent="0.25">
      <c r="A24" s="9"/>
      <c r="B24" s="1" t="s">
        <v>5942</v>
      </c>
    </row>
    <row r="25" spans="1:2" x14ac:dyDescent="0.25">
      <c r="A25" s="9"/>
      <c r="B25" s="1" t="s">
        <v>5942</v>
      </c>
    </row>
    <row r="26" spans="1:2" x14ac:dyDescent="0.25">
      <c r="A26" s="9"/>
      <c r="B26" s="1" t="s">
        <v>5942</v>
      </c>
    </row>
    <row r="27" spans="1:2" x14ac:dyDescent="0.25">
      <c r="A27" s="9"/>
      <c r="B27" s="1" t="s">
        <v>5942</v>
      </c>
    </row>
    <row r="28" spans="1:2" x14ac:dyDescent="0.25">
      <c r="A28" s="9"/>
      <c r="B28" s="1" t="s">
        <v>5942</v>
      </c>
    </row>
    <row r="29" spans="1:2" x14ac:dyDescent="0.25">
      <c r="A29" s="9"/>
      <c r="B29" s="1" t="s">
        <v>5942</v>
      </c>
    </row>
    <row r="30" spans="1:2" x14ac:dyDescent="0.25">
      <c r="A30" s="9"/>
      <c r="B30" s="1" t="s">
        <v>5942</v>
      </c>
    </row>
    <row r="31" spans="1:2" x14ac:dyDescent="0.25">
      <c r="A31" s="9"/>
      <c r="B31" s="1" t="s">
        <v>5942</v>
      </c>
    </row>
    <row r="32" spans="1:2" x14ac:dyDescent="0.25">
      <c r="A32" s="9"/>
      <c r="B32" s="1" t="s">
        <v>5942</v>
      </c>
    </row>
    <row r="33" spans="1:2" x14ac:dyDescent="0.25">
      <c r="A33" s="9"/>
      <c r="B33" s="1" t="s">
        <v>5942</v>
      </c>
    </row>
    <row r="34" spans="1:2" x14ac:dyDescent="0.25">
      <c r="A34" s="9"/>
      <c r="B34" s="1" t="s">
        <v>5942</v>
      </c>
    </row>
    <row r="35" spans="1:2" x14ac:dyDescent="0.25">
      <c r="A35" s="9"/>
      <c r="B35" s="1" t="s">
        <v>5942</v>
      </c>
    </row>
    <row r="36" spans="1:2" x14ac:dyDescent="0.25">
      <c r="A36" s="9"/>
      <c r="B36" s="1" t="s">
        <v>5942</v>
      </c>
    </row>
    <row r="37" spans="1:2" x14ac:dyDescent="0.25">
      <c r="A37" s="9"/>
      <c r="B37" s="1" t="s">
        <v>5942</v>
      </c>
    </row>
    <row r="38" spans="1:2" x14ac:dyDescent="0.25">
      <c r="A38" s="9"/>
      <c r="B38" s="1" t="s">
        <v>5942</v>
      </c>
    </row>
    <row r="39" spans="1:2" x14ac:dyDescent="0.25">
      <c r="A39" s="9"/>
      <c r="B39" s="1" t="s">
        <v>5942</v>
      </c>
    </row>
    <row r="40" spans="1:2" x14ac:dyDescent="0.25">
      <c r="A40" s="9"/>
      <c r="B40" s="1" t="s">
        <v>5942</v>
      </c>
    </row>
    <row r="41" spans="1:2" x14ac:dyDescent="0.25">
      <c r="A41" s="9"/>
      <c r="B41" s="1" t="s">
        <v>5942</v>
      </c>
    </row>
    <row r="42" spans="1:2" x14ac:dyDescent="0.25">
      <c r="A42" s="9"/>
      <c r="B42" s="1" t="s">
        <v>5942</v>
      </c>
    </row>
    <row r="43" spans="1:2" x14ac:dyDescent="0.25">
      <c r="A43" s="9"/>
      <c r="B43" s="1" t="s">
        <v>5942</v>
      </c>
    </row>
    <row r="44" spans="1:2" x14ac:dyDescent="0.25">
      <c r="A44" s="9"/>
      <c r="B44" s="1" t="s">
        <v>5942</v>
      </c>
    </row>
    <row r="45" spans="1:2" x14ac:dyDescent="0.25">
      <c r="A45" s="9"/>
      <c r="B45" s="1" t="s">
        <v>5942</v>
      </c>
    </row>
    <row r="46" spans="1:2" x14ac:dyDescent="0.25">
      <c r="A46" s="9"/>
      <c r="B46" s="1" t="s">
        <v>5942</v>
      </c>
    </row>
    <row r="47" spans="1:2" x14ac:dyDescent="0.25">
      <c r="A47" s="9"/>
      <c r="B47" s="1" t="s">
        <v>5942</v>
      </c>
    </row>
    <row r="48" spans="1:2" x14ac:dyDescent="0.25">
      <c r="A48" s="9"/>
      <c r="B48" s="1" t="s">
        <v>5942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5943</v>
      </c>
      <c r="C2">
        <v>5865.2640000000001</v>
      </c>
    </row>
    <row r="3" spans="1:3" x14ac:dyDescent="0.25">
      <c r="A3" s="9">
        <v>46189</v>
      </c>
      <c r="B3" s="1" t="s">
        <v>5943</v>
      </c>
      <c r="C3">
        <v>5902.2920000000004</v>
      </c>
    </row>
    <row r="4" spans="1:3" x14ac:dyDescent="0.25">
      <c r="A4" s="9">
        <v>46190</v>
      </c>
      <c r="B4" s="1" t="s">
        <v>5943</v>
      </c>
      <c r="C4">
        <v>5887.0169999999998</v>
      </c>
    </row>
    <row r="5" spans="1:3" x14ac:dyDescent="0.25">
      <c r="A5" s="9">
        <v>46191</v>
      </c>
      <c r="B5" s="1" t="s">
        <v>5943</v>
      </c>
      <c r="C5">
        <v>6002.1589999999997</v>
      </c>
    </row>
    <row r="6" spans="1:3" x14ac:dyDescent="0.25">
      <c r="A6" s="9">
        <v>46192</v>
      </c>
      <c r="B6" s="1" t="s">
        <v>5943</v>
      </c>
      <c r="C6">
        <v>5973.7160000000003</v>
      </c>
    </row>
    <row r="7" spans="1:3" x14ac:dyDescent="0.25">
      <c r="A7" s="9">
        <v>46195</v>
      </c>
      <c r="B7" s="1" t="s">
        <v>5943</v>
      </c>
      <c r="C7">
        <v>5956.3</v>
      </c>
    </row>
    <row r="8" spans="1:3" x14ac:dyDescent="0.25">
      <c r="A8" s="9">
        <v>46196</v>
      </c>
      <c r="B8" s="1" t="s">
        <v>5943</v>
      </c>
      <c r="C8">
        <v>5998.7820000000002</v>
      </c>
    </row>
    <row r="9" spans="1:3" x14ac:dyDescent="0.25">
      <c r="A9" s="9">
        <v>46197</v>
      </c>
      <c r="B9" s="1" t="s">
        <v>5943</v>
      </c>
      <c r="C9">
        <v>5985.7049999999999</v>
      </c>
    </row>
    <row r="10" spans="1:3" x14ac:dyDescent="0.25">
      <c r="A10" s="9">
        <v>46198</v>
      </c>
      <c r="B10" s="1" t="s">
        <v>5943</v>
      </c>
      <c r="C10">
        <v>5957.7759999999998</v>
      </c>
    </row>
    <row r="11" spans="1:3" x14ac:dyDescent="0.25">
      <c r="A11" s="9">
        <v>46199</v>
      </c>
      <c r="B11" s="1" t="s">
        <v>5943</v>
      </c>
      <c r="C11">
        <v>5937.415</v>
      </c>
    </row>
    <row r="12" spans="1:3" x14ac:dyDescent="0.25">
      <c r="A12" s="9">
        <v>46202</v>
      </c>
      <c r="B12" s="1" t="s">
        <v>5943</v>
      </c>
      <c r="C12">
        <v>5924.0320000000002</v>
      </c>
    </row>
    <row r="13" spans="1:3" x14ac:dyDescent="0.25">
      <c r="A13" s="9"/>
      <c r="B13" s="1" t="s">
        <v>5943</v>
      </c>
    </row>
    <row r="14" spans="1:3" x14ac:dyDescent="0.25">
      <c r="A14" s="9"/>
      <c r="B14" s="1" t="s">
        <v>5943</v>
      </c>
    </row>
    <row r="15" spans="1:3" x14ac:dyDescent="0.25">
      <c r="A15" s="9"/>
      <c r="B15" s="1" t="s">
        <v>5943</v>
      </c>
    </row>
    <row r="16" spans="1:3" x14ac:dyDescent="0.25">
      <c r="A16" s="9"/>
      <c r="B16" s="1" t="s">
        <v>5943</v>
      </c>
    </row>
    <row r="17" spans="1:2" x14ac:dyDescent="0.25">
      <c r="A17" s="9"/>
      <c r="B17" s="1" t="s">
        <v>5943</v>
      </c>
    </row>
    <row r="18" spans="1:2" x14ac:dyDescent="0.25">
      <c r="A18" s="9"/>
      <c r="B18" s="1" t="s">
        <v>5943</v>
      </c>
    </row>
    <row r="19" spans="1:2" x14ac:dyDescent="0.25">
      <c r="A19" s="9"/>
      <c r="B19" s="1" t="s">
        <v>5943</v>
      </c>
    </row>
    <row r="20" spans="1:2" x14ac:dyDescent="0.25">
      <c r="A20" s="9"/>
      <c r="B20" s="1" t="s">
        <v>5943</v>
      </c>
    </row>
    <row r="21" spans="1:2" x14ac:dyDescent="0.25">
      <c r="A21" s="9"/>
      <c r="B21" s="1" t="s">
        <v>5943</v>
      </c>
    </row>
    <row r="22" spans="1:2" x14ac:dyDescent="0.25">
      <c r="A22" s="9"/>
      <c r="B22" s="1" t="s">
        <v>5943</v>
      </c>
    </row>
    <row r="23" spans="1:2" x14ac:dyDescent="0.25">
      <c r="A23" s="9"/>
      <c r="B23" s="1" t="s">
        <v>5943</v>
      </c>
    </row>
    <row r="24" spans="1:2" x14ac:dyDescent="0.25">
      <c r="A24" s="9"/>
      <c r="B24" s="1" t="s">
        <v>5943</v>
      </c>
    </row>
    <row r="25" spans="1:2" x14ac:dyDescent="0.25">
      <c r="A25" s="9"/>
      <c r="B25" s="1" t="s">
        <v>5943</v>
      </c>
    </row>
    <row r="26" spans="1:2" x14ac:dyDescent="0.25">
      <c r="A26" s="9"/>
      <c r="B26" s="1" t="s">
        <v>5943</v>
      </c>
    </row>
    <row r="27" spans="1:2" x14ac:dyDescent="0.25">
      <c r="A27" s="9"/>
      <c r="B27" s="1" t="s">
        <v>5943</v>
      </c>
    </row>
    <row r="28" spans="1:2" x14ac:dyDescent="0.25">
      <c r="A28" s="9"/>
      <c r="B28" s="1" t="s">
        <v>5943</v>
      </c>
    </row>
    <row r="29" spans="1:2" x14ac:dyDescent="0.25">
      <c r="A29" s="9"/>
      <c r="B29" s="1" t="s">
        <v>5943</v>
      </c>
    </row>
    <row r="30" spans="1:2" x14ac:dyDescent="0.25">
      <c r="A30" s="9"/>
      <c r="B30" s="1" t="s">
        <v>5943</v>
      </c>
    </row>
    <row r="31" spans="1:2" x14ac:dyDescent="0.25">
      <c r="A31" s="9"/>
      <c r="B31" s="1" t="s">
        <v>5943</v>
      </c>
    </row>
    <row r="32" spans="1:2" x14ac:dyDescent="0.25">
      <c r="A32" s="9"/>
      <c r="B32" s="1" t="s">
        <v>5943</v>
      </c>
    </row>
    <row r="33" spans="1:2" x14ac:dyDescent="0.25">
      <c r="A33" s="9"/>
      <c r="B33" s="1" t="s">
        <v>5943</v>
      </c>
    </row>
    <row r="34" spans="1:2" x14ac:dyDescent="0.25">
      <c r="A34" s="9"/>
      <c r="B34" s="1" t="s">
        <v>5943</v>
      </c>
    </row>
    <row r="35" spans="1:2" x14ac:dyDescent="0.25">
      <c r="A35" s="9"/>
      <c r="B35" s="1" t="s">
        <v>5943</v>
      </c>
    </row>
    <row r="36" spans="1:2" x14ac:dyDescent="0.25">
      <c r="A36" s="9"/>
      <c r="B36" s="1" t="s">
        <v>5943</v>
      </c>
    </row>
    <row r="37" spans="1:2" x14ac:dyDescent="0.25">
      <c r="A37" s="9"/>
      <c r="B37" s="1" t="s">
        <v>5943</v>
      </c>
    </row>
    <row r="38" spans="1:2" x14ac:dyDescent="0.25">
      <c r="A38" s="9"/>
      <c r="B38" s="1" t="s">
        <v>5943</v>
      </c>
    </row>
    <row r="39" spans="1:2" x14ac:dyDescent="0.25">
      <c r="A39" s="9"/>
      <c r="B39" s="1" t="s">
        <v>5943</v>
      </c>
    </row>
    <row r="40" spans="1:2" x14ac:dyDescent="0.25">
      <c r="A40" s="9"/>
      <c r="B40" s="1" t="s">
        <v>5943</v>
      </c>
    </row>
    <row r="41" spans="1:2" x14ac:dyDescent="0.25">
      <c r="A41" s="9"/>
      <c r="B41" s="1" t="s">
        <v>5943</v>
      </c>
    </row>
    <row r="42" spans="1:2" x14ac:dyDescent="0.25">
      <c r="A42" s="9"/>
      <c r="B42" s="1" t="s">
        <v>5943</v>
      </c>
    </row>
    <row r="43" spans="1:2" x14ac:dyDescent="0.25">
      <c r="A43" s="9"/>
      <c r="B43" s="1" t="s">
        <v>5943</v>
      </c>
    </row>
    <row r="44" spans="1:2" x14ac:dyDescent="0.25">
      <c r="A44" s="9"/>
      <c r="B44" s="1" t="s">
        <v>5943</v>
      </c>
    </row>
    <row r="45" spans="1:2" x14ac:dyDescent="0.25">
      <c r="A45" s="9"/>
      <c r="B45" s="1" t="s">
        <v>5943</v>
      </c>
    </row>
    <row r="46" spans="1:2" x14ac:dyDescent="0.25">
      <c r="A46" s="9"/>
      <c r="B46" s="1" t="s">
        <v>5943</v>
      </c>
    </row>
    <row r="47" spans="1:2" x14ac:dyDescent="0.25">
      <c r="A47" s="9"/>
      <c r="B47" s="1" t="s">
        <v>5943</v>
      </c>
    </row>
    <row r="48" spans="1:2" x14ac:dyDescent="0.25">
      <c r="A48" s="9"/>
      <c r="B48" s="1" t="s">
        <v>5943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5944</v>
      </c>
      <c r="C2">
        <v>5981.9920000000002</v>
      </c>
    </row>
    <row r="3" spans="1:3" x14ac:dyDescent="0.25">
      <c r="A3" s="9">
        <v>46189</v>
      </c>
      <c r="B3" s="1" t="s">
        <v>5944</v>
      </c>
      <c r="C3">
        <v>6019.1530000000002</v>
      </c>
    </row>
    <row r="4" spans="1:3" x14ac:dyDescent="0.25">
      <c r="A4" s="9">
        <v>46190</v>
      </c>
      <c r="B4" s="1" t="s">
        <v>5944</v>
      </c>
      <c r="C4">
        <v>6004.6319999999996</v>
      </c>
    </row>
    <row r="5" spans="1:3" x14ac:dyDescent="0.25">
      <c r="A5" s="9">
        <v>46191</v>
      </c>
      <c r="B5" s="1" t="s">
        <v>5944</v>
      </c>
      <c r="C5">
        <v>6129.2479999999996</v>
      </c>
    </row>
    <row r="6" spans="1:3" x14ac:dyDescent="0.25">
      <c r="A6" s="9">
        <v>46192</v>
      </c>
      <c r="B6" s="1" t="s">
        <v>5944</v>
      </c>
      <c r="C6">
        <v>6100.1629999999996</v>
      </c>
    </row>
    <row r="7" spans="1:3" x14ac:dyDescent="0.25">
      <c r="A7" s="9">
        <v>46195</v>
      </c>
      <c r="B7" s="1" t="s">
        <v>5944</v>
      </c>
      <c r="C7">
        <v>6079.1689999999999</v>
      </c>
    </row>
    <row r="8" spans="1:3" x14ac:dyDescent="0.25">
      <c r="A8" s="9">
        <v>46196</v>
      </c>
      <c r="B8" s="1" t="s">
        <v>5944</v>
      </c>
      <c r="C8">
        <v>6120.9920000000002</v>
      </c>
    </row>
    <row r="9" spans="1:3" x14ac:dyDescent="0.25">
      <c r="A9" s="9">
        <v>46197</v>
      </c>
      <c r="B9" s="1" t="s">
        <v>5944</v>
      </c>
      <c r="C9">
        <v>6102.2910000000002</v>
      </c>
    </row>
    <row r="10" spans="1:3" x14ac:dyDescent="0.25">
      <c r="A10" s="9">
        <v>46198</v>
      </c>
      <c r="B10" s="1" t="s">
        <v>5944</v>
      </c>
      <c r="C10">
        <v>6076.3890000000001</v>
      </c>
    </row>
    <row r="11" spans="1:3" x14ac:dyDescent="0.25">
      <c r="A11" s="9">
        <v>46199</v>
      </c>
      <c r="B11" s="1" t="s">
        <v>5944</v>
      </c>
      <c r="C11">
        <v>6053.3879999999999</v>
      </c>
    </row>
    <row r="12" spans="1:3" x14ac:dyDescent="0.25">
      <c r="A12" s="9">
        <v>46202</v>
      </c>
      <c r="B12" s="1" t="s">
        <v>5944</v>
      </c>
      <c r="C12">
        <v>6038.8429999999998</v>
      </c>
    </row>
    <row r="13" spans="1:3" x14ac:dyDescent="0.25">
      <c r="A13" s="9"/>
      <c r="B13" s="1" t="s">
        <v>5944</v>
      </c>
    </row>
    <row r="14" spans="1:3" x14ac:dyDescent="0.25">
      <c r="A14" s="9"/>
      <c r="B14" s="1" t="s">
        <v>5944</v>
      </c>
    </row>
    <row r="15" spans="1:3" x14ac:dyDescent="0.25">
      <c r="A15" s="9"/>
      <c r="B15" s="1" t="s">
        <v>5944</v>
      </c>
    </row>
    <row r="16" spans="1:3" x14ac:dyDescent="0.25">
      <c r="A16" s="9"/>
      <c r="B16" s="1" t="s">
        <v>5944</v>
      </c>
    </row>
    <row r="17" spans="1:2" x14ac:dyDescent="0.25">
      <c r="A17" s="9"/>
      <c r="B17" s="1" t="s">
        <v>5944</v>
      </c>
    </row>
    <row r="18" spans="1:2" x14ac:dyDescent="0.25">
      <c r="A18" s="9"/>
      <c r="B18" s="1" t="s">
        <v>5944</v>
      </c>
    </row>
    <row r="19" spans="1:2" x14ac:dyDescent="0.25">
      <c r="A19" s="9"/>
      <c r="B19" s="1" t="s">
        <v>5944</v>
      </c>
    </row>
    <row r="20" spans="1:2" x14ac:dyDescent="0.25">
      <c r="A20" s="9"/>
      <c r="B20" s="1" t="s">
        <v>5944</v>
      </c>
    </row>
    <row r="21" spans="1:2" x14ac:dyDescent="0.25">
      <c r="A21" s="9"/>
      <c r="B21" s="1" t="s">
        <v>5944</v>
      </c>
    </row>
    <row r="22" spans="1:2" x14ac:dyDescent="0.25">
      <c r="A22" s="9"/>
      <c r="B22" s="1" t="s">
        <v>5944</v>
      </c>
    </row>
    <row r="23" spans="1:2" x14ac:dyDescent="0.25">
      <c r="A23" s="9"/>
      <c r="B23" s="1" t="s">
        <v>5944</v>
      </c>
    </row>
    <row r="24" spans="1:2" x14ac:dyDescent="0.25">
      <c r="A24" s="9"/>
      <c r="B24" s="1" t="s">
        <v>5944</v>
      </c>
    </row>
    <row r="25" spans="1:2" x14ac:dyDescent="0.25">
      <c r="A25" s="9"/>
      <c r="B25" s="1" t="s">
        <v>5944</v>
      </c>
    </row>
    <row r="26" spans="1:2" x14ac:dyDescent="0.25">
      <c r="A26" s="9"/>
      <c r="B26" s="1" t="s">
        <v>5944</v>
      </c>
    </row>
    <row r="27" spans="1:2" x14ac:dyDescent="0.25">
      <c r="A27" s="9"/>
      <c r="B27" s="1" t="s">
        <v>5944</v>
      </c>
    </row>
    <row r="28" spans="1:2" x14ac:dyDescent="0.25">
      <c r="A28" s="9"/>
      <c r="B28" s="1" t="s">
        <v>5944</v>
      </c>
    </row>
    <row r="29" spans="1:2" x14ac:dyDescent="0.25">
      <c r="A29" s="9"/>
      <c r="B29" s="1" t="s">
        <v>5944</v>
      </c>
    </row>
    <row r="30" spans="1:2" x14ac:dyDescent="0.25">
      <c r="A30" s="9"/>
      <c r="B30" s="1" t="s">
        <v>5944</v>
      </c>
    </row>
    <row r="31" spans="1:2" x14ac:dyDescent="0.25">
      <c r="A31" s="9"/>
      <c r="B31" s="1" t="s">
        <v>5944</v>
      </c>
    </row>
    <row r="32" spans="1:2" x14ac:dyDescent="0.25">
      <c r="A32" s="9"/>
      <c r="B32" s="1" t="s">
        <v>5944</v>
      </c>
    </row>
    <row r="33" spans="1:2" x14ac:dyDescent="0.25">
      <c r="A33" s="9"/>
      <c r="B33" s="1" t="s">
        <v>5944</v>
      </c>
    </row>
    <row r="34" spans="1:2" x14ac:dyDescent="0.25">
      <c r="A34" s="9"/>
      <c r="B34" s="1" t="s">
        <v>5944</v>
      </c>
    </row>
    <row r="35" spans="1:2" x14ac:dyDescent="0.25">
      <c r="A35" s="9"/>
      <c r="B35" s="1" t="s">
        <v>5944</v>
      </c>
    </row>
    <row r="36" spans="1:2" x14ac:dyDescent="0.25">
      <c r="A36" s="9"/>
      <c r="B36" s="1" t="s">
        <v>5944</v>
      </c>
    </row>
    <row r="37" spans="1:2" x14ac:dyDescent="0.25">
      <c r="A37" s="9"/>
      <c r="B37" s="1" t="s">
        <v>5944</v>
      </c>
    </row>
    <row r="38" spans="1:2" x14ac:dyDescent="0.25">
      <c r="A38" s="9"/>
      <c r="B38" s="1" t="s">
        <v>5944</v>
      </c>
    </row>
    <row r="39" spans="1:2" x14ac:dyDescent="0.25">
      <c r="A39" s="9"/>
      <c r="B39" s="1" t="s">
        <v>5944</v>
      </c>
    </row>
    <row r="40" spans="1:2" x14ac:dyDescent="0.25">
      <c r="A40" s="9"/>
      <c r="B40" s="1" t="s">
        <v>5944</v>
      </c>
    </row>
    <row r="41" spans="1:2" x14ac:dyDescent="0.25">
      <c r="A41" s="9"/>
      <c r="B41" s="1" t="s">
        <v>5944</v>
      </c>
    </row>
    <row r="42" spans="1:2" x14ac:dyDescent="0.25">
      <c r="A42" s="9"/>
      <c r="B42" s="1" t="s">
        <v>5944</v>
      </c>
    </row>
    <row r="43" spans="1:2" x14ac:dyDescent="0.25">
      <c r="A43" s="9"/>
      <c r="B43" s="1" t="s">
        <v>5944</v>
      </c>
    </row>
    <row r="44" spans="1:2" x14ac:dyDescent="0.25">
      <c r="A44" s="9"/>
      <c r="B44" s="1" t="s">
        <v>5944</v>
      </c>
    </row>
    <row r="45" spans="1:2" x14ac:dyDescent="0.25">
      <c r="A45" s="9"/>
      <c r="B45" s="1" t="s">
        <v>5944</v>
      </c>
    </row>
    <row r="46" spans="1:2" x14ac:dyDescent="0.25">
      <c r="A46" s="9"/>
      <c r="B46" s="1" t="s">
        <v>5944</v>
      </c>
    </row>
    <row r="47" spans="1:2" x14ac:dyDescent="0.25">
      <c r="A47" s="9"/>
      <c r="B47" s="1" t="s">
        <v>5944</v>
      </c>
    </row>
    <row r="48" spans="1:2" x14ac:dyDescent="0.25">
      <c r="A48" s="9"/>
      <c r="B48" s="1" t="s">
        <v>5944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5945</v>
      </c>
      <c r="C2">
        <v>6106.1859999999997</v>
      </c>
    </row>
    <row r="3" spans="1:3" x14ac:dyDescent="0.25">
      <c r="A3" s="9">
        <v>46189</v>
      </c>
      <c r="B3" s="1" t="s">
        <v>5945</v>
      </c>
      <c r="C3">
        <v>6144.94</v>
      </c>
    </row>
    <row r="4" spans="1:3" x14ac:dyDescent="0.25">
      <c r="A4" s="9">
        <v>46190</v>
      </c>
      <c r="B4" s="1" t="s">
        <v>5945</v>
      </c>
      <c r="C4">
        <v>6133.4449999999997</v>
      </c>
    </row>
    <row r="5" spans="1:3" x14ac:dyDescent="0.25">
      <c r="A5" s="9">
        <v>46191</v>
      </c>
      <c r="B5" s="1" t="s">
        <v>5945</v>
      </c>
      <c r="C5">
        <v>6264.9880000000003</v>
      </c>
    </row>
    <row r="6" spans="1:3" x14ac:dyDescent="0.25">
      <c r="A6" s="9">
        <v>46192</v>
      </c>
      <c r="B6" s="1" t="s">
        <v>5945</v>
      </c>
      <c r="C6">
        <v>6235.49</v>
      </c>
    </row>
    <row r="7" spans="1:3" x14ac:dyDescent="0.25">
      <c r="A7" s="9">
        <v>46195</v>
      </c>
      <c r="B7" s="1" t="s">
        <v>5945</v>
      </c>
      <c r="C7">
        <v>6212.0940000000001</v>
      </c>
    </row>
    <row r="8" spans="1:3" x14ac:dyDescent="0.25">
      <c r="A8" s="9">
        <v>46196</v>
      </c>
      <c r="B8" s="1" t="s">
        <v>5945</v>
      </c>
      <c r="C8">
        <v>6253.2560000000003</v>
      </c>
    </row>
    <row r="9" spans="1:3" x14ac:dyDescent="0.25">
      <c r="A9" s="9">
        <v>46197</v>
      </c>
      <c r="B9" s="1" t="s">
        <v>5945</v>
      </c>
      <c r="C9">
        <v>6230.1329999999998</v>
      </c>
    </row>
    <row r="10" spans="1:3" x14ac:dyDescent="0.25">
      <c r="A10" s="9">
        <v>46198</v>
      </c>
      <c r="B10" s="1" t="s">
        <v>5945</v>
      </c>
      <c r="C10">
        <v>6205.1980000000003</v>
      </c>
    </row>
    <row r="11" spans="1:3" x14ac:dyDescent="0.25">
      <c r="A11" s="9">
        <v>46199</v>
      </c>
      <c r="B11" s="1" t="s">
        <v>5945</v>
      </c>
      <c r="C11">
        <v>6178.8649999999998</v>
      </c>
    </row>
    <row r="12" spans="1:3" x14ac:dyDescent="0.25">
      <c r="A12" s="9">
        <v>46202</v>
      </c>
      <c r="B12" s="1" t="s">
        <v>5945</v>
      </c>
      <c r="C12">
        <v>6163.7939999999999</v>
      </c>
    </row>
    <row r="13" spans="1:3" x14ac:dyDescent="0.25">
      <c r="A13" s="9"/>
      <c r="B13" s="1" t="s">
        <v>5945</v>
      </c>
    </row>
    <row r="14" spans="1:3" x14ac:dyDescent="0.25">
      <c r="A14" s="9"/>
      <c r="B14" s="1" t="s">
        <v>5945</v>
      </c>
    </row>
    <row r="15" spans="1:3" x14ac:dyDescent="0.25">
      <c r="A15" s="9"/>
      <c r="B15" s="1" t="s">
        <v>5945</v>
      </c>
    </row>
    <row r="16" spans="1:3" x14ac:dyDescent="0.25">
      <c r="A16" s="9"/>
      <c r="B16" s="1" t="s">
        <v>5945</v>
      </c>
    </row>
    <row r="17" spans="1:2" x14ac:dyDescent="0.25">
      <c r="A17" s="9"/>
      <c r="B17" s="1" t="s">
        <v>5945</v>
      </c>
    </row>
    <row r="18" spans="1:2" x14ac:dyDescent="0.25">
      <c r="A18" s="9"/>
      <c r="B18" s="1" t="s">
        <v>5945</v>
      </c>
    </row>
    <row r="19" spans="1:2" x14ac:dyDescent="0.25">
      <c r="A19" s="9"/>
      <c r="B19" s="1" t="s">
        <v>5945</v>
      </c>
    </row>
    <row r="20" spans="1:2" x14ac:dyDescent="0.25">
      <c r="A20" s="9"/>
      <c r="B20" s="1" t="s">
        <v>5945</v>
      </c>
    </row>
    <row r="21" spans="1:2" x14ac:dyDescent="0.25">
      <c r="A21" s="9"/>
      <c r="B21" s="1" t="s">
        <v>5945</v>
      </c>
    </row>
    <row r="22" spans="1:2" x14ac:dyDescent="0.25">
      <c r="A22" s="9"/>
      <c r="B22" s="1" t="s">
        <v>5945</v>
      </c>
    </row>
    <row r="23" spans="1:2" x14ac:dyDescent="0.25">
      <c r="A23" s="9"/>
      <c r="B23" s="1" t="s">
        <v>5945</v>
      </c>
    </row>
    <row r="24" spans="1:2" x14ac:dyDescent="0.25">
      <c r="A24" s="9"/>
      <c r="B24" s="1" t="s">
        <v>5945</v>
      </c>
    </row>
    <row r="25" spans="1:2" x14ac:dyDescent="0.25">
      <c r="A25" s="9"/>
      <c r="B25" s="1" t="s">
        <v>5945</v>
      </c>
    </row>
    <row r="26" spans="1:2" x14ac:dyDescent="0.25">
      <c r="A26" s="9"/>
      <c r="B26" s="1" t="s">
        <v>5945</v>
      </c>
    </row>
    <row r="27" spans="1:2" x14ac:dyDescent="0.25">
      <c r="A27" s="9"/>
      <c r="B27" s="1" t="s">
        <v>5945</v>
      </c>
    </row>
    <row r="28" spans="1:2" x14ac:dyDescent="0.25">
      <c r="A28" s="9"/>
      <c r="B28" s="1" t="s">
        <v>5945</v>
      </c>
    </row>
    <row r="29" spans="1:2" x14ac:dyDescent="0.25">
      <c r="A29" s="9"/>
      <c r="B29" s="1" t="s">
        <v>5945</v>
      </c>
    </row>
    <row r="30" spans="1:2" x14ac:dyDescent="0.25">
      <c r="A30" s="9"/>
      <c r="B30" s="1" t="s">
        <v>5945</v>
      </c>
    </row>
    <row r="31" spans="1:2" x14ac:dyDescent="0.25">
      <c r="A31" s="9"/>
      <c r="B31" s="1" t="s">
        <v>5945</v>
      </c>
    </row>
    <row r="32" spans="1:2" x14ac:dyDescent="0.25">
      <c r="A32" s="9"/>
      <c r="B32" s="1" t="s">
        <v>5945</v>
      </c>
    </row>
    <row r="33" spans="1:2" x14ac:dyDescent="0.25">
      <c r="A33" s="9"/>
      <c r="B33" s="1" t="s">
        <v>5945</v>
      </c>
    </row>
    <row r="34" spans="1:2" x14ac:dyDescent="0.25">
      <c r="A34" s="9"/>
      <c r="B34" s="1" t="s">
        <v>5945</v>
      </c>
    </row>
    <row r="35" spans="1:2" x14ac:dyDescent="0.25">
      <c r="A35" s="9"/>
      <c r="B35" s="1" t="s">
        <v>5945</v>
      </c>
    </row>
    <row r="36" spans="1:2" x14ac:dyDescent="0.25">
      <c r="A36" s="9"/>
      <c r="B36" s="1" t="s">
        <v>5945</v>
      </c>
    </row>
    <row r="37" spans="1:2" x14ac:dyDescent="0.25">
      <c r="A37" s="9"/>
      <c r="B37" s="1" t="s">
        <v>5945</v>
      </c>
    </row>
    <row r="38" spans="1:2" x14ac:dyDescent="0.25">
      <c r="A38" s="9"/>
      <c r="B38" s="1" t="s">
        <v>5945</v>
      </c>
    </row>
    <row r="39" spans="1:2" x14ac:dyDescent="0.25">
      <c r="A39" s="9"/>
      <c r="B39" s="1" t="s">
        <v>5945</v>
      </c>
    </row>
    <row r="40" spans="1:2" x14ac:dyDescent="0.25">
      <c r="A40" s="9"/>
      <c r="B40" s="1" t="s">
        <v>5945</v>
      </c>
    </row>
    <row r="41" spans="1:2" x14ac:dyDescent="0.25">
      <c r="A41" s="9"/>
      <c r="B41" s="1" t="s">
        <v>5945</v>
      </c>
    </row>
    <row r="42" spans="1:2" x14ac:dyDescent="0.25">
      <c r="A42" s="9"/>
      <c r="B42" s="1" t="s">
        <v>5945</v>
      </c>
    </row>
    <row r="43" spans="1:2" x14ac:dyDescent="0.25">
      <c r="A43" s="9"/>
      <c r="B43" s="1" t="s">
        <v>5945</v>
      </c>
    </row>
    <row r="44" spans="1:2" x14ac:dyDescent="0.25">
      <c r="A44" s="9"/>
      <c r="B44" s="1" t="s">
        <v>5945</v>
      </c>
    </row>
    <row r="45" spans="1:2" x14ac:dyDescent="0.25">
      <c r="A45" s="9"/>
      <c r="B45" s="1" t="s">
        <v>5945</v>
      </c>
    </row>
    <row r="46" spans="1:2" x14ac:dyDescent="0.25">
      <c r="A46" s="9"/>
      <c r="B46" s="1" t="s">
        <v>5945</v>
      </c>
    </row>
    <row r="47" spans="1:2" x14ac:dyDescent="0.25">
      <c r="A47" s="9"/>
      <c r="B47" s="1" t="s">
        <v>5945</v>
      </c>
    </row>
    <row r="48" spans="1:2" x14ac:dyDescent="0.25">
      <c r="A48" s="9"/>
      <c r="B48" s="1" t="s">
        <v>5945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5946</v>
      </c>
      <c r="C2">
        <v>6213.3890000000001</v>
      </c>
    </row>
    <row r="3" spans="1:3" x14ac:dyDescent="0.25">
      <c r="A3" s="9">
        <v>46189</v>
      </c>
      <c r="B3" s="1" t="s">
        <v>5946</v>
      </c>
      <c r="C3">
        <v>6254.3810000000003</v>
      </c>
    </row>
    <row r="4" spans="1:3" x14ac:dyDescent="0.25">
      <c r="A4" s="9">
        <v>46190</v>
      </c>
      <c r="B4" s="1" t="s">
        <v>5946</v>
      </c>
      <c r="C4">
        <v>6247.8339999999998</v>
      </c>
    </row>
    <row r="5" spans="1:3" x14ac:dyDescent="0.25">
      <c r="A5" s="9">
        <v>46191</v>
      </c>
      <c r="B5" s="1" t="s">
        <v>5946</v>
      </c>
      <c r="C5">
        <v>6387.3630000000003</v>
      </c>
    </row>
    <row r="6" spans="1:3" x14ac:dyDescent="0.25">
      <c r="A6" s="9">
        <v>46192</v>
      </c>
      <c r="B6" s="1" t="s">
        <v>5946</v>
      </c>
      <c r="C6">
        <v>6356.7669999999998</v>
      </c>
    </row>
    <row r="7" spans="1:3" x14ac:dyDescent="0.25">
      <c r="A7" s="9">
        <v>46195</v>
      </c>
      <c r="B7" s="1" t="s">
        <v>5946</v>
      </c>
      <c r="C7">
        <v>6325.366</v>
      </c>
    </row>
    <row r="8" spans="1:3" x14ac:dyDescent="0.25">
      <c r="A8" s="9">
        <v>46196</v>
      </c>
      <c r="B8" s="1" t="s">
        <v>5946</v>
      </c>
      <c r="C8">
        <v>6368.5630000000001</v>
      </c>
    </row>
    <row r="9" spans="1:3" x14ac:dyDescent="0.25">
      <c r="A9" s="9">
        <v>46197</v>
      </c>
      <c r="B9" s="1" t="s">
        <v>5946</v>
      </c>
      <c r="C9">
        <v>6341.6130000000003</v>
      </c>
    </row>
    <row r="10" spans="1:3" x14ac:dyDescent="0.25">
      <c r="A10" s="9">
        <v>46198</v>
      </c>
      <c r="B10" s="1" t="s">
        <v>5946</v>
      </c>
      <c r="C10">
        <v>6315.3909999999996</v>
      </c>
    </row>
    <row r="11" spans="1:3" x14ac:dyDescent="0.25">
      <c r="A11" s="9">
        <v>46199</v>
      </c>
      <c r="B11" s="1" t="s">
        <v>5946</v>
      </c>
      <c r="C11">
        <v>6285.9889999999996</v>
      </c>
    </row>
    <row r="12" spans="1:3" x14ac:dyDescent="0.25">
      <c r="A12" s="9">
        <v>46202</v>
      </c>
      <c r="B12" s="1" t="s">
        <v>5946</v>
      </c>
      <c r="C12">
        <v>6272.0110000000004</v>
      </c>
    </row>
    <row r="13" spans="1:3" x14ac:dyDescent="0.25">
      <c r="A13" s="9"/>
      <c r="B13" s="1" t="s">
        <v>5946</v>
      </c>
    </row>
    <row r="14" spans="1:3" x14ac:dyDescent="0.25">
      <c r="A14" s="9"/>
      <c r="B14" s="1" t="s">
        <v>5946</v>
      </c>
    </row>
    <row r="15" spans="1:3" x14ac:dyDescent="0.25">
      <c r="A15" s="9"/>
      <c r="B15" s="1" t="s">
        <v>5946</v>
      </c>
    </row>
    <row r="16" spans="1:3" x14ac:dyDescent="0.25">
      <c r="A16" s="9"/>
      <c r="B16" s="1" t="s">
        <v>5946</v>
      </c>
    </row>
    <row r="17" spans="1:2" x14ac:dyDescent="0.25">
      <c r="A17" s="9"/>
      <c r="B17" s="1" t="s">
        <v>5946</v>
      </c>
    </row>
    <row r="18" spans="1:2" x14ac:dyDescent="0.25">
      <c r="A18" s="9"/>
      <c r="B18" s="1" t="s">
        <v>5946</v>
      </c>
    </row>
    <row r="19" spans="1:2" x14ac:dyDescent="0.25">
      <c r="A19" s="9"/>
      <c r="B19" s="1" t="s">
        <v>5946</v>
      </c>
    </row>
    <row r="20" spans="1:2" x14ac:dyDescent="0.25">
      <c r="A20" s="9"/>
      <c r="B20" s="1" t="s">
        <v>5946</v>
      </c>
    </row>
    <row r="21" spans="1:2" x14ac:dyDescent="0.25">
      <c r="A21" s="9"/>
      <c r="B21" s="1" t="s">
        <v>5946</v>
      </c>
    </row>
    <row r="22" spans="1:2" x14ac:dyDescent="0.25">
      <c r="A22" s="9"/>
      <c r="B22" s="1" t="s">
        <v>5946</v>
      </c>
    </row>
    <row r="23" spans="1:2" x14ac:dyDescent="0.25">
      <c r="A23" s="9"/>
      <c r="B23" s="1" t="s">
        <v>5946</v>
      </c>
    </row>
    <row r="24" spans="1:2" x14ac:dyDescent="0.25">
      <c r="A24" s="9"/>
      <c r="B24" s="1" t="s">
        <v>5946</v>
      </c>
    </row>
    <row r="25" spans="1:2" x14ac:dyDescent="0.25">
      <c r="A25" s="9"/>
      <c r="B25" s="1" t="s">
        <v>5946</v>
      </c>
    </row>
    <row r="26" spans="1:2" x14ac:dyDescent="0.25">
      <c r="A26" s="9"/>
      <c r="B26" s="1" t="s">
        <v>5946</v>
      </c>
    </row>
    <row r="27" spans="1:2" x14ac:dyDescent="0.25">
      <c r="A27" s="9"/>
      <c r="B27" s="1" t="s">
        <v>5946</v>
      </c>
    </row>
    <row r="28" spans="1:2" x14ac:dyDescent="0.25">
      <c r="A28" s="9"/>
      <c r="B28" s="1" t="s">
        <v>5946</v>
      </c>
    </row>
    <row r="29" spans="1:2" x14ac:dyDescent="0.25">
      <c r="A29" s="9"/>
      <c r="B29" s="1" t="s">
        <v>5946</v>
      </c>
    </row>
    <row r="30" spans="1:2" x14ac:dyDescent="0.25">
      <c r="A30" s="9"/>
      <c r="B30" s="1" t="s">
        <v>5946</v>
      </c>
    </row>
    <row r="31" spans="1:2" x14ac:dyDescent="0.25">
      <c r="A31" s="9"/>
      <c r="B31" s="1" t="s">
        <v>5946</v>
      </c>
    </row>
    <row r="32" spans="1:2" x14ac:dyDescent="0.25">
      <c r="A32" s="9"/>
      <c r="B32" s="1" t="s">
        <v>5946</v>
      </c>
    </row>
    <row r="33" spans="1:2" x14ac:dyDescent="0.25">
      <c r="A33" s="9"/>
      <c r="B33" s="1" t="s">
        <v>5946</v>
      </c>
    </row>
    <row r="34" spans="1:2" x14ac:dyDescent="0.25">
      <c r="A34" s="9"/>
      <c r="B34" s="1" t="s">
        <v>5946</v>
      </c>
    </row>
    <row r="35" spans="1:2" x14ac:dyDescent="0.25">
      <c r="A35" s="9"/>
      <c r="B35" s="1" t="s">
        <v>5946</v>
      </c>
    </row>
    <row r="36" spans="1:2" x14ac:dyDescent="0.25">
      <c r="A36" s="9"/>
      <c r="B36" s="1" t="s">
        <v>5946</v>
      </c>
    </row>
    <row r="37" spans="1:2" x14ac:dyDescent="0.25">
      <c r="A37" s="9"/>
      <c r="B37" s="1" t="s">
        <v>5946</v>
      </c>
    </row>
    <row r="38" spans="1:2" x14ac:dyDescent="0.25">
      <c r="A38" s="9"/>
      <c r="B38" s="1" t="s">
        <v>5946</v>
      </c>
    </row>
    <row r="39" spans="1:2" x14ac:dyDescent="0.25">
      <c r="A39" s="9"/>
      <c r="B39" s="1" t="s">
        <v>5946</v>
      </c>
    </row>
    <row r="40" spans="1:2" x14ac:dyDescent="0.25">
      <c r="A40" s="9"/>
      <c r="B40" s="1" t="s">
        <v>5946</v>
      </c>
    </row>
    <row r="41" spans="1:2" x14ac:dyDescent="0.25">
      <c r="A41" s="9"/>
      <c r="B41" s="1" t="s">
        <v>5946</v>
      </c>
    </row>
    <row r="42" spans="1:2" x14ac:dyDescent="0.25">
      <c r="A42" s="9"/>
      <c r="B42" s="1" t="s">
        <v>5946</v>
      </c>
    </row>
    <row r="43" spans="1:2" x14ac:dyDescent="0.25">
      <c r="A43" s="9"/>
      <c r="B43" s="1" t="s">
        <v>5946</v>
      </c>
    </row>
    <row r="44" spans="1:2" x14ac:dyDescent="0.25">
      <c r="A44" s="9"/>
      <c r="B44" s="1" t="s">
        <v>5946</v>
      </c>
    </row>
    <row r="45" spans="1:2" x14ac:dyDescent="0.25">
      <c r="A45" s="9"/>
      <c r="B45" s="1" t="s">
        <v>5946</v>
      </c>
    </row>
    <row r="46" spans="1:2" x14ac:dyDescent="0.25">
      <c r="A46" s="9"/>
      <c r="B46" s="1" t="s">
        <v>5946</v>
      </c>
    </row>
    <row r="47" spans="1:2" x14ac:dyDescent="0.25">
      <c r="A47" s="9"/>
      <c r="B47" s="1" t="s">
        <v>5946</v>
      </c>
    </row>
    <row r="48" spans="1:2" x14ac:dyDescent="0.25">
      <c r="A48" s="9"/>
      <c r="B48" s="1" t="s">
        <v>5946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5947</v>
      </c>
      <c r="C2">
        <v>6334.47</v>
      </c>
    </row>
    <row r="3" spans="1:3" x14ac:dyDescent="0.25">
      <c r="A3" s="9">
        <v>46189</v>
      </c>
      <c r="B3" s="1" t="s">
        <v>5947</v>
      </c>
      <c r="C3">
        <v>6378.8950000000004</v>
      </c>
    </row>
    <row r="4" spans="1:3" x14ac:dyDescent="0.25">
      <c r="A4" s="9">
        <v>46190</v>
      </c>
      <c r="B4" s="1" t="s">
        <v>5947</v>
      </c>
      <c r="C4">
        <v>6373.7309999999998</v>
      </c>
    </row>
    <row r="5" spans="1:3" x14ac:dyDescent="0.25">
      <c r="A5" s="9">
        <v>46191</v>
      </c>
      <c r="B5" s="1" t="s">
        <v>5947</v>
      </c>
      <c r="C5">
        <v>6521.2950000000001</v>
      </c>
    </row>
    <row r="6" spans="1:3" x14ac:dyDescent="0.25">
      <c r="A6" s="9">
        <v>46192</v>
      </c>
      <c r="B6" s="1" t="s">
        <v>5947</v>
      </c>
      <c r="C6">
        <v>6491.1779999999999</v>
      </c>
    </row>
    <row r="7" spans="1:3" x14ac:dyDescent="0.25">
      <c r="A7" s="9">
        <v>46195</v>
      </c>
      <c r="B7" s="1" t="s">
        <v>5947</v>
      </c>
      <c r="C7">
        <v>6458.7190000000001</v>
      </c>
    </row>
    <row r="8" spans="1:3" x14ac:dyDescent="0.25">
      <c r="A8" s="9">
        <v>46196</v>
      </c>
      <c r="B8" s="1" t="s">
        <v>5947</v>
      </c>
      <c r="C8">
        <v>6498.0050000000001</v>
      </c>
    </row>
    <row r="9" spans="1:3" x14ac:dyDescent="0.25">
      <c r="A9" s="9">
        <v>46197</v>
      </c>
      <c r="B9" s="1" t="s">
        <v>5947</v>
      </c>
      <c r="C9">
        <v>6467.433</v>
      </c>
    </row>
    <row r="10" spans="1:3" x14ac:dyDescent="0.25">
      <c r="A10" s="9">
        <v>46198</v>
      </c>
      <c r="B10" s="1" t="s">
        <v>5947</v>
      </c>
      <c r="C10">
        <v>6442.8540000000003</v>
      </c>
    </row>
    <row r="11" spans="1:3" x14ac:dyDescent="0.25">
      <c r="A11" s="9">
        <v>46199</v>
      </c>
      <c r="B11" s="1" t="s">
        <v>5947</v>
      </c>
      <c r="C11">
        <v>6414.6329999999998</v>
      </c>
    </row>
    <row r="12" spans="1:3" x14ac:dyDescent="0.25">
      <c r="A12" s="9">
        <v>46202</v>
      </c>
      <c r="B12" s="1" t="s">
        <v>5947</v>
      </c>
      <c r="C12">
        <v>6396.0910000000003</v>
      </c>
    </row>
    <row r="13" spans="1:3" x14ac:dyDescent="0.25">
      <c r="A13" s="9"/>
      <c r="B13" s="1" t="s">
        <v>5947</v>
      </c>
    </row>
    <row r="14" spans="1:3" x14ac:dyDescent="0.25">
      <c r="A14" s="9"/>
      <c r="B14" s="1" t="s">
        <v>5947</v>
      </c>
    </row>
    <row r="15" spans="1:3" x14ac:dyDescent="0.25">
      <c r="A15" s="9"/>
      <c r="B15" s="1" t="s">
        <v>5947</v>
      </c>
    </row>
    <row r="16" spans="1:3" x14ac:dyDescent="0.25">
      <c r="A16" s="9"/>
      <c r="B16" s="1" t="s">
        <v>5947</v>
      </c>
    </row>
    <row r="17" spans="1:2" x14ac:dyDescent="0.25">
      <c r="A17" s="9"/>
      <c r="B17" s="1" t="s">
        <v>5947</v>
      </c>
    </row>
    <row r="18" spans="1:2" x14ac:dyDescent="0.25">
      <c r="A18" s="9"/>
      <c r="B18" s="1" t="s">
        <v>5947</v>
      </c>
    </row>
    <row r="19" spans="1:2" x14ac:dyDescent="0.25">
      <c r="A19" s="9"/>
      <c r="B19" s="1" t="s">
        <v>5947</v>
      </c>
    </row>
    <row r="20" spans="1:2" x14ac:dyDescent="0.25">
      <c r="A20" s="9"/>
      <c r="B20" s="1" t="s">
        <v>5947</v>
      </c>
    </row>
    <row r="21" spans="1:2" x14ac:dyDescent="0.25">
      <c r="A21" s="9"/>
      <c r="B21" s="1" t="s">
        <v>5947</v>
      </c>
    </row>
    <row r="22" spans="1:2" x14ac:dyDescent="0.25">
      <c r="A22" s="9"/>
      <c r="B22" s="1" t="s">
        <v>5947</v>
      </c>
    </row>
    <row r="23" spans="1:2" x14ac:dyDescent="0.25">
      <c r="A23" s="9"/>
      <c r="B23" s="1" t="s">
        <v>5947</v>
      </c>
    </row>
    <row r="24" spans="1:2" x14ac:dyDescent="0.25">
      <c r="A24" s="9"/>
      <c r="B24" s="1" t="s">
        <v>5947</v>
      </c>
    </row>
    <row r="25" spans="1:2" x14ac:dyDescent="0.25">
      <c r="A25" s="9"/>
      <c r="B25" s="1" t="s">
        <v>5947</v>
      </c>
    </row>
    <row r="26" spans="1:2" x14ac:dyDescent="0.25">
      <c r="A26" s="9"/>
      <c r="B26" s="1" t="s">
        <v>5947</v>
      </c>
    </row>
    <row r="27" spans="1:2" x14ac:dyDescent="0.25">
      <c r="A27" s="9"/>
      <c r="B27" s="1" t="s">
        <v>5947</v>
      </c>
    </row>
    <row r="28" spans="1:2" x14ac:dyDescent="0.25">
      <c r="A28" s="9"/>
      <c r="B28" s="1" t="s">
        <v>5947</v>
      </c>
    </row>
    <row r="29" spans="1:2" x14ac:dyDescent="0.25">
      <c r="A29" s="9"/>
      <c r="B29" s="1" t="s">
        <v>5947</v>
      </c>
    </row>
    <row r="30" spans="1:2" x14ac:dyDescent="0.25">
      <c r="A30" s="9"/>
      <c r="B30" s="1" t="s">
        <v>5947</v>
      </c>
    </row>
    <row r="31" spans="1:2" x14ac:dyDescent="0.25">
      <c r="A31" s="9"/>
      <c r="B31" s="1" t="s">
        <v>5947</v>
      </c>
    </row>
    <row r="32" spans="1:2" x14ac:dyDescent="0.25">
      <c r="A32" s="9"/>
      <c r="B32" s="1" t="s">
        <v>5947</v>
      </c>
    </row>
    <row r="33" spans="1:2" x14ac:dyDescent="0.25">
      <c r="A33" s="9"/>
      <c r="B33" s="1" t="s">
        <v>5947</v>
      </c>
    </row>
    <row r="34" spans="1:2" x14ac:dyDescent="0.25">
      <c r="A34" s="9"/>
      <c r="B34" s="1" t="s">
        <v>5947</v>
      </c>
    </row>
    <row r="35" spans="1:2" x14ac:dyDescent="0.25">
      <c r="A35" s="9"/>
      <c r="B35" s="1" t="s">
        <v>5947</v>
      </c>
    </row>
    <row r="36" spans="1:2" x14ac:dyDescent="0.25">
      <c r="A36" s="9"/>
      <c r="B36" s="1" t="s">
        <v>5947</v>
      </c>
    </row>
    <row r="37" spans="1:2" x14ac:dyDescent="0.25">
      <c r="A37" s="9"/>
      <c r="B37" s="1" t="s">
        <v>5947</v>
      </c>
    </row>
    <row r="38" spans="1:2" x14ac:dyDescent="0.25">
      <c r="A38" s="9"/>
      <c r="B38" s="1" t="s">
        <v>5947</v>
      </c>
    </row>
    <row r="39" spans="1:2" x14ac:dyDescent="0.25">
      <c r="A39" s="9"/>
      <c r="B39" s="1" t="s">
        <v>5947</v>
      </c>
    </row>
    <row r="40" spans="1:2" x14ac:dyDescent="0.25">
      <c r="A40" s="9"/>
      <c r="B40" s="1" t="s">
        <v>5947</v>
      </c>
    </row>
    <row r="41" spans="1:2" x14ac:dyDescent="0.25">
      <c r="A41" s="9"/>
      <c r="B41" s="1" t="s">
        <v>5947</v>
      </c>
    </row>
    <row r="42" spans="1:2" x14ac:dyDescent="0.25">
      <c r="A42" s="9"/>
      <c r="B42" s="1" t="s">
        <v>5947</v>
      </c>
    </row>
    <row r="43" spans="1:2" x14ac:dyDescent="0.25">
      <c r="A43" s="9"/>
      <c r="B43" s="1" t="s">
        <v>5947</v>
      </c>
    </row>
    <row r="44" spans="1:2" x14ac:dyDescent="0.25">
      <c r="A44" s="9"/>
      <c r="B44" s="1" t="s">
        <v>5947</v>
      </c>
    </row>
    <row r="45" spans="1:2" x14ac:dyDescent="0.25">
      <c r="A45" s="9"/>
      <c r="B45" s="1" t="s">
        <v>5947</v>
      </c>
    </row>
    <row r="46" spans="1:2" x14ac:dyDescent="0.25">
      <c r="A46" s="9"/>
      <c r="B46" s="1" t="s">
        <v>5947</v>
      </c>
    </row>
    <row r="47" spans="1:2" x14ac:dyDescent="0.25">
      <c r="A47" s="9"/>
      <c r="B47" s="1" t="s">
        <v>5947</v>
      </c>
    </row>
    <row r="48" spans="1:2" x14ac:dyDescent="0.25">
      <c r="A48" s="9"/>
      <c r="B48" s="1" t="s">
        <v>5947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5948</v>
      </c>
      <c r="C2">
        <v>6463.8069999999998</v>
      </c>
    </row>
    <row r="3" spans="1:3" x14ac:dyDescent="0.25">
      <c r="A3" s="9">
        <v>46189</v>
      </c>
      <c r="B3" s="1" t="s">
        <v>5948</v>
      </c>
      <c r="C3">
        <v>6509.1450000000004</v>
      </c>
    </row>
    <row r="4" spans="1:3" x14ac:dyDescent="0.25">
      <c r="A4" s="9">
        <v>46190</v>
      </c>
      <c r="B4" s="1" t="s">
        <v>5948</v>
      </c>
      <c r="C4">
        <v>6505.95</v>
      </c>
    </row>
    <row r="5" spans="1:3" x14ac:dyDescent="0.25">
      <c r="A5" s="9">
        <v>46191</v>
      </c>
      <c r="B5" s="1" t="s">
        <v>5948</v>
      </c>
      <c r="C5">
        <v>6662.7740000000003</v>
      </c>
    </row>
    <row r="6" spans="1:3" x14ac:dyDescent="0.25">
      <c r="A6" s="9">
        <v>46192</v>
      </c>
      <c r="B6" s="1" t="s">
        <v>5948</v>
      </c>
      <c r="C6">
        <v>6635.7420000000002</v>
      </c>
    </row>
    <row r="7" spans="1:3" x14ac:dyDescent="0.25">
      <c r="A7" s="9">
        <v>46195</v>
      </c>
      <c r="B7" s="1" t="s">
        <v>5948</v>
      </c>
      <c r="C7">
        <v>6596.7309999999998</v>
      </c>
    </row>
    <row r="8" spans="1:3" x14ac:dyDescent="0.25">
      <c r="A8" s="9">
        <v>46196</v>
      </c>
      <c r="B8" s="1" t="s">
        <v>5948</v>
      </c>
      <c r="C8">
        <v>6636.4129999999996</v>
      </c>
    </row>
    <row r="9" spans="1:3" x14ac:dyDescent="0.25">
      <c r="A9" s="9">
        <v>46197</v>
      </c>
      <c r="B9" s="1" t="s">
        <v>5948</v>
      </c>
      <c r="C9">
        <v>6600.5569999999998</v>
      </c>
    </row>
    <row r="10" spans="1:3" x14ac:dyDescent="0.25">
      <c r="A10" s="9">
        <v>46198</v>
      </c>
      <c r="B10" s="1" t="s">
        <v>5948</v>
      </c>
      <c r="C10">
        <v>6575.4830000000002</v>
      </c>
    </row>
    <row r="11" spans="1:3" x14ac:dyDescent="0.25">
      <c r="A11" s="9">
        <v>46199</v>
      </c>
      <c r="B11" s="1" t="s">
        <v>5948</v>
      </c>
      <c r="C11">
        <v>6549.308</v>
      </c>
    </row>
    <row r="12" spans="1:3" x14ac:dyDescent="0.25">
      <c r="A12" s="9">
        <v>46202</v>
      </c>
      <c r="B12" s="1" t="s">
        <v>5948</v>
      </c>
      <c r="C12">
        <v>6529.0410000000002</v>
      </c>
    </row>
    <row r="13" spans="1:3" x14ac:dyDescent="0.25">
      <c r="A13" s="9"/>
      <c r="B13" s="1" t="s">
        <v>5948</v>
      </c>
    </row>
    <row r="14" spans="1:3" x14ac:dyDescent="0.25">
      <c r="A14" s="9"/>
      <c r="B14" s="1" t="s">
        <v>5948</v>
      </c>
    </row>
    <row r="15" spans="1:3" x14ac:dyDescent="0.25">
      <c r="A15" s="9"/>
      <c r="B15" s="1" t="s">
        <v>5948</v>
      </c>
    </row>
    <row r="16" spans="1:3" x14ac:dyDescent="0.25">
      <c r="A16" s="9"/>
      <c r="B16" s="1" t="s">
        <v>5948</v>
      </c>
    </row>
    <row r="17" spans="1:2" x14ac:dyDescent="0.25">
      <c r="A17" s="9"/>
      <c r="B17" s="1" t="s">
        <v>5948</v>
      </c>
    </row>
    <row r="18" spans="1:2" x14ac:dyDescent="0.25">
      <c r="A18" s="9"/>
      <c r="B18" s="1" t="s">
        <v>5948</v>
      </c>
    </row>
    <row r="19" spans="1:2" x14ac:dyDescent="0.25">
      <c r="A19" s="9"/>
      <c r="B19" s="1" t="s">
        <v>5948</v>
      </c>
    </row>
    <row r="20" spans="1:2" x14ac:dyDescent="0.25">
      <c r="A20" s="9"/>
      <c r="B20" s="1" t="s">
        <v>5948</v>
      </c>
    </row>
    <row r="21" spans="1:2" x14ac:dyDescent="0.25">
      <c r="A21" s="9"/>
      <c r="B21" s="1" t="s">
        <v>5948</v>
      </c>
    </row>
    <row r="22" spans="1:2" x14ac:dyDescent="0.25">
      <c r="A22" s="9"/>
      <c r="B22" s="1" t="s">
        <v>5948</v>
      </c>
    </row>
    <row r="23" spans="1:2" x14ac:dyDescent="0.25">
      <c r="A23" s="9"/>
      <c r="B23" s="1" t="s">
        <v>5948</v>
      </c>
    </row>
    <row r="24" spans="1:2" x14ac:dyDescent="0.25">
      <c r="A24" s="9"/>
      <c r="B24" s="1" t="s">
        <v>5948</v>
      </c>
    </row>
    <row r="25" spans="1:2" x14ac:dyDescent="0.25">
      <c r="A25" s="9"/>
      <c r="B25" s="1" t="s">
        <v>5948</v>
      </c>
    </row>
    <row r="26" spans="1:2" x14ac:dyDescent="0.25">
      <c r="A26" s="9"/>
      <c r="B26" s="1" t="s">
        <v>5948</v>
      </c>
    </row>
    <row r="27" spans="1:2" x14ac:dyDescent="0.25">
      <c r="A27" s="9"/>
      <c r="B27" s="1" t="s">
        <v>5948</v>
      </c>
    </row>
    <row r="28" spans="1:2" x14ac:dyDescent="0.25">
      <c r="A28" s="9"/>
      <c r="B28" s="1" t="s">
        <v>5948</v>
      </c>
    </row>
    <row r="29" spans="1:2" x14ac:dyDescent="0.25">
      <c r="A29" s="9"/>
      <c r="B29" s="1" t="s">
        <v>5948</v>
      </c>
    </row>
    <row r="30" spans="1:2" x14ac:dyDescent="0.25">
      <c r="A30" s="9"/>
      <c r="B30" s="1" t="s">
        <v>5948</v>
      </c>
    </row>
    <row r="31" spans="1:2" x14ac:dyDescent="0.25">
      <c r="A31" s="9"/>
      <c r="B31" s="1" t="s">
        <v>5948</v>
      </c>
    </row>
    <row r="32" spans="1:2" x14ac:dyDescent="0.25">
      <c r="A32" s="9"/>
      <c r="B32" s="1" t="s">
        <v>5948</v>
      </c>
    </row>
    <row r="33" spans="1:2" x14ac:dyDescent="0.25">
      <c r="A33" s="9"/>
      <c r="B33" s="1" t="s">
        <v>5948</v>
      </c>
    </row>
    <row r="34" spans="1:2" x14ac:dyDescent="0.25">
      <c r="A34" s="9"/>
      <c r="B34" s="1" t="s">
        <v>5948</v>
      </c>
    </row>
    <row r="35" spans="1:2" x14ac:dyDescent="0.25">
      <c r="A35" s="9"/>
      <c r="B35" s="1" t="s">
        <v>5948</v>
      </c>
    </row>
    <row r="36" spans="1:2" x14ac:dyDescent="0.25">
      <c r="A36" s="9"/>
      <c r="B36" s="1" t="s">
        <v>5948</v>
      </c>
    </row>
    <row r="37" spans="1:2" x14ac:dyDescent="0.25">
      <c r="A37" s="9"/>
      <c r="B37" s="1" t="s">
        <v>5948</v>
      </c>
    </row>
    <row r="38" spans="1:2" x14ac:dyDescent="0.25">
      <c r="A38" s="9"/>
      <c r="B38" s="1" t="s">
        <v>5948</v>
      </c>
    </row>
    <row r="39" spans="1:2" x14ac:dyDescent="0.25">
      <c r="A39" s="9"/>
      <c r="B39" s="1" t="s">
        <v>5948</v>
      </c>
    </row>
    <row r="40" spans="1:2" x14ac:dyDescent="0.25">
      <c r="A40" s="9"/>
      <c r="B40" s="1" t="s">
        <v>5948</v>
      </c>
    </row>
    <row r="41" spans="1:2" x14ac:dyDescent="0.25">
      <c r="A41" s="9"/>
      <c r="B41" s="1" t="s">
        <v>5948</v>
      </c>
    </row>
    <row r="42" spans="1:2" x14ac:dyDescent="0.25">
      <c r="A42" s="9"/>
      <c r="B42" s="1" t="s">
        <v>5948</v>
      </c>
    </row>
    <row r="43" spans="1:2" x14ac:dyDescent="0.25">
      <c r="A43" s="9"/>
      <c r="B43" s="1" t="s">
        <v>5948</v>
      </c>
    </row>
    <row r="44" spans="1:2" x14ac:dyDescent="0.25">
      <c r="A44" s="9"/>
      <c r="B44" s="1" t="s">
        <v>5948</v>
      </c>
    </row>
    <row r="45" spans="1:2" x14ac:dyDescent="0.25">
      <c r="A45" s="9"/>
      <c r="B45" s="1" t="s">
        <v>5948</v>
      </c>
    </row>
    <row r="46" spans="1:2" x14ac:dyDescent="0.25">
      <c r="A46" s="9"/>
      <c r="B46" s="1" t="s">
        <v>5948</v>
      </c>
    </row>
    <row r="47" spans="1:2" x14ac:dyDescent="0.25">
      <c r="A47" s="9"/>
      <c r="B47" s="1" t="s">
        <v>5948</v>
      </c>
    </row>
    <row r="48" spans="1:2" x14ac:dyDescent="0.25">
      <c r="A48" s="9"/>
      <c r="B48" s="1" t="s">
        <v>5948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5949</v>
      </c>
      <c r="C2">
        <v>6714.0709999999999</v>
      </c>
    </row>
    <row r="3" spans="1:3" x14ac:dyDescent="0.25">
      <c r="A3" s="9">
        <v>46189</v>
      </c>
      <c r="B3" s="1" t="s">
        <v>5949</v>
      </c>
      <c r="C3">
        <v>6763.3509999999997</v>
      </c>
    </row>
    <row r="4" spans="1:3" x14ac:dyDescent="0.25">
      <c r="A4" s="9">
        <v>46190</v>
      </c>
      <c r="B4" s="1" t="s">
        <v>5949</v>
      </c>
      <c r="C4">
        <v>6762.6639999999998</v>
      </c>
    </row>
    <row r="5" spans="1:3" x14ac:dyDescent="0.25">
      <c r="A5" s="9">
        <v>46191</v>
      </c>
      <c r="B5" s="1" t="s">
        <v>5949</v>
      </c>
      <c r="C5">
        <v>6930.3339999999998</v>
      </c>
    </row>
    <row r="6" spans="1:3" x14ac:dyDescent="0.25">
      <c r="A6" s="9">
        <v>46192</v>
      </c>
      <c r="B6" s="1" t="s">
        <v>5949</v>
      </c>
      <c r="C6">
        <v>6907.8459999999995</v>
      </c>
    </row>
    <row r="7" spans="1:3" x14ac:dyDescent="0.25">
      <c r="A7" s="9">
        <v>46195</v>
      </c>
      <c r="B7" s="1" t="s">
        <v>5949</v>
      </c>
      <c r="C7">
        <v>6861.518</v>
      </c>
    </row>
    <row r="8" spans="1:3" x14ac:dyDescent="0.25">
      <c r="A8" s="9">
        <v>46196</v>
      </c>
      <c r="B8" s="1" t="s">
        <v>5949</v>
      </c>
      <c r="C8">
        <v>6897.2659999999996</v>
      </c>
    </row>
    <row r="9" spans="1:3" x14ac:dyDescent="0.25">
      <c r="A9" s="9">
        <v>46197</v>
      </c>
      <c r="B9" s="1" t="s">
        <v>5949</v>
      </c>
      <c r="C9">
        <v>6856.0519999999997</v>
      </c>
    </row>
    <row r="10" spans="1:3" x14ac:dyDescent="0.25">
      <c r="A10" s="9">
        <v>46198</v>
      </c>
      <c r="B10" s="1" t="s">
        <v>5949</v>
      </c>
      <c r="C10">
        <v>6841.1779999999999</v>
      </c>
    </row>
    <row r="11" spans="1:3" x14ac:dyDescent="0.25">
      <c r="A11" s="9">
        <v>46199</v>
      </c>
      <c r="B11" s="1" t="s">
        <v>5949</v>
      </c>
      <c r="C11">
        <v>6810.66</v>
      </c>
    </row>
    <row r="12" spans="1:3" x14ac:dyDescent="0.25">
      <c r="A12" s="9">
        <v>46202</v>
      </c>
      <c r="B12" s="1" t="s">
        <v>5949</v>
      </c>
      <c r="C12">
        <v>6785.0379999999996</v>
      </c>
    </row>
    <row r="13" spans="1:3" x14ac:dyDescent="0.25">
      <c r="A13" s="9"/>
      <c r="B13" s="1" t="s">
        <v>5949</v>
      </c>
    </row>
    <row r="14" spans="1:3" x14ac:dyDescent="0.25">
      <c r="A14" s="9"/>
      <c r="B14" s="1" t="s">
        <v>5949</v>
      </c>
    </row>
    <row r="15" spans="1:3" x14ac:dyDescent="0.25">
      <c r="A15" s="9"/>
      <c r="B15" s="1" t="s">
        <v>5949</v>
      </c>
    </row>
    <row r="16" spans="1:3" x14ac:dyDescent="0.25">
      <c r="A16" s="9"/>
      <c r="B16" s="1" t="s">
        <v>5949</v>
      </c>
    </row>
    <row r="17" spans="1:2" x14ac:dyDescent="0.25">
      <c r="A17" s="9"/>
      <c r="B17" s="1" t="s">
        <v>5949</v>
      </c>
    </row>
    <row r="18" spans="1:2" x14ac:dyDescent="0.25">
      <c r="A18" s="9"/>
      <c r="B18" s="1" t="s">
        <v>5949</v>
      </c>
    </row>
    <row r="19" spans="1:2" x14ac:dyDescent="0.25">
      <c r="A19" s="9"/>
      <c r="B19" s="1" t="s">
        <v>5949</v>
      </c>
    </row>
    <row r="20" spans="1:2" x14ac:dyDescent="0.25">
      <c r="A20" s="9"/>
      <c r="B20" s="1" t="s">
        <v>5949</v>
      </c>
    </row>
    <row r="21" spans="1:2" x14ac:dyDescent="0.25">
      <c r="A21" s="9"/>
      <c r="B21" s="1" t="s">
        <v>5949</v>
      </c>
    </row>
    <row r="22" spans="1:2" x14ac:dyDescent="0.25">
      <c r="A22" s="9"/>
      <c r="B22" s="1" t="s">
        <v>5949</v>
      </c>
    </row>
    <row r="23" spans="1:2" x14ac:dyDescent="0.25">
      <c r="A23" s="9"/>
      <c r="B23" s="1" t="s">
        <v>5949</v>
      </c>
    </row>
    <row r="24" spans="1:2" x14ac:dyDescent="0.25">
      <c r="A24" s="9"/>
      <c r="B24" s="1" t="s">
        <v>5949</v>
      </c>
    </row>
    <row r="25" spans="1:2" x14ac:dyDescent="0.25">
      <c r="A25" s="9"/>
      <c r="B25" s="1" t="s">
        <v>5949</v>
      </c>
    </row>
    <row r="26" spans="1:2" x14ac:dyDescent="0.25">
      <c r="A26" s="9"/>
      <c r="B26" s="1" t="s">
        <v>5949</v>
      </c>
    </row>
    <row r="27" spans="1:2" x14ac:dyDescent="0.25">
      <c r="A27" s="9"/>
      <c r="B27" s="1" t="s">
        <v>5949</v>
      </c>
    </row>
    <row r="28" spans="1:2" x14ac:dyDescent="0.25">
      <c r="A28" s="9"/>
      <c r="B28" s="1" t="s">
        <v>5949</v>
      </c>
    </row>
    <row r="29" spans="1:2" x14ac:dyDescent="0.25">
      <c r="A29" s="9"/>
      <c r="B29" s="1" t="s">
        <v>5949</v>
      </c>
    </row>
    <row r="30" spans="1:2" x14ac:dyDescent="0.25">
      <c r="A30" s="9"/>
      <c r="B30" s="1" t="s">
        <v>5949</v>
      </c>
    </row>
    <row r="31" spans="1:2" x14ac:dyDescent="0.25">
      <c r="A31" s="9"/>
      <c r="B31" s="1" t="s">
        <v>5949</v>
      </c>
    </row>
    <row r="32" spans="1:2" x14ac:dyDescent="0.25">
      <c r="A32" s="9"/>
      <c r="B32" s="1" t="s">
        <v>5949</v>
      </c>
    </row>
    <row r="33" spans="1:2" x14ac:dyDescent="0.25">
      <c r="A33" s="9"/>
      <c r="B33" s="1" t="s">
        <v>5949</v>
      </c>
    </row>
    <row r="34" spans="1:2" x14ac:dyDescent="0.25">
      <c r="A34" s="9"/>
      <c r="B34" s="1" t="s">
        <v>5949</v>
      </c>
    </row>
    <row r="35" spans="1:2" x14ac:dyDescent="0.25">
      <c r="A35" s="9"/>
      <c r="B35" s="1" t="s">
        <v>5949</v>
      </c>
    </row>
    <row r="36" spans="1:2" x14ac:dyDescent="0.25">
      <c r="A36" s="9"/>
      <c r="B36" s="1" t="s">
        <v>5949</v>
      </c>
    </row>
    <row r="37" spans="1:2" x14ac:dyDescent="0.25">
      <c r="A37" s="9"/>
      <c r="B37" s="1" t="s">
        <v>5949</v>
      </c>
    </row>
    <row r="38" spans="1:2" x14ac:dyDescent="0.25">
      <c r="A38" s="9"/>
      <c r="B38" s="1" t="s">
        <v>5949</v>
      </c>
    </row>
    <row r="39" spans="1:2" x14ac:dyDescent="0.25">
      <c r="A39" s="9"/>
      <c r="B39" s="1" t="s">
        <v>5949</v>
      </c>
    </row>
    <row r="40" spans="1:2" x14ac:dyDescent="0.25">
      <c r="A40" s="9"/>
      <c r="B40" s="1" t="s">
        <v>5949</v>
      </c>
    </row>
    <row r="41" spans="1:2" x14ac:dyDescent="0.25">
      <c r="A41" s="9"/>
      <c r="B41" s="1" t="s">
        <v>5949</v>
      </c>
    </row>
    <row r="42" spans="1:2" x14ac:dyDescent="0.25">
      <c r="A42" s="9"/>
      <c r="B42" s="1" t="s">
        <v>5949</v>
      </c>
    </row>
    <row r="43" spans="1:2" x14ac:dyDescent="0.25">
      <c r="A43" s="9"/>
      <c r="B43" s="1" t="s">
        <v>5949</v>
      </c>
    </row>
    <row r="44" spans="1:2" x14ac:dyDescent="0.25">
      <c r="A44" s="9"/>
      <c r="B44" s="1" t="s">
        <v>5949</v>
      </c>
    </row>
    <row r="45" spans="1:2" x14ac:dyDescent="0.25">
      <c r="A45" s="9"/>
      <c r="B45" s="1" t="s">
        <v>5949</v>
      </c>
    </row>
    <row r="46" spans="1:2" x14ac:dyDescent="0.25">
      <c r="A46" s="9"/>
      <c r="B46" s="1" t="s">
        <v>5949</v>
      </c>
    </row>
    <row r="47" spans="1:2" x14ac:dyDescent="0.25">
      <c r="A47" s="9"/>
      <c r="B47" s="1" t="s">
        <v>5949</v>
      </c>
    </row>
    <row r="48" spans="1:2" x14ac:dyDescent="0.25">
      <c r="A48" s="9"/>
      <c r="B48" s="1" t="s">
        <v>5949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5950</v>
      </c>
      <c r="C2">
        <v>6975.0609999999997</v>
      </c>
    </row>
    <row r="3" spans="1:3" x14ac:dyDescent="0.25">
      <c r="A3" s="9">
        <v>46189</v>
      </c>
      <c r="B3" s="1" t="s">
        <v>5950</v>
      </c>
      <c r="C3">
        <v>7025.5720000000001</v>
      </c>
    </row>
    <row r="4" spans="1:3" x14ac:dyDescent="0.25">
      <c r="A4" s="9">
        <v>46190</v>
      </c>
      <c r="B4" s="1" t="s">
        <v>5950</v>
      </c>
      <c r="C4">
        <v>7028.2830000000004</v>
      </c>
    </row>
    <row r="5" spans="1:3" x14ac:dyDescent="0.25">
      <c r="A5" s="9">
        <v>46191</v>
      </c>
      <c r="B5" s="1" t="s">
        <v>5950</v>
      </c>
      <c r="C5">
        <v>7210.6769999999997</v>
      </c>
    </row>
    <row r="6" spans="1:3" x14ac:dyDescent="0.25">
      <c r="A6" s="9">
        <v>46192</v>
      </c>
      <c r="B6" s="1" t="s">
        <v>5950</v>
      </c>
      <c r="C6">
        <v>7195.2359999999999</v>
      </c>
    </row>
    <row r="7" spans="1:3" x14ac:dyDescent="0.25">
      <c r="A7" s="9">
        <v>46195</v>
      </c>
      <c r="B7" s="1" t="s">
        <v>5950</v>
      </c>
      <c r="C7">
        <v>7137.8969999999999</v>
      </c>
    </row>
    <row r="8" spans="1:3" x14ac:dyDescent="0.25">
      <c r="A8" s="9">
        <v>46196</v>
      </c>
      <c r="B8" s="1" t="s">
        <v>5950</v>
      </c>
      <c r="C8">
        <v>7174.8239999999996</v>
      </c>
    </row>
    <row r="9" spans="1:3" x14ac:dyDescent="0.25">
      <c r="A9" s="9">
        <v>46197</v>
      </c>
      <c r="B9" s="1" t="s">
        <v>5950</v>
      </c>
      <c r="C9">
        <v>7127.7690000000002</v>
      </c>
    </row>
    <row r="10" spans="1:3" x14ac:dyDescent="0.25">
      <c r="A10" s="9">
        <v>46198</v>
      </c>
      <c r="B10" s="1" t="s">
        <v>5950</v>
      </c>
      <c r="C10">
        <v>7106.4530000000004</v>
      </c>
    </row>
    <row r="11" spans="1:3" x14ac:dyDescent="0.25">
      <c r="A11" s="9">
        <v>46199</v>
      </c>
      <c r="B11" s="1" t="s">
        <v>5950</v>
      </c>
      <c r="C11">
        <v>7081.7889999999998</v>
      </c>
    </row>
    <row r="12" spans="1:3" x14ac:dyDescent="0.25">
      <c r="A12" s="9">
        <v>46202</v>
      </c>
      <c r="B12" s="1" t="s">
        <v>5950</v>
      </c>
      <c r="C12">
        <v>7051.2610000000004</v>
      </c>
    </row>
    <row r="13" spans="1:3" x14ac:dyDescent="0.25">
      <c r="A13" s="9"/>
      <c r="B13" s="1" t="s">
        <v>5950</v>
      </c>
    </row>
    <row r="14" spans="1:3" x14ac:dyDescent="0.25">
      <c r="A14" s="9"/>
      <c r="B14" s="1" t="s">
        <v>5950</v>
      </c>
    </row>
    <row r="15" spans="1:3" x14ac:dyDescent="0.25">
      <c r="A15" s="9"/>
      <c r="B15" s="1" t="s">
        <v>5950</v>
      </c>
    </row>
    <row r="16" spans="1:3" x14ac:dyDescent="0.25">
      <c r="A16" s="9"/>
      <c r="B16" s="1" t="s">
        <v>5950</v>
      </c>
    </row>
    <row r="17" spans="1:2" x14ac:dyDescent="0.25">
      <c r="A17" s="9"/>
      <c r="B17" s="1" t="s">
        <v>5950</v>
      </c>
    </row>
    <row r="18" spans="1:2" x14ac:dyDescent="0.25">
      <c r="A18" s="9"/>
      <c r="B18" s="1" t="s">
        <v>5950</v>
      </c>
    </row>
    <row r="19" spans="1:2" x14ac:dyDescent="0.25">
      <c r="A19" s="9"/>
      <c r="B19" s="1" t="s">
        <v>5950</v>
      </c>
    </row>
    <row r="20" spans="1:2" x14ac:dyDescent="0.25">
      <c r="A20" s="9"/>
      <c r="B20" s="1" t="s">
        <v>5950</v>
      </c>
    </row>
    <row r="21" spans="1:2" x14ac:dyDescent="0.25">
      <c r="A21" s="9"/>
      <c r="B21" s="1" t="s">
        <v>5950</v>
      </c>
    </row>
    <row r="22" spans="1:2" x14ac:dyDescent="0.25">
      <c r="A22" s="9"/>
      <c r="B22" s="1" t="s">
        <v>5950</v>
      </c>
    </row>
    <row r="23" spans="1:2" x14ac:dyDescent="0.25">
      <c r="A23" s="9"/>
      <c r="B23" s="1" t="s">
        <v>5950</v>
      </c>
    </row>
    <row r="24" spans="1:2" x14ac:dyDescent="0.25">
      <c r="A24" s="9"/>
      <c r="B24" s="1" t="s">
        <v>5950</v>
      </c>
    </row>
    <row r="25" spans="1:2" x14ac:dyDescent="0.25">
      <c r="A25" s="9"/>
      <c r="B25" s="1" t="s">
        <v>5950</v>
      </c>
    </row>
    <row r="26" spans="1:2" x14ac:dyDescent="0.25">
      <c r="A26" s="9"/>
      <c r="B26" s="1" t="s">
        <v>5950</v>
      </c>
    </row>
    <row r="27" spans="1:2" x14ac:dyDescent="0.25">
      <c r="A27" s="9"/>
      <c r="B27" s="1" t="s">
        <v>5950</v>
      </c>
    </row>
    <row r="28" spans="1:2" x14ac:dyDescent="0.25">
      <c r="A28" s="9"/>
      <c r="B28" s="1" t="s">
        <v>5950</v>
      </c>
    </row>
    <row r="29" spans="1:2" x14ac:dyDescent="0.25">
      <c r="A29" s="9"/>
      <c r="B29" s="1" t="s">
        <v>5950</v>
      </c>
    </row>
    <row r="30" spans="1:2" x14ac:dyDescent="0.25">
      <c r="A30" s="9"/>
      <c r="B30" s="1" t="s">
        <v>5950</v>
      </c>
    </row>
    <row r="31" spans="1:2" x14ac:dyDescent="0.25">
      <c r="A31" s="9"/>
      <c r="B31" s="1" t="s">
        <v>5950</v>
      </c>
    </row>
    <row r="32" spans="1:2" x14ac:dyDescent="0.25">
      <c r="A32" s="9"/>
      <c r="B32" s="1" t="s">
        <v>5950</v>
      </c>
    </row>
    <row r="33" spans="1:2" x14ac:dyDescent="0.25">
      <c r="A33" s="9"/>
      <c r="B33" s="1" t="s">
        <v>5950</v>
      </c>
    </row>
    <row r="34" spans="1:2" x14ac:dyDescent="0.25">
      <c r="A34" s="9"/>
      <c r="B34" s="1" t="s">
        <v>5950</v>
      </c>
    </row>
    <row r="35" spans="1:2" x14ac:dyDescent="0.25">
      <c r="A35" s="9"/>
      <c r="B35" s="1" t="s">
        <v>5950</v>
      </c>
    </row>
    <row r="36" spans="1:2" x14ac:dyDescent="0.25">
      <c r="A36" s="9"/>
      <c r="B36" s="1" t="s">
        <v>5950</v>
      </c>
    </row>
    <row r="37" spans="1:2" x14ac:dyDescent="0.25">
      <c r="A37" s="9"/>
      <c r="B37" s="1" t="s">
        <v>5950</v>
      </c>
    </row>
    <row r="38" spans="1:2" x14ac:dyDescent="0.25">
      <c r="A38" s="9"/>
      <c r="B38" s="1" t="s">
        <v>5950</v>
      </c>
    </row>
    <row r="39" spans="1:2" x14ac:dyDescent="0.25">
      <c r="A39" s="9"/>
      <c r="B39" s="1" t="s">
        <v>5950</v>
      </c>
    </row>
    <row r="40" spans="1:2" x14ac:dyDescent="0.25">
      <c r="A40" s="9"/>
      <c r="B40" s="1" t="s">
        <v>5950</v>
      </c>
    </row>
    <row r="41" spans="1:2" x14ac:dyDescent="0.25">
      <c r="A41" s="9"/>
      <c r="B41" s="1" t="s">
        <v>5950</v>
      </c>
    </row>
    <row r="42" spans="1:2" x14ac:dyDescent="0.25">
      <c r="A42" s="9"/>
      <c r="B42" s="1" t="s">
        <v>5950</v>
      </c>
    </row>
    <row r="43" spans="1:2" x14ac:dyDescent="0.25">
      <c r="A43" s="9"/>
      <c r="B43" s="1" t="s">
        <v>5950</v>
      </c>
    </row>
    <row r="44" spans="1:2" x14ac:dyDescent="0.25">
      <c r="A44" s="9"/>
      <c r="B44" s="1" t="s">
        <v>5950</v>
      </c>
    </row>
    <row r="45" spans="1:2" x14ac:dyDescent="0.25">
      <c r="A45" s="9"/>
      <c r="B45" s="1" t="s">
        <v>5950</v>
      </c>
    </row>
    <row r="46" spans="1:2" x14ac:dyDescent="0.25">
      <c r="A46" s="9"/>
      <c r="B46" s="1" t="s">
        <v>5950</v>
      </c>
    </row>
    <row r="47" spans="1:2" x14ac:dyDescent="0.25">
      <c r="A47" s="9"/>
      <c r="B47" s="1" t="s">
        <v>5950</v>
      </c>
    </row>
    <row r="48" spans="1:2" x14ac:dyDescent="0.25">
      <c r="A48" s="9"/>
      <c r="B48" s="1" t="s">
        <v>5950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5875</v>
      </c>
      <c r="C1" s="1" t="s">
        <v>41</v>
      </c>
    </row>
    <row r="2" spans="1:3" x14ac:dyDescent="0.25">
      <c r="A2" s="9">
        <v>46188</v>
      </c>
      <c r="B2" s="1" t="s">
        <v>5951</v>
      </c>
      <c r="C2">
        <v>7246.107</v>
      </c>
    </row>
    <row r="3" spans="1:3" x14ac:dyDescent="0.25">
      <c r="A3" s="9">
        <v>46189</v>
      </c>
      <c r="B3" s="1" t="s">
        <v>5951</v>
      </c>
      <c r="C3">
        <v>7299.6440000000002</v>
      </c>
    </row>
    <row r="4" spans="1:3" x14ac:dyDescent="0.25">
      <c r="A4" s="9">
        <v>46190</v>
      </c>
      <c r="B4" s="1" t="s">
        <v>5951</v>
      </c>
      <c r="C4">
        <v>7304.9849999999997</v>
      </c>
    </row>
    <row r="5" spans="1:3" x14ac:dyDescent="0.25">
      <c r="A5" s="9">
        <v>46191</v>
      </c>
      <c r="B5" s="1" t="s">
        <v>5951</v>
      </c>
      <c r="C5">
        <v>7510.52</v>
      </c>
    </row>
    <row r="6" spans="1:3" x14ac:dyDescent="0.25">
      <c r="A6" s="9">
        <v>46192</v>
      </c>
      <c r="B6" s="1" t="s">
        <v>5951</v>
      </c>
      <c r="C6">
        <v>7497.9530000000004</v>
      </c>
    </row>
    <row r="7" spans="1:3" x14ac:dyDescent="0.25">
      <c r="A7" s="9">
        <v>46195</v>
      </c>
      <c r="B7" s="1" t="s">
        <v>5951</v>
      </c>
      <c r="C7">
        <v>7436.1450000000004</v>
      </c>
    </row>
    <row r="8" spans="1:3" x14ac:dyDescent="0.25">
      <c r="A8" s="9">
        <v>46196</v>
      </c>
      <c r="B8" s="1" t="s">
        <v>5951</v>
      </c>
      <c r="C8">
        <v>7477.0309999999999</v>
      </c>
    </row>
    <row r="9" spans="1:3" x14ac:dyDescent="0.25">
      <c r="A9" s="9">
        <v>46197</v>
      </c>
      <c r="B9" s="1" t="s">
        <v>5951</v>
      </c>
      <c r="C9">
        <v>7420.7139999999999</v>
      </c>
    </row>
    <row r="10" spans="1:3" x14ac:dyDescent="0.25">
      <c r="A10" s="9">
        <v>46198</v>
      </c>
      <c r="B10" s="1" t="s">
        <v>5951</v>
      </c>
      <c r="C10">
        <v>7405.5010000000002</v>
      </c>
    </row>
    <row r="11" spans="1:3" x14ac:dyDescent="0.25">
      <c r="A11" s="9">
        <v>46199</v>
      </c>
      <c r="B11" s="1" t="s">
        <v>5951</v>
      </c>
      <c r="C11">
        <v>7373.9059999999999</v>
      </c>
    </row>
    <row r="12" spans="1:3" x14ac:dyDescent="0.25">
      <c r="A12" s="9">
        <v>46202</v>
      </c>
      <c r="B12" s="1" t="s">
        <v>5951</v>
      </c>
      <c r="C12">
        <v>7340.3249999999998</v>
      </c>
    </row>
    <row r="13" spans="1:3" x14ac:dyDescent="0.25">
      <c r="A13" s="9"/>
      <c r="B13" s="1" t="s">
        <v>5951</v>
      </c>
    </row>
    <row r="14" spans="1:3" x14ac:dyDescent="0.25">
      <c r="A14" s="9"/>
      <c r="B14" s="1" t="s">
        <v>5951</v>
      </c>
    </row>
    <row r="15" spans="1:3" x14ac:dyDescent="0.25">
      <c r="A15" s="9"/>
      <c r="B15" s="1" t="s">
        <v>5951</v>
      </c>
    </row>
    <row r="16" spans="1:3" x14ac:dyDescent="0.25">
      <c r="A16" s="9"/>
      <c r="B16" s="1" t="s">
        <v>5951</v>
      </c>
    </row>
    <row r="17" spans="1:2" x14ac:dyDescent="0.25">
      <c r="A17" s="9"/>
      <c r="B17" s="1" t="s">
        <v>5951</v>
      </c>
    </row>
    <row r="18" spans="1:2" x14ac:dyDescent="0.25">
      <c r="A18" s="9"/>
      <c r="B18" s="1" t="s">
        <v>5951</v>
      </c>
    </row>
    <row r="19" spans="1:2" x14ac:dyDescent="0.25">
      <c r="A19" s="9"/>
      <c r="B19" s="1" t="s">
        <v>5951</v>
      </c>
    </row>
    <row r="20" spans="1:2" x14ac:dyDescent="0.25">
      <c r="A20" s="9"/>
      <c r="B20" s="1" t="s">
        <v>5951</v>
      </c>
    </row>
    <row r="21" spans="1:2" x14ac:dyDescent="0.25">
      <c r="A21" s="9"/>
      <c r="B21" s="1" t="s">
        <v>5951</v>
      </c>
    </row>
    <row r="22" spans="1:2" x14ac:dyDescent="0.25">
      <c r="A22" s="9"/>
      <c r="B22" s="1" t="s">
        <v>5951</v>
      </c>
    </row>
    <row r="23" spans="1:2" x14ac:dyDescent="0.25">
      <c r="A23" s="9"/>
      <c r="B23" s="1" t="s">
        <v>5951</v>
      </c>
    </row>
    <row r="24" spans="1:2" x14ac:dyDescent="0.25">
      <c r="A24" s="9"/>
      <c r="B24" s="1" t="s">
        <v>5951</v>
      </c>
    </row>
    <row r="25" spans="1:2" x14ac:dyDescent="0.25">
      <c r="A25" s="9"/>
      <c r="B25" s="1" t="s">
        <v>5951</v>
      </c>
    </row>
    <row r="26" spans="1:2" x14ac:dyDescent="0.25">
      <c r="A26" s="9"/>
      <c r="B26" s="1" t="s">
        <v>5951</v>
      </c>
    </row>
    <row r="27" spans="1:2" x14ac:dyDescent="0.25">
      <c r="A27" s="9"/>
      <c r="B27" s="1" t="s">
        <v>5951</v>
      </c>
    </row>
    <row r="28" spans="1:2" x14ac:dyDescent="0.25">
      <c r="A28" s="9"/>
      <c r="B28" s="1" t="s">
        <v>5951</v>
      </c>
    </row>
    <row r="29" spans="1:2" x14ac:dyDescent="0.25">
      <c r="A29" s="9"/>
      <c r="B29" s="1" t="s">
        <v>5951</v>
      </c>
    </row>
    <row r="30" spans="1:2" x14ac:dyDescent="0.25">
      <c r="A30" s="9"/>
      <c r="B30" s="1" t="s">
        <v>5951</v>
      </c>
    </row>
    <row r="31" spans="1:2" x14ac:dyDescent="0.25">
      <c r="A31" s="9"/>
      <c r="B31" s="1" t="s">
        <v>5951</v>
      </c>
    </row>
    <row r="32" spans="1:2" x14ac:dyDescent="0.25">
      <c r="A32" s="9"/>
      <c r="B32" s="1" t="s">
        <v>5951</v>
      </c>
    </row>
    <row r="33" spans="1:2" x14ac:dyDescent="0.25">
      <c r="A33" s="9"/>
      <c r="B33" s="1" t="s">
        <v>5951</v>
      </c>
    </row>
    <row r="34" spans="1:2" x14ac:dyDescent="0.25">
      <c r="A34" s="9"/>
      <c r="B34" s="1" t="s">
        <v>5951</v>
      </c>
    </row>
    <row r="35" spans="1:2" x14ac:dyDescent="0.25">
      <c r="A35" s="9"/>
      <c r="B35" s="1" t="s">
        <v>5951</v>
      </c>
    </row>
    <row r="36" spans="1:2" x14ac:dyDescent="0.25">
      <c r="A36" s="9"/>
      <c r="B36" s="1" t="s">
        <v>5951</v>
      </c>
    </row>
    <row r="37" spans="1:2" x14ac:dyDescent="0.25">
      <c r="A37" s="9"/>
      <c r="B37" s="1" t="s">
        <v>5951</v>
      </c>
    </row>
    <row r="38" spans="1:2" x14ac:dyDescent="0.25">
      <c r="A38" s="9"/>
      <c r="B38" s="1" t="s">
        <v>5951</v>
      </c>
    </row>
    <row r="39" spans="1:2" x14ac:dyDescent="0.25">
      <c r="A39" s="9"/>
      <c r="B39" s="1" t="s">
        <v>5951</v>
      </c>
    </row>
    <row r="40" spans="1:2" x14ac:dyDescent="0.25">
      <c r="A40" s="9"/>
      <c r="B40" s="1" t="s">
        <v>5951</v>
      </c>
    </row>
    <row r="41" spans="1:2" x14ac:dyDescent="0.25">
      <c r="A41" s="9"/>
      <c r="B41" s="1" t="s">
        <v>5951</v>
      </c>
    </row>
    <row r="42" spans="1:2" x14ac:dyDescent="0.25">
      <c r="A42" s="9"/>
      <c r="B42" s="1" t="s">
        <v>5951</v>
      </c>
    </row>
    <row r="43" spans="1:2" x14ac:dyDescent="0.25">
      <c r="A43" s="9"/>
      <c r="B43" s="1" t="s">
        <v>5951</v>
      </c>
    </row>
    <row r="44" spans="1:2" x14ac:dyDescent="0.25">
      <c r="A44" s="9"/>
      <c r="B44" s="1" t="s">
        <v>5951</v>
      </c>
    </row>
    <row r="45" spans="1:2" x14ac:dyDescent="0.25">
      <c r="A45" s="9"/>
      <c r="B45" s="1" t="s">
        <v>5951</v>
      </c>
    </row>
    <row r="46" spans="1:2" x14ac:dyDescent="0.25">
      <c r="A46" s="9"/>
      <c r="B46" s="1" t="s">
        <v>5951</v>
      </c>
    </row>
    <row r="47" spans="1:2" x14ac:dyDescent="0.25">
      <c r="A47" s="9"/>
      <c r="B47" s="1" t="s">
        <v>5951</v>
      </c>
    </row>
    <row r="48" spans="1:2" x14ac:dyDescent="0.25">
      <c r="A48" s="9"/>
      <c r="B48" s="1" t="s">
        <v>5951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5952</v>
      </c>
    </row>
    <row r="2" spans="1:13" x14ac:dyDescent="0.25">
      <c r="A2" s="34" t="s">
        <v>5953</v>
      </c>
      <c r="B2" s="34" t="s">
        <v>5954</v>
      </c>
      <c r="C2" s="34" t="s">
        <v>5955</v>
      </c>
      <c r="D2" s="34" t="s">
        <v>5956</v>
      </c>
      <c r="E2" s="34" t="s">
        <v>5957</v>
      </c>
      <c r="F2" s="34" t="s">
        <v>5958</v>
      </c>
      <c r="G2" s="34" t="s">
        <v>5959</v>
      </c>
      <c r="H2" s="34" t="s">
        <v>5960</v>
      </c>
      <c r="I2" s="34" t="s">
        <v>5961</v>
      </c>
      <c r="J2" s="34" t="s">
        <v>5962</v>
      </c>
      <c r="K2" s="34" t="s">
        <v>5963</v>
      </c>
      <c r="L2" s="34" t="s">
        <v>5964</v>
      </c>
      <c r="M2" s="34" t="s">
        <v>5965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5966</v>
      </c>
    </row>
  </sheetData>
  <pageMargins left="0.511811024" right="0.511811024" top="0.78740157499999996" bottom="0.78740157499999996" header="0.31496062000000002" footer="0.3149606200000000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5967</v>
      </c>
      <c r="C1" s="43" t="s">
        <v>5968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83</vt:i4>
      </vt:variant>
    </vt:vector>
  </HeadingPairs>
  <TitlesOfParts>
    <vt:vector size="83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2026-06-30T12:10:54Z</dcterms:modified>
</cp:coreProperties>
</file>