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Coding\21221\申万宏源证券实习\Backtest_Simulation_of_Dynamic_Hedge\Backtest_Simulation_of_Dynamic_Hedge\01_doc\"/>
    </mc:Choice>
  </mc:AlternateContent>
  <xr:revisionPtr revIDLastSave="0" documentId="13_ncr:1_{EA0101AD-E2BF-4835-AD2F-D881E9639E6A}" xr6:coauthVersionLast="47" xr6:coauthVersionMax="47" xr10:uidLastSave="{00000000-0000-0000-0000-000000000000}"/>
  <bookViews>
    <workbookView xWindow="-93" yWindow="-93" windowWidth="20186" windowHeight="12920" activeTab="1" xr2:uid="{00000000-000D-0000-FFFF-FFFF00000000}"/>
  </bookViews>
  <sheets>
    <sheet name="Sheet1" sheetId="1" r:id="rId1"/>
    <sheet name="gree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G8" i="2" s="1"/>
  <c r="K11" i="1"/>
  <c r="K12" i="1"/>
  <c r="K14" i="1"/>
  <c r="K19" i="1"/>
  <c r="K20" i="1"/>
  <c r="K21" i="1"/>
  <c r="K22" i="1"/>
  <c r="K27" i="1"/>
  <c r="K28" i="1"/>
  <c r="K30" i="1"/>
  <c r="K35" i="1"/>
  <c r="K36" i="1"/>
  <c r="K37" i="1"/>
  <c r="K38" i="1"/>
  <c r="K43" i="1"/>
  <c r="K44" i="1"/>
  <c r="K45" i="1"/>
  <c r="K46" i="1"/>
  <c r="K51" i="1"/>
  <c r="K52" i="1"/>
  <c r="K59" i="1"/>
  <c r="K60" i="1"/>
  <c r="K62" i="1"/>
  <c r="K66" i="1"/>
  <c r="K67" i="1"/>
  <c r="K68" i="1"/>
  <c r="K70" i="1"/>
  <c r="K74" i="1"/>
  <c r="K75" i="1"/>
  <c r="K76" i="1"/>
  <c r="K77" i="1"/>
  <c r="K83" i="1"/>
  <c r="K84" i="1"/>
  <c r="K85" i="1"/>
  <c r="K90" i="1"/>
  <c r="K91" i="1"/>
  <c r="K92" i="1"/>
  <c r="K7" i="1"/>
  <c r="D96" i="1"/>
  <c r="H25" i="1"/>
  <c r="H89" i="1"/>
  <c r="G9" i="1"/>
  <c r="G10" i="1"/>
  <c r="G11" i="1"/>
  <c r="G12" i="1"/>
  <c r="H12" i="1" s="1"/>
  <c r="G13" i="1"/>
  <c r="H13" i="1" s="1"/>
  <c r="G14" i="1"/>
  <c r="H14" i="1" s="1"/>
  <c r="G15" i="1"/>
  <c r="K15" i="1" s="1"/>
  <c r="G16" i="1"/>
  <c r="G17" i="1"/>
  <c r="G18" i="1"/>
  <c r="G19" i="1"/>
  <c r="G20" i="1"/>
  <c r="H20" i="1" s="1"/>
  <c r="G21" i="1"/>
  <c r="H21" i="1" s="1"/>
  <c r="G22" i="1"/>
  <c r="H22" i="1" s="1"/>
  <c r="G23" i="1"/>
  <c r="K23" i="1" s="1"/>
  <c r="G24" i="1"/>
  <c r="G25" i="1"/>
  <c r="G26" i="1"/>
  <c r="G27" i="1"/>
  <c r="G28" i="1"/>
  <c r="H28" i="1" s="1"/>
  <c r="G29" i="1"/>
  <c r="H29" i="1" s="1"/>
  <c r="G30" i="1"/>
  <c r="H30" i="1" s="1"/>
  <c r="G31" i="1"/>
  <c r="K31" i="1" s="1"/>
  <c r="G32" i="1"/>
  <c r="G33" i="1"/>
  <c r="G34" i="1"/>
  <c r="G35" i="1"/>
  <c r="G36" i="1"/>
  <c r="H36" i="1" s="1"/>
  <c r="G37" i="1"/>
  <c r="H37" i="1" s="1"/>
  <c r="G38" i="1"/>
  <c r="H38" i="1" s="1"/>
  <c r="G39" i="1"/>
  <c r="K39" i="1" s="1"/>
  <c r="G40" i="1"/>
  <c r="G41" i="1"/>
  <c r="G42" i="1"/>
  <c r="G43" i="1"/>
  <c r="G44" i="1"/>
  <c r="H44" i="1" s="1"/>
  <c r="G45" i="1"/>
  <c r="H45" i="1" s="1"/>
  <c r="G46" i="1"/>
  <c r="H46" i="1" s="1"/>
  <c r="G47" i="1"/>
  <c r="K47" i="1" s="1"/>
  <c r="G48" i="1"/>
  <c r="G49" i="1"/>
  <c r="G50" i="1"/>
  <c r="G51" i="1"/>
  <c r="G52" i="1"/>
  <c r="H52" i="1" s="1"/>
  <c r="G53" i="1"/>
  <c r="H53" i="1" s="1"/>
  <c r="G54" i="1"/>
  <c r="H54" i="1" s="1"/>
  <c r="G55" i="1"/>
  <c r="K55" i="1" s="1"/>
  <c r="G56" i="1"/>
  <c r="G57" i="1"/>
  <c r="G58" i="1"/>
  <c r="G59" i="1"/>
  <c r="G60" i="1"/>
  <c r="H60" i="1" s="1"/>
  <c r="G61" i="1"/>
  <c r="H61" i="1" s="1"/>
  <c r="G62" i="1"/>
  <c r="H62" i="1" s="1"/>
  <c r="G63" i="1"/>
  <c r="K63" i="1" s="1"/>
  <c r="G64" i="1"/>
  <c r="G65" i="1"/>
  <c r="G66" i="1"/>
  <c r="G67" i="1"/>
  <c r="G68" i="1"/>
  <c r="H68" i="1" s="1"/>
  <c r="G69" i="1"/>
  <c r="H69" i="1" s="1"/>
  <c r="G70" i="1"/>
  <c r="H70" i="1" s="1"/>
  <c r="G71" i="1"/>
  <c r="K71" i="1" s="1"/>
  <c r="G72" i="1"/>
  <c r="G73" i="1"/>
  <c r="G74" i="1"/>
  <c r="G75" i="1"/>
  <c r="G76" i="1"/>
  <c r="H76" i="1" s="1"/>
  <c r="G77" i="1"/>
  <c r="H77" i="1" s="1"/>
  <c r="G78" i="1"/>
  <c r="H78" i="1" s="1"/>
  <c r="G79" i="1"/>
  <c r="K79" i="1" s="1"/>
  <c r="G80" i="1"/>
  <c r="G81" i="1"/>
  <c r="G82" i="1"/>
  <c r="G83" i="1"/>
  <c r="G84" i="1"/>
  <c r="H84" i="1" s="1"/>
  <c r="G85" i="1"/>
  <c r="H85" i="1" s="1"/>
  <c r="G86" i="1"/>
  <c r="H86" i="1" s="1"/>
  <c r="G87" i="1"/>
  <c r="K87" i="1" s="1"/>
  <c r="G88" i="1"/>
  <c r="G89" i="1"/>
  <c r="G90" i="1"/>
  <c r="G91" i="1"/>
  <c r="G92" i="1"/>
  <c r="H92" i="1" s="1"/>
  <c r="G93" i="1"/>
  <c r="H93" i="1" s="1"/>
  <c r="G94" i="1"/>
  <c r="H94" i="1" s="1"/>
  <c r="G8" i="1"/>
  <c r="F9" i="1"/>
  <c r="F10" i="1"/>
  <c r="K10" i="1" s="1"/>
  <c r="F11" i="1"/>
  <c r="F12" i="1"/>
  <c r="F13" i="1"/>
  <c r="F14" i="1"/>
  <c r="F15" i="1"/>
  <c r="F16" i="1"/>
  <c r="F17" i="1"/>
  <c r="F18" i="1"/>
  <c r="K18" i="1" s="1"/>
  <c r="F19" i="1"/>
  <c r="F20" i="1"/>
  <c r="F21" i="1"/>
  <c r="F22" i="1"/>
  <c r="F23" i="1"/>
  <c r="F24" i="1"/>
  <c r="F25" i="1"/>
  <c r="F26" i="1"/>
  <c r="K26" i="1" s="1"/>
  <c r="F27" i="1"/>
  <c r="F28" i="1"/>
  <c r="F29" i="1"/>
  <c r="F30" i="1"/>
  <c r="F31" i="1"/>
  <c r="F32" i="1"/>
  <c r="F33" i="1"/>
  <c r="F34" i="1"/>
  <c r="K34" i="1" s="1"/>
  <c r="F35" i="1"/>
  <c r="F36" i="1"/>
  <c r="F37" i="1"/>
  <c r="F38" i="1"/>
  <c r="F39" i="1"/>
  <c r="F40" i="1"/>
  <c r="F41" i="1"/>
  <c r="F42" i="1"/>
  <c r="K42" i="1" s="1"/>
  <c r="F43" i="1"/>
  <c r="F44" i="1"/>
  <c r="F45" i="1"/>
  <c r="F46" i="1"/>
  <c r="F47" i="1"/>
  <c r="F48" i="1"/>
  <c r="F49" i="1"/>
  <c r="F50" i="1"/>
  <c r="K50" i="1" s="1"/>
  <c r="F51" i="1"/>
  <c r="F52" i="1"/>
  <c r="F53" i="1"/>
  <c r="F54" i="1"/>
  <c r="F55" i="1"/>
  <c r="F56" i="1"/>
  <c r="F57" i="1"/>
  <c r="F58" i="1"/>
  <c r="K58" i="1" s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K82" i="1" s="1"/>
  <c r="F83" i="1"/>
  <c r="F84" i="1"/>
  <c r="F85" i="1"/>
  <c r="F86" i="1"/>
  <c r="F87" i="1"/>
  <c r="F88" i="1"/>
  <c r="F89" i="1"/>
  <c r="F90" i="1"/>
  <c r="F91" i="1"/>
  <c r="F92" i="1"/>
  <c r="F93" i="1"/>
  <c r="F94" i="1"/>
  <c r="F8" i="1"/>
  <c r="E9" i="1"/>
  <c r="E10" i="1"/>
  <c r="E11" i="1"/>
  <c r="H11" i="1" s="1"/>
  <c r="E12" i="1"/>
  <c r="E13" i="1"/>
  <c r="E14" i="1"/>
  <c r="E15" i="1"/>
  <c r="E16" i="1"/>
  <c r="E17" i="1"/>
  <c r="H17" i="1" s="1"/>
  <c r="E18" i="1"/>
  <c r="E19" i="1"/>
  <c r="H19" i="1" s="1"/>
  <c r="E20" i="1"/>
  <c r="E21" i="1"/>
  <c r="E22" i="1"/>
  <c r="E23" i="1"/>
  <c r="E24" i="1"/>
  <c r="E25" i="1"/>
  <c r="E26" i="1"/>
  <c r="E27" i="1"/>
  <c r="H27" i="1" s="1"/>
  <c r="E28" i="1"/>
  <c r="E29" i="1"/>
  <c r="E30" i="1"/>
  <c r="E31" i="1"/>
  <c r="E32" i="1"/>
  <c r="E33" i="1"/>
  <c r="E34" i="1"/>
  <c r="E35" i="1"/>
  <c r="H35" i="1" s="1"/>
  <c r="E36" i="1"/>
  <c r="E37" i="1"/>
  <c r="E38" i="1"/>
  <c r="E39" i="1"/>
  <c r="E40" i="1"/>
  <c r="E41" i="1"/>
  <c r="E42" i="1"/>
  <c r="E43" i="1"/>
  <c r="H43" i="1" s="1"/>
  <c r="E44" i="1"/>
  <c r="E45" i="1"/>
  <c r="E46" i="1"/>
  <c r="E47" i="1"/>
  <c r="E48" i="1"/>
  <c r="E49" i="1"/>
  <c r="E50" i="1"/>
  <c r="E51" i="1"/>
  <c r="H51" i="1" s="1"/>
  <c r="E52" i="1"/>
  <c r="E53" i="1"/>
  <c r="E54" i="1"/>
  <c r="E55" i="1"/>
  <c r="E56" i="1"/>
  <c r="E57" i="1"/>
  <c r="E58" i="1"/>
  <c r="E59" i="1"/>
  <c r="H59" i="1" s="1"/>
  <c r="E60" i="1"/>
  <c r="E61" i="1"/>
  <c r="E62" i="1"/>
  <c r="E63" i="1"/>
  <c r="E64" i="1"/>
  <c r="E65" i="1"/>
  <c r="E66" i="1"/>
  <c r="E67" i="1"/>
  <c r="H67" i="1" s="1"/>
  <c r="E68" i="1"/>
  <c r="E69" i="1"/>
  <c r="E70" i="1"/>
  <c r="E71" i="1"/>
  <c r="E72" i="1"/>
  <c r="E73" i="1"/>
  <c r="H73" i="1" s="1"/>
  <c r="E74" i="1"/>
  <c r="E75" i="1"/>
  <c r="H75" i="1" s="1"/>
  <c r="E76" i="1"/>
  <c r="E77" i="1"/>
  <c r="E78" i="1"/>
  <c r="E79" i="1"/>
  <c r="E80" i="1"/>
  <c r="E81" i="1"/>
  <c r="H81" i="1" s="1"/>
  <c r="E82" i="1"/>
  <c r="E83" i="1"/>
  <c r="H83" i="1" s="1"/>
  <c r="E84" i="1"/>
  <c r="E85" i="1"/>
  <c r="E86" i="1"/>
  <c r="E87" i="1"/>
  <c r="E88" i="1"/>
  <c r="E89" i="1"/>
  <c r="E90" i="1"/>
  <c r="E91" i="1"/>
  <c r="H91" i="1" s="1"/>
  <c r="E92" i="1"/>
  <c r="E93" i="1"/>
  <c r="E94" i="1"/>
  <c r="E8" i="1"/>
  <c r="E7" i="1"/>
  <c r="H7" i="1" s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7" i="1"/>
  <c r="I88" i="2" l="1"/>
  <c r="I48" i="2"/>
  <c r="I32" i="2"/>
  <c r="I8" i="2"/>
  <c r="H40" i="2"/>
  <c r="K41" i="2" s="1"/>
  <c r="H24" i="2"/>
  <c r="K25" i="2" s="1"/>
  <c r="H8" i="2"/>
  <c r="K9" i="2" s="1"/>
  <c r="I79" i="2"/>
  <c r="I71" i="2"/>
  <c r="I63" i="2"/>
  <c r="I55" i="2"/>
  <c r="I47" i="2"/>
  <c r="I39" i="2"/>
  <c r="I31" i="2"/>
  <c r="I23" i="2"/>
  <c r="I15" i="2"/>
  <c r="H7" i="2"/>
  <c r="K8" i="2" s="1"/>
  <c r="H87" i="2"/>
  <c r="K88" i="2" s="1"/>
  <c r="H79" i="2"/>
  <c r="K80" i="2" s="1"/>
  <c r="H71" i="2"/>
  <c r="K72" i="2" s="1"/>
  <c r="H63" i="2"/>
  <c r="K64" i="2" s="1"/>
  <c r="H55" i="2"/>
  <c r="K56" i="2" s="1"/>
  <c r="H47" i="2"/>
  <c r="K48" i="2" s="1"/>
  <c r="H39" i="2"/>
  <c r="K40" i="2" s="1"/>
  <c r="H31" i="2"/>
  <c r="K32" i="2" s="1"/>
  <c r="H23" i="2"/>
  <c r="K24" i="2" s="1"/>
  <c r="H15" i="2"/>
  <c r="K16" i="2" s="1"/>
  <c r="I56" i="2"/>
  <c r="I24" i="2"/>
  <c r="H88" i="2"/>
  <c r="K89" i="2" s="1"/>
  <c r="H48" i="2"/>
  <c r="K49" i="2" s="1"/>
  <c r="H32" i="2"/>
  <c r="K33" i="2" s="1"/>
  <c r="H16" i="2"/>
  <c r="K17" i="2" s="1"/>
  <c r="I78" i="2"/>
  <c r="I30" i="2"/>
  <c r="I22" i="2"/>
  <c r="I14" i="2"/>
  <c r="H94" i="2"/>
  <c r="H86" i="2"/>
  <c r="K87" i="2" s="1"/>
  <c r="H78" i="2"/>
  <c r="K79" i="2" s="1"/>
  <c r="H70" i="2"/>
  <c r="K71" i="2" s="1"/>
  <c r="H62" i="2"/>
  <c r="K63" i="2" s="1"/>
  <c r="H54" i="2"/>
  <c r="K55" i="2" s="1"/>
  <c r="H46" i="2"/>
  <c r="K47" i="2" s="1"/>
  <c r="H38" i="2"/>
  <c r="K39" i="2" s="1"/>
  <c r="H30" i="2"/>
  <c r="K31" i="2" s="1"/>
  <c r="H22" i="2"/>
  <c r="K23" i="2" s="1"/>
  <c r="H14" i="2"/>
  <c r="K15" i="2" s="1"/>
  <c r="I64" i="2"/>
  <c r="H64" i="2"/>
  <c r="K65" i="2" s="1"/>
  <c r="I7" i="2"/>
  <c r="I86" i="2"/>
  <c r="I62" i="2"/>
  <c r="I93" i="2"/>
  <c r="I77" i="2"/>
  <c r="I61" i="2"/>
  <c r="I45" i="2"/>
  <c r="I29" i="2"/>
  <c r="I13" i="2"/>
  <c r="H93" i="2"/>
  <c r="K94" i="2" s="1"/>
  <c r="H77" i="2"/>
  <c r="K78" i="2" s="1"/>
  <c r="H61" i="2"/>
  <c r="K62" i="2" s="1"/>
  <c r="H53" i="2"/>
  <c r="K54" i="2" s="1"/>
  <c r="H45" i="2"/>
  <c r="K46" i="2" s="1"/>
  <c r="H37" i="2"/>
  <c r="K38" i="2" s="1"/>
  <c r="H29" i="2"/>
  <c r="K30" i="2" s="1"/>
  <c r="H21" i="2"/>
  <c r="K22" i="2" s="1"/>
  <c r="H13" i="2"/>
  <c r="K14" i="2" s="1"/>
  <c r="I40" i="2"/>
  <c r="H56" i="2"/>
  <c r="K57" i="2" s="1"/>
  <c r="I87" i="2"/>
  <c r="I94" i="2"/>
  <c r="I70" i="2"/>
  <c r="I85" i="2"/>
  <c r="I69" i="2"/>
  <c r="I53" i="2"/>
  <c r="I37" i="2"/>
  <c r="I21" i="2"/>
  <c r="H85" i="2"/>
  <c r="K86" i="2" s="1"/>
  <c r="H69" i="2"/>
  <c r="K70" i="2" s="1"/>
  <c r="I92" i="2"/>
  <c r="I84" i="2"/>
  <c r="I76" i="2"/>
  <c r="I68" i="2"/>
  <c r="I60" i="2"/>
  <c r="I52" i="2"/>
  <c r="I44" i="2"/>
  <c r="I36" i="2"/>
  <c r="I28" i="2"/>
  <c r="I20" i="2"/>
  <c r="I12" i="2"/>
  <c r="H92" i="2"/>
  <c r="K93" i="2" s="1"/>
  <c r="H84" i="2"/>
  <c r="K85" i="2" s="1"/>
  <c r="H76" i="2"/>
  <c r="K77" i="2" s="1"/>
  <c r="H68" i="2"/>
  <c r="K69" i="2" s="1"/>
  <c r="H60" i="2"/>
  <c r="K61" i="2" s="1"/>
  <c r="H52" i="2"/>
  <c r="K53" i="2" s="1"/>
  <c r="H44" i="2"/>
  <c r="K45" i="2" s="1"/>
  <c r="H36" i="2"/>
  <c r="K37" i="2" s="1"/>
  <c r="H28" i="2"/>
  <c r="K29" i="2" s="1"/>
  <c r="H20" i="2"/>
  <c r="K21" i="2" s="1"/>
  <c r="H12" i="2"/>
  <c r="K13" i="2" s="1"/>
  <c r="I16" i="2"/>
  <c r="I54" i="2"/>
  <c r="I91" i="2"/>
  <c r="I83" i="2"/>
  <c r="I75" i="2"/>
  <c r="I67" i="2"/>
  <c r="I59" i="2"/>
  <c r="I51" i="2"/>
  <c r="I43" i="2"/>
  <c r="I35" i="2"/>
  <c r="I27" i="2"/>
  <c r="I19" i="2"/>
  <c r="I11" i="2"/>
  <c r="H91" i="2"/>
  <c r="K92" i="2" s="1"/>
  <c r="H83" i="2"/>
  <c r="K84" i="2" s="1"/>
  <c r="H75" i="2"/>
  <c r="K76" i="2" s="1"/>
  <c r="H67" i="2"/>
  <c r="K68" i="2" s="1"/>
  <c r="H59" i="2"/>
  <c r="K60" i="2" s="1"/>
  <c r="H51" i="2"/>
  <c r="K52" i="2" s="1"/>
  <c r="H43" i="2"/>
  <c r="K44" i="2" s="1"/>
  <c r="H35" i="2"/>
  <c r="K36" i="2" s="1"/>
  <c r="H27" i="2"/>
  <c r="K28" i="2" s="1"/>
  <c r="H19" i="2"/>
  <c r="K20" i="2" s="1"/>
  <c r="H11" i="2"/>
  <c r="K12" i="2" s="1"/>
  <c r="I72" i="2"/>
  <c r="H72" i="2"/>
  <c r="K73" i="2" s="1"/>
  <c r="I38" i="2"/>
  <c r="I90" i="2"/>
  <c r="I82" i="2"/>
  <c r="I74" i="2"/>
  <c r="I66" i="2"/>
  <c r="I58" i="2"/>
  <c r="I50" i="2"/>
  <c r="I42" i="2"/>
  <c r="I34" i="2"/>
  <c r="I26" i="2"/>
  <c r="I18" i="2"/>
  <c r="I10" i="2"/>
  <c r="H90" i="2"/>
  <c r="K91" i="2" s="1"/>
  <c r="H82" i="2"/>
  <c r="K83" i="2" s="1"/>
  <c r="H74" i="2"/>
  <c r="K75" i="2" s="1"/>
  <c r="H66" i="2"/>
  <c r="K67" i="2" s="1"/>
  <c r="H58" i="2"/>
  <c r="K59" i="2" s="1"/>
  <c r="H50" i="2"/>
  <c r="K51" i="2" s="1"/>
  <c r="H42" i="2"/>
  <c r="K43" i="2" s="1"/>
  <c r="H34" i="2"/>
  <c r="K35" i="2" s="1"/>
  <c r="H26" i="2"/>
  <c r="K27" i="2" s="1"/>
  <c r="H18" i="2"/>
  <c r="K19" i="2" s="1"/>
  <c r="H10" i="2"/>
  <c r="K11" i="2" s="1"/>
  <c r="I80" i="2"/>
  <c r="H80" i="2"/>
  <c r="K81" i="2" s="1"/>
  <c r="I46" i="2"/>
  <c r="I89" i="2"/>
  <c r="I81" i="2"/>
  <c r="I73" i="2"/>
  <c r="I65" i="2"/>
  <c r="I57" i="2"/>
  <c r="I49" i="2"/>
  <c r="I41" i="2"/>
  <c r="I33" i="2"/>
  <c r="I25" i="2"/>
  <c r="I17" i="2"/>
  <c r="I9" i="2"/>
  <c r="H89" i="2"/>
  <c r="K90" i="2" s="1"/>
  <c r="H81" i="2"/>
  <c r="K82" i="2" s="1"/>
  <c r="H73" i="2"/>
  <c r="K74" i="2" s="1"/>
  <c r="H65" i="2"/>
  <c r="K66" i="2" s="1"/>
  <c r="H57" i="2"/>
  <c r="K58" i="2" s="1"/>
  <c r="H49" i="2"/>
  <c r="K50" i="2" s="1"/>
  <c r="H41" i="2"/>
  <c r="K42" i="2" s="1"/>
  <c r="H33" i="2"/>
  <c r="K34" i="2" s="1"/>
  <c r="H25" i="2"/>
  <c r="K26" i="2" s="1"/>
  <c r="H17" i="2"/>
  <c r="K18" i="2" s="1"/>
  <c r="H9" i="2"/>
  <c r="K10" i="2" s="1"/>
  <c r="H88" i="1"/>
  <c r="K88" i="1"/>
  <c r="H56" i="1"/>
  <c r="K56" i="1"/>
  <c r="H24" i="1"/>
  <c r="K24" i="1"/>
  <c r="K89" i="1"/>
  <c r="K81" i="1"/>
  <c r="K73" i="1"/>
  <c r="K65" i="1"/>
  <c r="K57" i="1"/>
  <c r="H57" i="1"/>
  <c r="H49" i="1"/>
  <c r="K49" i="1"/>
  <c r="H41" i="1"/>
  <c r="K41" i="1"/>
  <c r="K33" i="1"/>
  <c r="K25" i="1"/>
  <c r="K17" i="1"/>
  <c r="K9" i="1"/>
  <c r="H9" i="1"/>
  <c r="I14" i="1" s="1"/>
  <c r="J14" i="1" s="1"/>
  <c r="K86" i="1"/>
  <c r="K61" i="1"/>
  <c r="H72" i="1"/>
  <c r="K72" i="1"/>
  <c r="H40" i="1"/>
  <c r="K40" i="1"/>
  <c r="H8" i="1"/>
  <c r="I24" i="1" s="1"/>
  <c r="J24" i="1" s="1"/>
  <c r="K8" i="1"/>
  <c r="K94" i="1"/>
  <c r="K69" i="1"/>
  <c r="K29" i="1"/>
  <c r="K13" i="1"/>
  <c r="H80" i="1"/>
  <c r="K80" i="1"/>
  <c r="H48" i="1"/>
  <c r="K48" i="1"/>
  <c r="H16" i="1"/>
  <c r="K16" i="1"/>
  <c r="K95" i="1"/>
  <c r="H87" i="1"/>
  <c r="H71" i="1"/>
  <c r="H55" i="1"/>
  <c r="H39" i="1"/>
  <c r="H23" i="1"/>
  <c r="H65" i="1"/>
  <c r="K93" i="1"/>
  <c r="K54" i="1"/>
  <c r="H64" i="1"/>
  <c r="K64" i="1"/>
  <c r="H32" i="1"/>
  <c r="K32" i="1"/>
  <c r="H79" i="1"/>
  <c r="H63" i="1"/>
  <c r="H47" i="1"/>
  <c r="H31" i="1"/>
  <c r="I33" i="1" s="1"/>
  <c r="J33" i="1" s="1"/>
  <c r="H15" i="1"/>
  <c r="H33" i="1"/>
  <c r="K78" i="1"/>
  <c r="K53" i="1"/>
  <c r="H90" i="1"/>
  <c r="H82" i="1"/>
  <c r="H74" i="1"/>
  <c r="H66" i="1"/>
  <c r="H58" i="1"/>
  <c r="H50" i="1"/>
  <c r="H42" i="1"/>
  <c r="H34" i="1"/>
  <c r="H26" i="1"/>
  <c r="H18" i="1"/>
  <c r="H10" i="1"/>
  <c r="F86" i="2"/>
  <c r="F65" i="2"/>
  <c r="F37" i="2"/>
  <c r="G93" i="2"/>
  <c r="G61" i="2"/>
  <c r="G13" i="2"/>
  <c r="F7" i="2"/>
  <c r="F74" i="2"/>
  <c r="F63" i="2"/>
  <c r="F50" i="2"/>
  <c r="F34" i="2"/>
  <c r="F18" i="2"/>
  <c r="G90" i="2"/>
  <c r="G58" i="2"/>
  <c r="G42" i="2"/>
  <c r="G26" i="2"/>
  <c r="F93" i="2"/>
  <c r="F82" i="2"/>
  <c r="F71" i="2"/>
  <c r="F61" i="2"/>
  <c r="F46" i="2"/>
  <c r="F30" i="2"/>
  <c r="F14" i="2"/>
  <c r="G86" i="2"/>
  <c r="G70" i="2"/>
  <c r="G54" i="2"/>
  <c r="G38" i="2"/>
  <c r="G22" i="2"/>
  <c r="F81" i="2"/>
  <c r="F59" i="2"/>
  <c r="F29" i="2"/>
  <c r="G85" i="2"/>
  <c r="G53" i="2"/>
  <c r="G21" i="2"/>
  <c r="F79" i="2"/>
  <c r="F69" i="2"/>
  <c r="F58" i="2"/>
  <c r="F42" i="2"/>
  <c r="F26" i="2"/>
  <c r="F10" i="2"/>
  <c r="G66" i="2"/>
  <c r="G34" i="2"/>
  <c r="F89" i="2"/>
  <c r="F78" i="2"/>
  <c r="F67" i="2"/>
  <c r="F57" i="2"/>
  <c r="F41" i="2"/>
  <c r="F25" i="2"/>
  <c r="F9" i="2"/>
  <c r="G81" i="2"/>
  <c r="G65" i="2"/>
  <c r="G49" i="2"/>
  <c r="G33" i="2"/>
  <c r="G17" i="2"/>
  <c r="F91" i="2"/>
  <c r="F70" i="2"/>
  <c r="F45" i="2"/>
  <c r="F13" i="2"/>
  <c r="G69" i="2"/>
  <c r="G37" i="2"/>
  <c r="F90" i="2"/>
  <c r="G82" i="2"/>
  <c r="G50" i="2"/>
  <c r="G18" i="2"/>
  <c r="F87" i="2"/>
  <c r="F77" i="2"/>
  <c r="F66" i="2"/>
  <c r="F54" i="2"/>
  <c r="F38" i="2"/>
  <c r="F22" i="2"/>
  <c r="G94" i="2"/>
  <c r="G78" i="2"/>
  <c r="G62" i="2"/>
  <c r="G46" i="2"/>
  <c r="G30" i="2"/>
  <c r="G14" i="2"/>
  <c r="F75" i="2"/>
  <c r="F53" i="2"/>
  <c r="F21" i="2"/>
  <c r="G77" i="2"/>
  <c r="G45" i="2"/>
  <c r="G29" i="2"/>
  <c r="F85" i="2"/>
  <c r="G74" i="2"/>
  <c r="G10" i="2"/>
  <c r="F94" i="2"/>
  <c r="F83" i="2"/>
  <c r="F73" i="2"/>
  <c r="F62" i="2"/>
  <c r="F49" i="2"/>
  <c r="F33" i="2"/>
  <c r="F17" i="2"/>
  <c r="G89" i="2"/>
  <c r="G73" i="2"/>
  <c r="G57" i="2"/>
  <c r="G41" i="2"/>
  <c r="G25" i="2"/>
  <c r="G9" i="2"/>
  <c r="F55" i="2"/>
  <c r="F47" i="2"/>
  <c r="F39" i="2"/>
  <c r="F31" i="2"/>
  <c r="F23" i="2"/>
  <c r="F15" i="2"/>
  <c r="G7" i="2"/>
  <c r="G87" i="2"/>
  <c r="G79" i="2"/>
  <c r="G71" i="2"/>
  <c r="G63" i="2"/>
  <c r="G55" i="2"/>
  <c r="G47" i="2"/>
  <c r="G39" i="2"/>
  <c r="G31" i="2"/>
  <c r="G23" i="2"/>
  <c r="G15" i="2"/>
  <c r="F92" i="2"/>
  <c r="F84" i="2"/>
  <c r="F76" i="2"/>
  <c r="F68" i="2"/>
  <c r="F60" i="2"/>
  <c r="F52" i="2"/>
  <c r="F44" i="2"/>
  <c r="F36" i="2"/>
  <c r="F28" i="2"/>
  <c r="F20" i="2"/>
  <c r="F12" i="2"/>
  <c r="G92" i="2"/>
  <c r="G84" i="2"/>
  <c r="G76" i="2"/>
  <c r="G68" i="2"/>
  <c r="G60" i="2"/>
  <c r="G52" i="2"/>
  <c r="G44" i="2"/>
  <c r="G36" i="2"/>
  <c r="G28" i="2"/>
  <c r="G20" i="2"/>
  <c r="G12" i="2"/>
  <c r="F51" i="2"/>
  <c r="F43" i="2"/>
  <c r="F35" i="2"/>
  <c r="F27" i="2"/>
  <c r="F19" i="2"/>
  <c r="F11" i="2"/>
  <c r="G91" i="2"/>
  <c r="G83" i="2"/>
  <c r="G75" i="2"/>
  <c r="G67" i="2"/>
  <c r="G59" i="2"/>
  <c r="G51" i="2"/>
  <c r="G43" i="2"/>
  <c r="G35" i="2"/>
  <c r="G27" i="2"/>
  <c r="G19" i="2"/>
  <c r="G11" i="2"/>
  <c r="F88" i="2"/>
  <c r="F80" i="2"/>
  <c r="F72" i="2"/>
  <c r="F64" i="2"/>
  <c r="F56" i="2"/>
  <c r="F48" i="2"/>
  <c r="F40" i="2"/>
  <c r="F32" i="2"/>
  <c r="F24" i="2"/>
  <c r="F16" i="2"/>
  <c r="F8" i="2"/>
  <c r="G88" i="2"/>
  <c r="G80" i="2"/>
  <c r="G72" i="2"/>
  <c r="G64" i="2"/>
  <c r="G56" i="2"/>
  <c r="G48" i="2"/>
  <c r="G40" i="2"/>
  <c r="G32" i="2"/>
  <c r="G24" i="2"/>
  <c r="G16" i="2"/>
  <c r="I8" i="1"/>
  <c r="J8" i="1" s="1"/>
  <c r="I16" i="1"/>
  <c r="J16" i="1" s="1"/>
  <c r="I80" i="1"/>
  <c r="J80" i="1" s="1"/>
  <c r="I57" i="1"/>
  <c r="J57" i="1" s="1"/>
  <c r="I10" i="1"/>
  <c r="J10" i="1" s="1"/>
  <c r="I26" i="1"/>
  <c r="J26" i="1" s="1"/>
  <c r="I34" i="1"/>
  <c r="J34" i="1" s="1"/>
  <c r="I11" i="1"/>
  <c r="J11" i="1" s="1"/>
  <c r="I75" i="1"/>
  <c r="J75" i="1" s="1"/>
  <c r="I28" i="1"/>
  <c r="J28" i="1" s="1"/>
  <c r="I52" i="1"/>
  <c r="J52" i="1" s="1"/>
  <c r="I21" i="1"/>
  <c r="J21" i="1" s="1"/>
  <c r="I29" i="1"/>
  <c r="J29" i="1" s="1"/>
  <c r="I93" i="1"/>
  <c r="J93" i="1" s="1"/>
  <c r="I70" i="1"/>
  <c r="J70" i="1" s="1"/>
  <c r="I23" i="1"/>
  <c r="J23" i="1" s="1"/>
  <c r="I47" i="1"/>
  <c r="J47" i="1" s="1"/>
  <c r="I7" i="1"/>
  <c r="J7" i="1" s="1"/>
  <c r="I62" i="1" l="1"/>
  <c r="J62" i="1" s="1"/>
  <c r="I44" i="1"/>
  <c r="J44" i="1" s="1"/>
  <c r="I90" i="1"/>
  <c r="J90" i="1" s="1"/>
  <c r="I49" i="1"/>
  <c r="J49" i="1" s="1"/>
  <c r="I72" i="1"/>
  <c r="J72" i="1" s="1"/>
  <c r="I31" i="1"/>
  <c r="J31" i="1" s="1"/>
  <c r="I54" i="1"/>
  <c r="J54" i="1" s="1"/>
  <c r="I77" i="1"/>
  <c r="J77" i="1" s="1"/>
  <c r="I13" i="1"/>
  <c r="J13" i="1" s="1"/>
  <c r="I36" i="1"/>
  <c r="J36" i="1" s="1"/>
  <c r="I59" i="1"/>
  <c r="J59" i="1" s="1"/>
  <c r="I82" i="1"/>
  <c r="J82" i="1" s="1"/>
  <c r="I18" i="1"/>
  <c r="J18" i="1" s="1"/>
  <c r="I41" i="1"/>
  <c r="J41" i="1" s="1"/>
  <c r="I64" i="1"/>
  <c r="J64" i="1" s="1"/>
  <c r="I87" i="1"/>
  <c r="J87" i="1" s="1"/>
  <c r="I66" i="1"/>
  <c r="J66" i="1" s="1"/>
  <c r="I15" i="1"/>
  <c r="J15" i="1" s="1"/>
  <c r="I61" i="1"/>
  <c r="J61" i="1" s="1"/>
  <c r="I43" i="1"/>
  <c r="J43" i="1" s="1"/>
  <c r="I25" i="1"/>
  <c r="J25" i="1" s="1"/>
  <c r="I71" i="1"/>
  <c r="J71" i="1" s="1"/>
  <c r="I53" i="1"/>
  <c r="J53" i="1" s="1"/>
  <c r="I35" i="1"/>
  <c r="J35" i="1" s="1"/>
  <c r="I58" i="1"/>
  <c r="J58" i="1" s="1"/>
  <c r="I81" i="1"/>
  <c r="J81" i="1" s="1"/>
  <c r="I17" i="1"/>
  <c r="J17" i="1" s="1"/>
  <c r="I40" i="1"/>
  <c r="J40" i="1" s="1"/>
  <c r="I39" i="1"/>
  <c r="J39" i="1" s="1"/>
  <c r="I92" i="1"/>
  <c r="J92" i="1" s="1"/>
  <c r="I74" i="1"/>
  <c r="J74" i="1" s="1"/>
  <c r="I56" i="1"/>
  <c r="J56" i="1" s="1"/>
  <c r="I79" i="1"/>
  <c r="J79" i="1" s="1"/>
  <c r="I84" i="1"/>
  <c r="J84" i="1" s="1"/>
  <c r="I89" i="1"/>
  <c r="J89" i="1" s="1"/>
  <c r="I94" i="1"/>
  <c r="I12" i="1"/>
  <c r="J12" i="1" s="1"/>
  <c r="I63" i="1"/>
  <c r="J63" i="1" s="1"/>
  <c r="I86" i="1"/>
  <c r="J86" i="1" s="1"/>
  <c r="I22" i="1"/>
  <c r="J22" i="1" s="1"/>
  <c r="I45" i="1"/>
  <c r="J45" i="1" s="1"/>
  <c r="I68" i="1"/>
  <c r="J68" i="1" s="1"/>
  <c r="I91" i="1"/>
  <c r="J91" i="1" s="1"/>
  <c r="I27" i="1"/>
  <c r="J27" i="1" s="1"/>
  <c r="I50" i="1"/>
  <c r="J50" i="1" s="1"/>
  <c r="I73" i="1"/>
  <c r="J73" i="1" s="1"/>
  <c r="I9" i="1"/>
  <c r="J9" i="1" s="1"/>
  <c r="I32" i="1"/>
  <c r="J32" i="1" s="1"/>
  <c r="I85" i="1"/>
  <c r="J85" i="1" s="1"/>
  <c r="I67" i="1"/>
  <c r="J67" i="1" s="1"/>
  <c r="I46" i="1"/>
  <c r="J46" i="1" s="1"/>
  <c r="I69" i="1"/>
  <c r="J69" i="1" s="1"/>
  <c r="I51" i="1"/>
  <c r="J51" i="1" s="1"/>
  <c r="I38" i="1"/>
  <c r="J38" i="1" s="1"/>
  <c r="I20" i="1"/>
  <c r="J20" i="1" s="1"/>
  <c r="I48" i="1"/>
  <c r="J48" i="1" s="1"/>
  <c r="I30" i="1"/>
  <c r="J30" i="1" s="1"/>
  <c r="I76" i="1"/>
  <c r="J76" i="1" s="1"/>
  <c r="I55" i="1"/>
  <c r="J55" i="1" s="1"/>
  <c r="I78" i="1"/>
  <c r="J78" i="1" s="1"/>
  <c r="I37" i="1"/>
  <c r="J37" i="1" s="1"/>
  <c r="I60" i="1"/>
  <c r="J60" i="1" s="1"/>
  <c r="I83" i="1"/>
  <c r="J83" i="1" s="1"/>
  <c r="I19" i="1"/>
  <c r="J19" i="1" s="1"/>
  <c r="I42" i="1"/>
  <c r="J42" i="1" s="1"/>
  <c r="I65" i="1"/>
  <c r="J65" i="1" s="1"/>
  <c r="I88" i="1"/>
  <c r="J88" i="1" s="1"/>
  <c r="J94" i="1" l="1"/>
  <c r="I96" i="1"/>
  <c r="J96" i="1" s="1"/>
</calcChain>
</file>

<file path=xl/sharedStrings.xml><?xml version="1.0" encoding="utf-8"?>
<sst xmlns="http://schemas.openxmlformats.org/spreadsheetml/2006/main" count="25" uniqueCount="25">
  <si>
    <t>stock_price</t>
    <phoneticPr fontId="1" type="noConversion"/>
  </si>
  <si>
    <t>stock_position</t>
    <phoneticPr fontId="1" type="noConversion"/>
  </si>
  <si>
    <t>stock_value</t>
    <phoneticPr fontId="1" type="noConversion"/>
  </si>
  <si>
    <t>option_value</t>
    <phoneticPr fontId="1" type="noConversion"/>
  </si>
  <si>
    <t>TR</t>
    <phoneticPr fontId="1" type="noConversion"/>
  </si>
  <si>
    <t>trading_cost</t>
    <phoneticPr fontId="1" type="noConversion"/>
  </si>
  <si>
    <t>option_pnl</t>
    <phoneticPr fontId="1" type="noConversion"/>
  </si>
  <si>
    <t>stock_pnl</t>
    <phoneticPr fontId="1" type="noConversion"/>
  </si>
  <si>
    <t>delta_nav</t>
    <phoneticPr fontId="1" type="noConversion"/>
  </si>
  <si>
    <t>nav</t>
    <phoneticPr fontId="1" type="noConversion"/>
  </si>
  <si>
    <t>option_fee</t>
    <phoneticPr fontId="1" type="noConversion"/>
  </si>
  <si>
    <t>cash_account</t>
    <phoneticPr fontId="1" type="noConversion"/>
  </si>
  <si>
    <t>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</si>
  <si>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</si>
  <si>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</si>
  <si>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</si>
  <si>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price</t>
    <phoneticPr fontId="1" type="noConversion"/>
  </si>
  <si>
    <t>N/S_0</t>
    <phoneticPr fontId="1" type="noConversion"/>
  </si>
  <si>
    <t>cash_delta</t>
    <phoneticPr fontId="1" type="noConversion"/>
  </si>
  <si>
    <t>cash_gamma</t>
    <phoneticPr fontId="1" type="noConversion"/>
  </si>
  <si>
    <t>N</t>
    <phoneticPr fontId="1" type="noConversion"/>
  </si>
  <si>
    <t>pos_vega</t>
    <phoneticPr fontId="1" type="noConversion"/>
  </si>
  <si>
    <t>cash_theta</t>
    <phoneticPr fontId="1" type="noConversion"/>
  </si>
  <si>
    <t>vol</t>
    <phoneticPr fontId="1" type="noConversion"/>
  </si>
  <si>
    <t>vega_pnl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</si>
</sst>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opLeftCell="A4" workbookViewId="0">
      <selection activeCell="D27" sqref="D27"/>
    </sheetView>
  </sheetViews>
  <sheetFormatPr defaultRowHeight="14" x14ac:dyDescent="0.45"/>
  <cols>
    <col min="1" max="1" width="10.29296875" bestFit="1" customWidth="1"/>
    <col min="2" max="2" width="12.9375" bestFit="1" customWidth="1"/>
    <col min="3" max="3" width="10.5859375" bestFit="1" customWidth="1"/>
    <col min="4" max="4" width="13.234375" bestFit="1" customWidth="1"/>
    <col min="10" max="10" width="11.1171875" bestFit="1" customWidth="1"/>
  </cols>
  <sheetData>
    <row r="1" spans="1:11" x14ac:dyDescent="0.45">
      <c r="A1" t="s">
        <v>4</v>
      </c>
      <c r="B1">
        <v>2.0000000000000001E-4</v>
      </c>
    </row>
    <row r="2" spans="1:11" x14ac:dyDescent="0.45">
      <c r="A2" t="s">
        <v>10</v>
      </c>
    </row>
    <row r="5" spans="1:11" x14ac:dyDescent="0.45">
      <c r="J5" t="s">
        <v>11</v>
      </c>
    </row>
    <row r="6" spans="1:11" x14ac:dyDescent="0.45">
      <c r="A6" t="s">
        <v>0</v>
      </c>
      <c r="B6" t="s">
        <v>1</v>
      </c>
      <c r="C6" t="s">
        <v>2</v>
      </c>
      <c r="D6" t="s">
        <v>3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>
        <v>1780800</v>
      </c>
    </row>
    <row r="7" spans="1:11" x14ac:dyDescent="0.45">
      <c r="A7">
        <v>5.66</v>
      </c>
      <c r="B7">
        <v>1258500</v>
      </c>
      <c r="C7">
        <f>A7*B7</f>
        <v>7123110</v>
      </c>
      <c r="D7">
        <v>-1289320.9611899999</v>
      </c>
      <c r="E7">
        <f>B7*A7*B1</f>
        <v>1424.6220000000001</v>
      </c>
      <c r="F7">
        <v>0</v>
      </c>
      <c r="G7">
        <v>0</v>
      </c>
      <c r="H7">
        <f>G7-E7</f>
        <v>-1424.6220000000001</v>
      </c>
      <c r="I7">
        <f>SUM($H$7:H7)</f>
        <v>-1424.6220000000001</v>
      </c>
      <c r="J7">
        <f>$J$6+I7-C7</f>
        <v>-5343734.6219999995</v>
      </c>
      <c r="K7">
        <f>G7+F7</f>
        <v>0</v>
      </c>
    </row>
    <row r="8" spans="1:11" x14ac:dyDescent="0.45">
      <c r="A8">
        <v>5.88</v>
      </c>
      <c r="B8">
        <v>1380400</v>
      </c>
      <c r="C8">
        <f t="shared" ref="C8:C71" si="0">A8*B8</f>
        <v>8116752</v>
      </c>
      <c r="D8">
        <v>-1583282.99013</v>
      </c>
      <c r="E8">
        <f>ABS(B8-B7)*A8*$B$1</f>
        <v>143.3544</v>
      </c>
      <c r="F8">
        <f>D8-D7</f>
        <v>-293962.02894000011</v>
      </c>
      <c r="G8">
        <f>B7*(A8-A7)</f>
        <v>276869.99999999971</v>
      </c>
      <c r="H8">
        <f t="shared" ref="H8:H71" si="1">G8-E8</f>
        <v>276726.6455999997</v>
      </c>
      <c r="I8">
        <f>SUM($H$7:H8)</f>
        <v>275302.02359999972</v>
      </c>
      <c r="J8">
        <f t="shared" ref="J8:J71" si="2">$J$6+I8-C8</f>
        <v>-6060649.9764</v>
      </c>
      <c r="K8">
        <f t="shared" ref="K8:K71" si="3">G8+F8</f>
        <v>-17092.028940000397</v>
      </c>
    </row>
    <row r="9" spans="1:11" x14ac:dyDescent="0.45">
      <c r="A9">
        <v>6.3</v>
      </c>
      <c r="B9">
        <v>1566200</v>
      </c>
      <c r="C9">
        <f t="shared" si="0"/>
        <v>9867060</v>
      </c>
      <c r="D9">
        <v>-2227802.5214499999</v>
      </c>
      <c r="E9">
        <f t="shared" ref="E9:E72" si="4">ABS(B9-B8)*A9*$B$1</f>
        <v>234.108</v>
      </c>
      <c r="F9">
        <f t="shared" ref="F9:F72" si="5">D9-D8</f>
        <v>-644519.53131999983</v>
      </c>
      <c r="G9">
        <f t="shared" ref="G9:G72" si="6">B8*(A9-A8)</f>
        <v>579767.99999999988</v>
      </c>
      <c r="H9">
        <f t="shared" si="1"/>
        <v>579533.89199999988</v>
      </c>
      <c r="I9">
        <f>SUM($H$7:H9)</f>
        <v>854835.9155999996</v>
      </c>
      <c r="J9">
        <f t="shared" si="2"/>
        <v>-7231424.0844000001</v>
      </c>
      <c r="K9">
        <f t="shared" si="3"/>
        <v>-64751.531319999951</v>
      </c>
    </row>
    <row r="10" spans="1:11" x14ac:dyDescent="0.45">
      <c r="A10">
        <v>6.47</v>
      </c>
      <c r="B10">
        <v>1630500</v>
      </c>
      <c r="C10">
        <f t="shared" si="0"/>
        <v>10549335</v>
      </c>
      <c r="D10">
        <v>-2496768.9100199998</v>
      </c>
      <c r="E10">
        <f t="shared" si="4"/>
        <v>83.2042</v>
      </c>
      <c r="F10">
        <f t="shared" si="5"/>
        <v>-268966.38856999995</v>
      </c>
      <c r="G10">
        <f t="shared" si="6"/>
        <v>266253.99999999988</v>
      </c>
      <c r="H10">
        <f t="shared" si="1"/>
        <v>266170.79579999991</v>
      </c>
      <c r="I10">
        <f>SUM($H$7:H10)</f>
        <v>1121006.7113999994</v>
      </c>
      <c r="J10">
        <f t="shared" si="2"/>
        <v>-7647528.2886000006</v>
      </c>
      <c r="K10">
        <f t="shared" si="3"/>
        <v>-2712.3885700000683</v>
      </c>
    </row>
    <row r="11" spans="1:11" x14ac:dyDescent="0.45">
      <c r="A11">
        <v>6.95</v>
      </c>
      <c r="B11">
        <v>1760000</v>
      </c>
      <c r="C11">
        <f t="shared" si="0"/>
        <v>12232000</v>
      </c>
      <c r="D11">
        <v>-3331201.0047300002</v>
      </c>
      <c r="E11">
        <f t="shared" si="4"/>
        <v>180.005</v>
      </c>
      <c r="F11">
        <f t="shared" si="5"/>
        <v>-834432.09471000032</v>
      </c>
      <c r="G11">
        <f t="shared" si="6"/>
        <v>782640.0000000007</v>
      </c>
      <c r="H11">
        <f t="shared" si="1"/>
        <v>782459.99500000069</v>
      </c>
      <c r="I11">
        <f>SUM($H$7:H11)</f>
        <v>1903466.7064</v>
      </c>
      <c r="J11">
        <f t="shared" si="2"/>
        <v>-8547733.2936000004</v>
      </c>
      <c r="K11">
        <f t="shared" si="3"/>
        <v>-51792.094709999627</v>
      </c>
    </row>
    <row r="12" spans="1:11" x14ac:dyDescent="0.45">
      <c r="A12">
        <v>7.11</v>
      </c>
      <c r="B12">
        <v>1797100</v>
      </c>
      <c r="C12">
        <f t="shared" si="0"/>
        <v>12777381</v>
      </c>
      <c r="D12">
        <v>-3611911.8468900002</v>
      </c>
      <c r="E12">
        <f t="shared" si="4"/>
        <v>52.7562</v>
      </c>
      <c r="F12">
        <f t="shared" si="5"/>
        <v>-280710.84216</v>
      </c>
      <c r="G12">
        <f t="shared" si="6"/>
        <v>281600.00000000023</v>
      </c>
      <c r="H12">
        <f t="shared" si="1"/>
        <v>281547.24380000023</v>
      </c>
      <c r="I12">
        <f>SUM($H$7:H12)</f>
        <v>2185013.9502000003</v>
      </c>
      <c r="J12">
        <f t="shared" si="2"/>
        <v>-8811567.0497999992</v>
      </c>
      <c r="K12">
        <f t="shared" si="3"/>
        <v>889.15784000023268</v>
      </c>
    </row>
    <row r="13" spans="1:11" x14ac:dyDescent="0.45">
      <c r="A13">
        <v>7.14</v>
      </c>
      <c r="B13">
        <v>1805600</v>
      </c>
      <c r="C13">
        <f t="shared" si="0"/>
        <v>12891984</v>
      </c>
      <c r="D13">
        <v>-3661135.8413399998</v>
      </c>
      <c r="E13">
        <f t="shared" si="4"/>
        <v>12.138</v>
      </c>
      <c r="F13">
        <f t="shared" si="5"/>
        <v>-49223.994449999649</v>
      </c>
      <c r="G13">
        <f t="shared" si="6"/>
        <v>53912.99999999885</v>
      </c>
      <c r="H13">
        <f t="shared" si="1"/>
        <v>53900.861999998851</v>
      </c>
      <c r="I13">
        <f>SUM($H$7:H13)</f>
        <v>2238914.8121999991</v>
      </c>
      <c r="J13">
        <f t="shared" si="2"/>
        <v>-8872269.1878000014</v>
      </c>
      <c r="K13">
        <f t="shared" si="3"/>
        <v>4689.0055499992013</v>
      </c>
    </row>
    <row r="14" spans="1:11" x14ac:dyDescent="0.45">
      <c r="A14">
        <v>6.81</v>
      </c>
      <c r="B14">
        <v>1725900</v>
      </c>
      <c r="C14">
        <f t="shared" si="0"/>
        <v>11753379</v>
      </c>
      <c r="D14">
        <v>-3082375.87916</v>
      </c>
      <c r="E14">
        <f t="shared" si="4"/>
        <v>108.5514</v>
      </c>
      <c r="F14">
        <f t="shared" si="5"/>
        <v>578759.9621799998</v>
      </c>
      <c r="G14">
        <f t="shared" si="6"/>
        <v>-595848.00000000012</v>
      </c>
      <c r="H14">
        <f t="shared" si="1"/>
        <v>-595956.55140000011</v>
      </c>
      <c r="I14">
        <f>SUM($H$7:H14)</f>
        <v>1642958.2607999989</v>
      </c>
      <c r="J14">
        <f t="shared" si="2"/>
        <v>-8329620.7392000016</v>
      </c>
      <c r="K14">
        <f t="shared" si="3"/>
        <v>-17088.037820000318</v>
      </c>
    </row>
    <row r="15" spans="1:11" x14ac:dyDescent="0.45">
      <c r="A15">
        <v>6.92</v>
      </c>
      <c r="B15">
        <v>1755800</v>
      </c>
      <c r="C15">
        <f t="shared" si="0"/>
        <v>12150136</v>
      </c>
      <c r="D15">
        <v>-3269579.70805</v>
      </c>
      <c r="E15">
        <f t="shared" si="4"/>
        <v>41.381599999999999</v>
      </c>
      <c r="F15">
        <f t="shared" si="5"/>
        <v>-187203.82889</v>
      </c>
      <c r="G15">
        <f t="shared" si="6"/>
        <v>189849.00000000055</v>
      </c>
      <c r="H15">
        <f t="shared" si="1"/>
        <v>189807.61840000056</v>
      </c>
      <c r="I15">
        <f>SUM($H$7:H15)</f>
        <v>1832765.8791999994</v>
      </c>
      <c r="J15">
        <f t="shared" si="2"/>
        <v>-8536570.1207999997</v>
      </c>
      <c r="K15">
        <f t="shared" si="3"/>
        <v>2645.1711100005487</v>
      </c>
    </row>
    <row r="16" spans="1:11" x14ac:dyDescent="0.45">
      <c r="A16">
        <v>6.27</v>
      </c>
      <c r="B16">
        <v>1534200</v>
      </c>
      <c r="C16">
        <f t="shared" si="0"/>
        <v>9619434</v>
      </c>
      <c r="D16">
        <v>-2231468.92912</v>
      </c>
      <c r="E16">
        <f t="shared" si="4"/>
        <v>277.88640000000004</v>
      </c>
      <c r="F16">
        <f t="shared" si="5"/>
        <v>1038110.77893</v>
      </c>
      <c r="G16">
        <f t="shared" si="6"/>
        <v>-1141270.0000000007</v>
      </c>
      <c r="H16">
        <f t="shared" si="1"/>
        <v>-1141547.8864000007</v>
      </c>
      <c r="I16">
        <f>SUM($H$7:H16)</f>
        <v>691217.99279999873</v>
      </c>
      <c r="J16">
        <f t="shared" si="2"/>
        <v>-7147416.0072000008</v>
      </c>
      <c r="K16">
        <f t="shared" si="3"/>
        <v>-103159.22107000067</v>
      </c>
    </row>
    <row r="17" spans="1:11" x14ac:dyDescent="0.45">
      <c r="A17">
        <v>6.21</v>
      </c>
      <c r="B17">
        <v>1511700</v>
      </c>
      <c r="C17">
        <f t="shared" si="0"/>
        <v>9387657</v>
      </c>
      <c r="D17">
        <v>-2134072.6985599999</v>
      </c>
      <c r="E17">
        <f t="shared" si="4"/>
        <v>27.945</v>
      </c>
      <c r="F17">
        <f t="shared" si="5"/>
        <v>97396.230560000055</v>
      </c>
      <c r="G17">
        <f t="shared" si="6"/>
        <v>-92051.999999999403</v>
      </c>
      <c r="H17">
        <f t="shared" si="1"/>
        <v>-92079.94499999941</v>
      </c>
      <c r="I17">
        <f>SUM($H$7:H17)</f>
        <v>599138.04779999936</v>
      </c>
      <c r="J17">
        <f t="shared" si="2"/>
        <v>-7007718.9522000011</v>
      </c>
      <c r="K17">
        <f t="shared" si="3"/>
        <v>5344.2305600006512</v>
      </c>
    </row>
    <row r="18" spans="1:11" x14ac:dyDescent="0.45">
      <c r="A18">
        <v>6.01</v>
      </c>
      <c r="B18">
        <v>1425100</v>
      </c>
      <c r="C18">
        <f t="shared" si="0"/>
        <v>8564851</v>
      </c>
      <c r="D18">
        <v>-1839009.3835400001</v>
      </c>
      <c r="E18">
        <f t="shared" si="4"/>
        <v>104.09320000000001</v>
      </c>
      <c r="F18">
        <f t="shared" si="5"/>
        <v>295063.31501999986</v>
      </c>
      <c r="G18">
        <f t="shared" si="6"/>
        <v>-302340.00000000029</v>
      </c>
      <c r="H18">
        <f t="shared" si="1"/>
        <v>-302444.09320000029</v>
      </c>
      <c r="I18">
        <f>SUM($H$7:H18)</f>
        <v>296693.95459999907</v>
      </c>
      <c r="J18">
        <f t="shared" si="2"/>
        <v>-6487357.0454000011</v>
      </c>
      <c r="K18">
        <f t="shared" si="3"/>
        <v>-7276.6849800004275</v>
      </c>
    </row>
    <row r="19" spans="1:11" x14ac:dyDescent="0.45">
      <c r="A19">
        <v>6.1</v>
      </c>
      <c r="B19">
        <v>1466600</v>
      </c>
      <c r="C19">
        <f t="shared" si="0"/>
        <v>8946260</v>
      </c>
      <c r="D19">
        <v>-1962949.6789800001</v>
      </c>
      <c r="E19">
        <f t="shared" si="4"/>
        <v>50.629999999999995</v>
      </c>
      <c r="F19">
        <f t="shared" si="5"/>
        <v>-123940.29544000002</v>
      </c>
      <c r="G19">
        <f t="shared" si="6"/>
        <v>128258.9999999998</v>
      </c>
      <c r="H19">
        <f t="shared" si="1"/>
        <v>128208.36999999979</v>
      </c>
      <c r="I19">
        <f>SUM($H$7:H19)</f>
        <v>424902.32459999889</v>
      </c>
      <c r="J19">
        <f t="shared" si="2"/>
        <v>-6740557.675400001</v>
      </c>
      <c r="K19">
        <f t="shared" si="3"/>
        <v>4318.70455999978</v>
      </c>
    </row>
    <row r="20" spans="1:11" x14ac:dyDescent="0.45">
      <c r="A20">
        <v>6.44</v>
      </c>
      <c r="B20">
        <v>1598000</v>
      </c>
      <c r="C20">
        <f t="shared" si="0"/>
        <v>10291120</v>
      </c>
      <c r="D20">
        <v>-2490884.46074</v>
      </c>
      <c r="E20">
        <f t="shared" si="4"/>
        <v>169.2432</v>
      </c>
      <c r="F20">
        <f t="shared" si="5"/>
        <v>-527934.78175999993</v>
      </c>
      <c r="G20">
        <f t="shared" si="6"/>
        <v>498644.00000000111</v>
      </c>
      <c r="H20">
        <f t="shared" si="1"/>
        <v>498474.75680000108</v>
      </c>
      <c r="I20">
        <f>SUM($H$7:H20)</f>
        <v>923377.08140000002</v>
      </c>
      <c r="J20">
        <f t="shared" si="2"/>
        <v>-7586942.9186000004</v>
      </c>
      <c r="K20">
        <f t="shared" si="3"/>
        <v>-29290.781759998819</v>
      </c>
    </row>
    <row r="21" spans="1:11" x14ac:dyDescent="0.45">
      <c r="A21">
        <v>6.5</v>
      </c>
      <c r="B21">
        <v>1621300</v>
      </c>
      <c r="C21">
        <f t="shared" si="0"/>
        <v>10538450</v>
      </c>
      <c r="D21">
        <v>-2579494.7898499998</v>
      </c>
      <c r="E21">
        <f t="shared" si="4"/>
        <v>30.290000000000003</v>
      </c>
      <c r="F21">
        <f t="shared" si="5"/>
        <v>-88610.329109999817</v>
      </c>
      <c r="G21">
        <f t="shared" si="6"/>
        <v>95879.999999999374</v>
      </c>
      <c r="H21">
        <f t="shared" si="1"/>
        <v>95849.709999999381</v>
      </c>
      <c r="I21">
        <f>SUM($H$7:H21)</f>
        <v>1019226.7913999994</v>
      </c>
      <c r="J21">
        <f t="shared" si="2"/>
        <v>-7738423.2086000005</v>
      </c>
      <c r="K21">
        <f t="shared" si="3"/>
        <v>7269.6708899995574</v>
      </c>
    </row>
    <row r="22" spans="1:11" x14ac:dyDescent="0.45">
      <c r="A22">
        <v>7.08</v>
      </c>
      <c r="B22">
        <v>1770400</v>
      </c>
      <c r="C22">
        <f t="shared" si="0"/>
        <v>12534432</v>
      </c>
      <c r="D22">
        <v>-3584159.3843399999</v>
      </c>
      <c r="E22">
        <f t="shared" si="4"/>
        <v>211.12560000000002</v>
      </c>
      <c r="F22">
        <f t="shared" si="5"/>
        <v>-1004664.59449</v>
      </c>
      <c r="G22">
        <f t="shared" si="6"/>
        <v>940354.00000000012</v>
      </c>
      <c r="H22">
        <f t="shared" si="1"/>
        <v>940142.87440000009</v>
      </c>
      <c r="I22">
        <f>SUM($H$7:H22)</f>
        <v>1959369.6657999996</v>
      </c>
      <c r="J22">
        <f t="shared" si="2"/>
        <v>-8794262.3342000004</v>
      </c>
      <c r="K22">
        <f t="shared" si="3"/>
        <v>-64310.59448999993</v>
      </c>
    </row>
    <row r="23" spans="1:11" x14ac:dyDescent="0.45">
      <c r="A23">
        <v>6.7</v>
      </c>
      <c r="B23">
        <v>1672100</v>
      </c>
      <c r="C23">
        <f t="shared" si="0"/>
        <v>11203070</v>
      </c>
      <c r="D23">
        <v>-2934528.0350799998</v>
      </c>
      <c r="E23">
        <f t="shared" si="4"/>
        <v>131.72200000000001</v>
      </c>
      <c r="F23">
        <f t="shared" si="5"/>
        <v>649631.34926000005</v>
      </c>
      <c r="G23">
        <f t="shared" si="6"/>
        <v>-672751.99999999977</v>
      </c>
      <c r="H23">
        <f t="shared" si="1"/>
        <v>-672883.72199999972</v>
      </c>
      <c r="I23">
        <f>SUM($H$7:H23)</f>
        <v>1286485.9438</v>
      </c>
      <c r="J23">
        <f t="shared" si="2"/>
        <v>-8135784.0561999995</v>
      </c>
      <c r="K23">
        <f t="shared" si="3"/>
        <v>-23120.650739999721</v>
      </c>
    </row>
    <row r="24" spans="1:11" x14ac:dyDescent="0.45">
      <c r="A24">
        <v>6.7</v>
      </c>
      <c r="B24">
        <v>1677100</v>
      </c>
      <c r="C24">
        <f t="shared" si="0"/>
        <v>11236570</v>
      </c>
      <c r="D24">
        <v>-2922281.2440499999</v>
      </c>
      <c r="E24">
        <f t="shared" si="4"/>
        <v>6.7</v>
      </c>
      <c r="F24">
        <f t="shared" si="5"/>
        <v>12246.791029999964</v>
      </c>
      <c r="G24">
        <f t="shared" si="6"/>
        <v>0</v>
      </c>
      <c r="H24">
        <f t="shared" si="1"/>
        <v>-6.7</v>
      </c>
      <c r="I24">
        <f>SUM($H$7:H24)</f>
        <v>1286479.2438000001</v>
      </c>
      <c r="J24">
        <f t="shared" si="2"/>
        <v>-8169290.7561999997</v>
      </c>
      <c r="K24">
        <f t="shared" si="3"/>
        <v>12246.791029999964</v>
      </c>
    </row>
    <row r="25" spans="1:11" x14ac:dyDescent="0.45">
      <c r="A25">
        <v>6.7</v>
      </c>
      <c r="B25">
        <v>1682800</v>
      </c>
      <c r="C25">
        <f t="shared" si="0"/>
        <v>11274760</v>
      </c>
      <c r="D25">
        <v>-2908865.8937499998</v>
      </c>
      <c r="E25">
        <f t="shared" si="4"/>
        <v>7.6380000000000008</v>
      </c>
      <c r="F25">
        <f t="shared" si="5"/>
        <v>13415.350300000049</v>
      </c>
      <c r="G25">
        <f t="shared" si="6"/>
        <v>0</v>
      </c>
      <c r="H25">
        <f t="shared" si="1"/>
        <v>-7.6380000000000008</v>
      </c>
      <c r="I25">
        <f>SUM($H$7:H25)</f>
        <v>1286471.6058</v>
      </c>
      <c r="J25">
        <f t="shared" si="2"/>
        <v>-8207488.3942</v>
      </c>
      <c r="K25">
        <f t="shared" si="3"/>
        <v>13415.350300000049</v>
      </c>
    </row>
    <row r="26" spans="1:11" x14ac:dyDescent="0.45">
      <c r="A26">
        <v>6.34</v>
      </c>
      <c r="B26">
        <v>1564600</v>
      </c>
      <c r="C26">
        <f t="shared" si="0"/>
        <v>9919564</v>
      </c>
      <c r="D26">
        <v>-2317827.32504</v>
      </c>
      <c r="E26">
        <f t="shared" si="4"/>
        <v>149.8776</v>
      </c>
      <c r="F26">
        <f t="shared" si="5"/>
        <v>591038.56870999979</v>
      </c>
      <c r="G26">
        <f t="shared" si="6"/>
        <v>-605808.00000000058</v>
      </c>
      <c r="H26">
        <f t="shared" si="1"/>
        <v>-605957.87760000059</v>
      </c>
      <c r="I26">
        <f>SUM($H$7:H26)</f>
        <v>680513.72819999943</v>
      </c>
      <c r="J26">
        <f t="shared" si="2"/>
        <v>-7458250.2718000002</v>
      </c>
      <c r="K26">
        <f t="shared" si="3"/>
        <v>-14769.431290000794</v>
      </c>
    </row>
    <row r="27" spans="1:11" x14ac:dyDescent="0.45">
      <c r="A27">
        <v>6.48</v>
      </c>
      <c r="B27">
        <v>1616700</v>
      </c>
      <c r="C27">
        <f t="shared" si="0"/>
        <v>10476216</v>
      </c>
      <c r="D27">
        <v>-2535398.3282900001</v>
      </c>
      <c r="E27">
        <f t="shared" si="4"/>
        <v>67.521600000000007</v>
      </c>
      <c r="F27">
        <f t="shared" si="5"/>
        <v>-217571.00325000007</v>
      </c>
      <c r="G27">
        <f t="shared" si="6"/>
        <v>219044.0000000009</v>
      </c>
      <c r="H27">
        <f t="shared" si="1"/>
        <v>218976.47840000089</v>
      </c>
      <c r="I27">
        <f>SUM($H$7:H27)</f>
        <v>899490.20660000038</v>
      </c>
      <c r="J27">
        <f t="shared" si="2"/>
        <v>-7795925.7933999998</v>
      </c>
      <c r="K27">
        <f t="shared" si="3"/>
        <v>1472.9967500008352</v>
      </c>
    </row>
    <row r="28" spans="1:11" x14ac:dyDescent="0.45">
      <c r="A28">
        <v>6.72</v>
      </c>
      <c r="B28">
        <v>1692700</v>
      </c>
      <c r="C28">
        <f t="shared" si="0"/>
        <v>11374944</v>
      </c>
      <c r="D28">
        <v>-2931035.4223699998</v>
      </c>
      <c r="E28">
        <f t="shared" si="4"/>
        <v>102.14400000000001</v>
      </c>
      <c r="F28">
        <f t="shared" si="5"/>
        <v>-395637.09407999972</v>
      </c>
      <c r="G28">
        <f t="shared" si="6"/>
        <v>388007.99999999889</v>
      </c>
      <c r="H28">
        <f t="shared" si="1"/>
        <v>387905.85599999892</v>
      </c>
      <c r="I28">
        <f>SUM($H$7:H28)</f>
        <v>1287396.0625999994</v>
      </c>
      <c r="J28">
        <f t="shared" si="2"/>
        <v>-8306747.9374000002</v>
      </c>
      <c r="K28">
        <f t="shared" si="3"/>
        <v>-7629.0940800008248</v>
      </c>
    </row>
    <row r="29" spans="1:11" x14ac:dyDescent="0.45">
      <c r="A29">
        <v>6.6</v>
      </c>
      <c r="B29">
        <v>1659100</v>
      </c>
      <c r="C29">
        <f t="shared" si="0"/>
        <v>10950060</v>
      </c>
      <c r="D29">
        <v>-2723375.97108</v>
      </c>
      <c r="E29">
        <f t="shared" si="4"/>
        <v>44.352000000000004</v>
      </c>
      <c r="F29">
        <f t="shared" si="5"/>
        <v>207659.45128999976</v>
      </c>
      <c r="G29">
        <f t="shared" si="6"/>
        <v>-203124.00000000017</v>
      </c>
      <c r="H29">
        <f t="shared" si="1"/>
        <v>-203168.35200000019</v>
      </c>
      <c r="I29">
        <f>SUM($H$7:H29)</f>
        <v>1084227.7105999992</v>
      </c>
      <c r="J29">
        <f t="shared" si="2"/>
        <v>-8085032.2894000011</v>
      </c>
      <c r="K29">
        <f t="shared" si="3"/>
        <v>4535.4512899995898</v>
      </c>
    </row>
    <row r="30" spans="1:11" x14ac:dyDescent="0.45">
      <c r="A30">
        <v>6.29</v>
      </c>
      <c r="B30">
        <v>1548700</v>
      </c>
      <c r="C30">
        <f t="shared" si="0"/>
        <v>9741323</v>
      </c>
      <c r="D30">
        <v>-2225479.1296000001</v>
      </c>
      <c r="E30">
        <f t="shared" si="4"/>
        <v>138.88320000000002</v>
      </c>
      <c r="F30">
        <f t="shared" si="5"/>
        <v>497896.84147999994</v>
      </c>
      <c r="G30">
        <f t="shared" si="6"/>
        <v>-514320.99999999936</v>
      </c>
      <c r="H30">
        <f t="shared" si="1"/>
        <v>-514459.88319999934</v>
      </c>
      <c r="I30">
        <f>SUM($H$7:H30)</f>
        <v>569767.82739999983</v>
      </c>
      <c r="J30">
        <f t="shared" si="2"/>
        <v>-7390755.1726000002</v>
      </c>
      <c r="K30">
        <f t="shared" si="3"/>
        <v>-16424.158519999415</v>
      </c>
    </row>
    <row r="31" spans="1:11" x14ac:dyDescent="0.45">
      <c r="A31">
        <v>6.27</v>
      </c>
      <c r="B31">
        <v>1543500</v>
      </c>
      <c r="C31">
        <f t="shared" si="0"/>
        <v>9677745</v>
      </c>
      <c r="D31">
        <v>-2185452.1992000001</v>
      </c>
      <c r="E31">
        <f t="shared" si="4"/>
        <v>6.5207999999999995</v>
      </c>
      <c r="F31">
        <f t="shared" si="5"/>
        <v>40026.930399999954</v>
      </c>
      <c r="G31">
        <f t="shared" si="6"/>
        <v>-30974.000000000717</v>
      </c>
      <c r="H31">
        <f t="shared" si="1"/>
        <v>-30980.520800000715</v>
      </c>
      <c r="I31">
        <f>SUM($H$7:H31)</f>
        <v>538787.30659999908</v>
      </c>
      <c r="J31">
        <f t="shared" si="2"/>
        <v>-7358157.6934000012</v>
      </c>
      <c r="K31">
        <f t="shared" si="3"/>
        <v>9052.9303999992371</v>
      </c>
    </row>
    <row r="32" spans="1:11" x14ac:dyDescent="0.45">
      <c r="A32">
        <v>6.37</v>
      </c>
      <c r="B32">
        <v>1586900</v>
      </c>
      <c r="C32">
        <f t="shared" si="0"/>
        <v>10108553</v>
      </c>
      <c r="D32">
        <v>-2329265.2530499999</v>
      </c>
      <c r="E32">
        <f t="shared" si="4"/>
        <v>55.291600000000003</v>
      </c>
      <c r="F32">
        <f t="shared" si="5"/>
        <v>-143813.05384999979</v>
      </c>
      <c r="G32">
        <f t="shared" si="6"/>
        <v>154350.00000000081</v>
      </c>
      <c r="H32">
        <f t="shared" si="1"/>
        <v>154294.70840000082</v>
      </c>
      <c r="I32">
        <f>SUM($H$7:H32)</f>
        <v>693082.0149999999</v>
      </c>
      <c r="J32">
        <f t="shared" si="2"/>
        <v>-7634670.9850000003</v>
      </c>
      <c r="K32">
        <f t="shared" si="3"/>
        <v>10536.946150001022</v>
      </c>
    </row>
    <row r="33" spans="1:11" x14ac:dyDescent="0.45">
      <c r="A33">
        <v>6.36</v>
      </c>
      <c r="B33">
        <v>1586400</v>
      </c>
      <c r="C33">
        <f t="shared" si="0"/>
        <v>10089504</v>
      </c>
      <c r="D33">
        <v>-2304001.2789799999</v>
      </c>
      <c r="E33">
        <f t="shared" si="4"/>
        <v>0.63600000000000001</v>
      </c>
      <c r="F33">
        <f t="shared" si="5"/>
        <v>25263.974069999997</v>
      </c>
      <c r="G33">
        <f t="shared" si="6"/>
        <v>-15868.999999999662</v>
      </c>
      <c r="H33">
        <f t="shared" si="1"/>
        <v>-15869.635999999662</v>
      </c>
      <c r="I33">
        <f>SUM($H$7:H33)</f>
        <v>677212.37900000019</v>
      </c>
      <c r="J33">
        <f t="shared" si="2"/>
        <v>-7631491.6209999993</v>
      </c>
      <c r="K33">
        <f t="shared" si="3"/>
        <v>9394.9740700003349</v>
      </c>
    </row>
    <row r="34" spans="1:11" x14ac:dyDescent="0.45">
      <c r="A34">
        <v>6.77</v>
      </c>
      <c r="B34">
        <v>1717700</v>
      </c>
      <c r="C34">
        <f t="shared" si="0"/>
        <v>11628829</v>
      </c>
      <c r="D34">
        <v>-2989267.31403</v>
      </c>
      <c r="E34">
        <f t="shared" si="4"/>
        <v>177.78020000000001</v>
      </c>
      <c r="F34">
        <f t="shared" si="5"/>
        <v>-685266.03505000006</v>
      </c>
      <c r="G34">
        <f t="shared" si="6"/>
        <v>650423.99999999884</v>
      </c>
      <c r="H34">
        <f t="shared" si="1"/>
        <v>650246.2197999988</v>
      </c>
      <c r="I34">
        <f>SUM($H$7:H34)</f>
        <v>1327458.5987999989</v>
      </c>
      <c r="J34">
        <f t="shared" si="2"/>
        <v>-8520570.4012000002</v>
      </c>
      <c r="K34">
        <f t="shared" si="3"/>
        <v>-34842.035050001228</v>
      </c>
    </row>
    <row r="35" spans="1:11" x14ac:dyDescent="0.45">
      <c r="A35">
        <v>6.92</v>
      </c>
      <c r="B35">
        <v>1759200</v>
      </c>
      <c r="C35">
        <f t="shared" si="0"/>
        <v>12173664</v>
      </c>
      <c r="D35">
        <v>-3245007.6669100001</v>
      </c>
      <c r="E35">
        <f t="shared" si="4"/>
        <v>57.436</v>
      </c>
      <c r="F35">
        <f t="shared" si="5"/>
        <v>-255740.35288000014</v>
      </c>
      <c r="G35">
        <f t="shared" si="6"/>
        <v>257655.00000000061</v>
      </c>
      <c r="H35">
        <f t="shared" si="1"/>
        <v>257597.56400000062</v>
      </c>
      <c r="I35">
        <f>SUM($H$7:H35)</f>
        <v>1585056.1627999996</v>
      </c>
      <c r="J35">
        <f t="shared" si="2"/>
        <v>-8807807.8372000009</v>
      </c>
      <c r="K35">
        <f t="shared" si="3"/>
        <v>1914.6471200004744</v>
      </c>
    </row>
    <row r="36" spans="1:11" x14ac:dyDescent="0.45">
      <c r="A36">
        <v>6.73</v>
      </c>
      <c r="B36">
        <v>1710400</v>
      </c>
      <c r="C36">
        <f t="shared" si="0"/>
        <v>11510992</v>
      </c>
      <c r="D36">
        <v>-2911303.9278099998</v>
      </c>
      <c r="E36">
        <f t="shared" si="4"/>
        <v>65.68480000000001</v>
      </c>
      <c r="F36">
        <f t="shared" si="5"/>
        <v>333703.73910000036</v>
      </c>
      <c r="G36">
        <f t="shared" si="6"/>
        <v>-334247.99999999913</v>
      </c>
      <c r="H36">
        <f t="shared" si="1"/>
        <v>-334313.68479999912</v>
      </c>
      <c r="I36">
        <f>SUM($H$7:H36)</f>
        <v>1250742.4780000006</v>
      </c>
      <c r="J36">
        <f t="shared" si="2"/>
        <v>-8479449.5219999999</v>
      </c>
      <c r="K36">
        <f t="shared" si="3"/>
        <v>-544.26089999877149</v>
      </c>
    </row>
    <row r="37" spans="1:11" x14ac:dyDescent="0.45">
      <c r="A37">
        <v>6.92</v>
      </c>
      <c r="B37">
        <v>1763000</v>
      </c>
      <c r="C37">
        <f t="shared" si="0"/>
        <v>12199960</v>
      </c>
      <c r="D37">
        <v>-3236834.37745</v>
      </c>
      <c r="E37">
        <f t="shared" si="4"/>
        <v>72.798400000000001</v>
      </c>
      <c r="F37">
        <f t="shared" si="5"/>
        <v>-325530.44964000024</v>
      </c>
      <c r="G37">
        <f t="shared" si="6"/>
        <v>324975.99999999913</v>
      </c>
      <c r="H37">
        <f t="shared" si="1"/>
        <v>324903.2015999991</v>
      </c>
      <c r="I37">
        <f>SUM($H$7:H37)</f>
        <v>1575645.6795999997</v>
      </c>
      <c r="J37">
        <f t="shared" si="2"/>
        <v>-8843514.3203999996</v>
      </c>
      <c r="K37">
        <f t="shared" si="3"/>
        <v>-554.44964000111213</v>
      </c>
    </row>
    <row r="38" spans="1:11" x14ac:dyDescent="0.45">
      <c r="A38">
        <v>7.11</v>
      </c>
      <c r="B38">
        <v>1807700</v>
      </c>
      <c r="C38">
        <f t="shared" si="0"/>
        <v>12852747</v>
      </c>
      <c r="D38">
        <v>-3571818.5079899998</v>
      </c>
      <c r="E38">
        <f t="shared" si="4"/>
        <v>63.563400000000001</v>
      </c>
      <c r="F38">
        <f t="shared" si="5"/>
        <v>-334984.13053999981</v>
      </c>
      <c r="G38">
        <f t="shared" si="6"/>
        <v>334970.0000000007</v>
      </c>
      <c r="H38">
        <f t="shared" si="1"/>
        <v>334906.43660000071</v>
      </c>
      <c r="I38">
        <f>SUM($H$7:H38)</f>
        <v>1910552.1162000005</v>
      </c>
      <c r="J38">
        <f t="shared" si="2"/>
        <v>-9161394.8838</v>
      </c>
      <c r="K38">
        <f t="shared" si="3"/>
        <v>-14.130539999110624</v>
      </c>
    </row>
    <row r="39" spans="1:11" x14ac:dyDescent="0.45">
      <c r="A39">
        <v>7.05</v>
      </c>
      <c r="B39">
        <v>1798300</v>
      </c>
      <c r="C39">
        <f t="shared" si="0"/>
        <v>12678015</v>
      </c>
      <c r="D39">
        <v>-3457917.06384</v>
      </c>
      <c r="E39">
        <f t="shared" si="4"/>
        <v>13.254000000000001</v>
      </c>
      <c r="F39">
        <f t="shared" si="5"/>
        <v>113901.44414999988</v>
      </c>
      <c r="G39">
        <f t="shared" si="6"/>
        <v>-108462.0000000009</v>
      </c>
      <c r="H39">
        <f t="shared" si="1"/>
        <v>-108475.2540000009</v>
      </c>
      <c r="I39">
        <f>SUM($H$7:H39)</f>
        <v>1802076.8621999996</v>
      </c>
      <c r="J39">
        <f t="shared" si="2"/>
        <v>-9095138.1378000006</v>
      </c>
      <c r="K39">
        <f t="shared" si="3"/>
        <v>5439.4441499989771</v>
      </c>
    </row>
    <row r="40" spans="1:11" x14ac:dyDescent="0.45">
      <c r="A40">
        <v>7.82</v>
      </c>
      <c r="B40">
        <v>1903800</v>
      </c>
      <c r="C40">
        <f t="shared" si="0"/>
        <v>14887716</v>
      </c>
      <c r="D40">
        <v>-4904225.6748900004</v>
      </c>
      <c r="E40">
        <f t="shared" si="4"/>
        <v>165.00200000000001</v>
      </c>
      <c r="F40">
        <f t="shared" si="5"/>
        <v>-1446308.6110500004</v>
      </c>
      <c r="G40">
        <f t="shared" si="6"/>
        <v>1384691.0000000009</v>
      </c>
      <c r="H40">
        <f t="shared" si="1"/>
        <v>1384525.9980000008</v>
      </c>
      <c r="I40">
        <f>SUM($H$7:H40)</f>
        <v>3186602.8602000005</v>
      </c>
      <c r="J40">
        <f t="shared" si="2"/>
        <v>-9920313.1397999991</v>
      </c>
      <c r="K40">
        <f t="shared" si="3"/>
        <v>-61617.611049999483</v>
      </c>
    </row>
    <row r="41" spans="1:11" x14ac:dyDescent="0.45">
      <c r="A41">
        <v>7.55</v>
      </c>
      <c r="B41">
        <v>1883400</v>
      </c>
      <c r="C41">
        <f t="shared" si="0"/>
        <v>14219670</v>
      </c>
      <c r="D41">
        <v>-4378349.37127</v>
      </c>
      <c r="E41">
        <f t="shared" si="4"/>
        <v>30.804000000000002</v>
      </c>
      <c r="F41">
        <f t="shared" si="5"/>
        <v>525876.30362000037</v>
      </c>
      <c r="G41">
        <f t="shared" si="6"/>
        <v>-514026.00000000087</v>
      </c>
      <c r="H41">
        <f t="shared" si="1"/>
        <v>-514056.80400000088</v>
      </c>
      <c r="I41">
        <f>SUM($H$7:H41)</f>
        <v>2672546.0561999995</v>
      </c>
      <c r="J41">
        <f t="shared" si="2"/>
        <v>-9766323.9438000005</v>
      </c>
      <c r="K41">
        <f t="shared" si="3"/>
        <v>11850.303619999497</v>
      </c>
    </row>
    <row r="42" spans="1:11" x14ac:dyDescent="0.45">
      <c r="A42">
        <v>7.76</v>
      </c>
      <c r="B42">
        <v>1910900</v>
      </c>
      <c r="C42">
        <f t="shared" si="0"/>
        <v>14828584</v>
      </c>
      <c r="D42">
        <v>-4772159.1804499999</v>
      </c>
      <c r="E42">
        <f t="shared" si="4"/>
        <v>42.68</v>
      </c>
      <c r="F42">
        <f t="shared" si="5"/>
        <v>-393809.80917999987</v>
      </c>
      <c r="G42">
        <f t="shared" si="6"/>
        <v>395513.99999999994</v>
      </c>
      <c r="H42">
        <f t="shared" si="1"/>
        <v>395471.31999999995</v>
      </c>
      <c r="I42">
        <f>SUM($H$7:H42)</f>
        <v>3068017.3761999994</v>
      </c>
      <c r="J42">
        <f t="shared" si="2"/>
        <v>-9979766.6238000002</v>
      </c>
      <c r="K42">
        <f t="shared" si="3"/>
        <v>1704.1908200000762</v>
      </c>
    </row>
    <row r="43" spans="1:11" x14ac:dyDescent="0.45">
      <c r="A43">
        <v>7.78</v>
      </c>
      <c r="B43">
        <v>1915400</v>
      </c>
      <c r="C43">
        <f t="shared" si="0"/>
        <v>14901812</v>
      </c>
      <c r="D43">
        <v>-4806663.1619600002</v>
      </c>
      <c r="E43">
        <f t="shared" si="4"/>
        <v>7.0020000000000007</v>
      </c>
      <c r="F43">
        <f t="shared" si="5"/>
        <v>-34503.981510000303</v>
      </c>
      <c r="G43">
        <f t="shared" si="6"/>
        <v>38218.00000000088</v>
      </c>
      <c r="H43">
        <f t="shared" si="1"/>
        <v>38210.99800000088</v>
      </c>
      <c r="I43">
        <f>SUM($H$7:H43)</f>
        <v>3106228.3742000004</v>
      </c>
      <c r="J43">
        <f t="shared" si="2"/>
        <v>-10014783.625799999</v>
      </c>
      <c r="K43">
        <f t="shared" si="3"/>
        <v>3714.018490000577</v>
      </c>
    </row>
    <row r="44" spans="1:11" x14ac:dyDescent="0.45">
      <c r="A44">
        <v>7.51</v>
      </c>
      <c r="B44">
        <v>1886200</v>
      </c>
      <c r="C44">
        <f t="shared" si="0"/>
        <v>14165362</v>
      </c>
      <c r="D44">
        <v>-4290556.6118599996</v>
      </c>
      <c r="E44">
        <f t="shared" si="4"/>
        <v>43.858400000000003</v>
      </c>
      <c r="F44">
        <f t="shared" si="5"/>
        <v>516106.55010000058</v>
      </c>
      <c r="G44">
        <f t="shared" si="6"/>
        <v>-517158.00000000087</v>
      </c>
      <c r="H44">
        <f t="shared" si="1"/>
        <v>-517201.8584000009</v>
      </c>
      <c r="I44">
        <f>SUM($H$7:H44)</f>
        <v>2589026.5157999997</v>
      </c>
      <c r="J44">
        <f t="shared" si="2"/>
        <v>-9795535.4842000008</v>
      </c>
      <c r="K44">
        <f t="shared" si="3"/>
        <v>-1051.4499000002979</v>
      </c>
    </row>
    <row r="45" spans="1:11" x14ac:dyDescent="0.45">
      <c r="A45">
        <v>7.59</v>
      </c>
      <c r="B45">
        <v>1899900</v>
      </c>
      <c r="C45">
        <f t="shared" si="0"/>
        <v>14420241</v>
      </c>
      <c r="D45">
        <v>-4436865.61369</v>
      </c>
      <c r="E45">
        <f t="shared" si="4"/>
        <v>20.796600000000002</v>
      </c>
      <c r="F45">
        <f t="shared" si="5"/>
        <v>-146309.00183000043</v>
      </c>
      <c r="G45">
        <f t="shared" si="6"/>
        <v>150896.00000000015</v>
      </c>
      <c r="H45">
        <f t="shared" si="1"/>
        <v>150875.20340000014</v>
      </c>
      <c r="I45">
        <f>SUM($H$7:H45)</f>
        <v>2739901.7191999997</v>
      </c>
      <c r="J45">
        <f t="shared" si="2"/>
        <v>-9899539.2807999998</v>
      </c>
      <c r="K45">
        <f t="shared" si="3"/>
        <v>4586.9981699997152</v>
      </c>
    </row>
    <row r="46" spans="1:11" x14ac:dyDescent="0.45">
      <c r="A46">
        <v>7.31</v>
      </c>
      <c r="B46">
        <v>1862200</v>
      </c>
      <c r="C46">
        <f t="shared" si="0"/>
        <v>13612682</v>
      </c>
      <c r="D46">
        <v>-3907579.4778200001</v>
      </c>
      <c r="E46">
        <f t="shared" si="4"/>
        <v>55.117400000000004</v>
      </c>
      <c r="F46">
        <f t="shared" si="5"/>
        <v>529286.13586999988</v>
      </c>
      <c r="G46">
        <f t="shared" si="6"/>
        <v>-531972.00000000047</v>
      </c>
      <c r="H46">
        <f t="shared" si="1"/>
        <v>-532027.11740000045</v>
      </c>
      <c r="I46">
        <f>SUM($H$7:H46)</f>
        <v>2207874.6017999994</v>
      </c>
      <c r="J46">
        <f t="shared" si="2"/>
        <v>-9624007.3982000016</v>
      </c>
      <c r="K46">
        <f t="shared" si="3"/>
        <v>-2685.8641300005838</v>
      </c>
    </row>
    <row r="47" spans="1:11" x14ac:dyDescent="0.45">
      <c r="A47">
        <v>7.33</v>
      </c>
      <c r="B47">
        <v>1869800</v>
      </c>
      <c r="C47">
        <f t="shared" si="0"/>
        <v>13705634</v>
      </c>
      <c r="D47">
        <v>-3938641.3393899999</v>
      </c>
      <c r="E47">
        <f t="shared" si="4"/>
        <v>11.1416</v>
      </c>
      <c r="F47">
        <f t="shared" si="5"/>
        <v>-31061.861569999717</v>
      </c>
      <c r="G47">
        <f t="shared" si="6"/>
        <v>37244.000000000859</v>
      </c>
      <c r="H47">
        <f t="shared" si="1"/>
        <v>37232.858400000856</v>
      </c>
      <c r="I47">
        <f>SUM($H$7:H47)</f>
        <v>2245107.4602000001</v>
      </c>
      <c r="J47">
        <f t="shared" si="2"/>
        <v>-9679726.5397999994</v>
      </c>
      <c r="K47">
        <f t="shared" si="3"/>
        <v>6182.1384300011414</v>
      </c>
    </row>
    <row r="48" spans="1:11" x14ac:dyDescent="0.45">
      <c r="A48">
        <v>7.3</v>
      </c>
      <c r="B48">
        <v>1869300</v>
      </c>
      <c r="C48">
        <f t="shared" si="0"/>
        <v>13645890</v>
      </c>
      <c r="D48">
        <v>-3876839.5202899999</v>
      </c>
      <c r="E48">
        <f t="shared" si="4"/>
        <v>0.73</v>
      </c>
      <c r="F48">
        <f t="shared" si="5"/>
        <v>61801.819099999964</v>
      </c>
      <c r="G48">
        <f t="shared" si="6"/>
        <v>-56094.000000000466</v>
      </c>
      <c r="H48">
        <f t="shared" si="1"/>
        <v>-56094.730000000469</v>
      </c>
      <c r="I48">
        <f>SUM($H$7:H48)</f>
        <v>2189012.7301999996</v>
      </c>
      <c r="J48">
        <f t="shared" si="2"/>
        <v>-9676077.2697999999</v>
      </c>
      <c r="K48">
        <f t="shared" si="3"/>
        <v>5707.8190999994986</v>
      </c>
    </row>
    <row r="49" spans="1:11" x14ac:dyDescent="0.45">
      <c r="A49">
        <v>7.18</v>
      </c>
      <c r="B49">
        <v>1852100</v>
      </c>
      <c r="C49">
        <f t="shared" si="0"/>
        <v>13298078</v>
      </c>
      <c r="D49">
        <v>-3648932.0449000001</v>
      </c>
      <c r="E49">
        <f t="shared" si="4"/>
        <v>24.699200000000001</v>
      </c>
      <c r="F49">
        <f t="shared" si="5"/>
        <v>227907.4753899998</v>
      </c>
      <c r="G49">
        <f t="shared" si="6"/>
        <v>-224316.0000000002</v>
      </c>
      <c r="H49">
        <f t="shared" si="1"/>
        <v>-224340.69920000021</v>
      </c>
      <c r="I49">
        <f>SUM($H$7:H49)</f>
        <v>1964672.0309999995</v>
      </c>
      <c r="J49">
        <f t="shared" si="2"/>
        <v>-9552605.9690000005</v>
      </c>
      <c r="K49">
        <f t="shared" si="3"/>
        <v>3591.4753899995994</v>
      </c>
    </row>
    <row r="50" spans="1:11" x14ac:dyDescent="0.45">
      <c r="A50">
        <v>7.3</v>
      </c>
      <c r="B50">
        <v>1875700</v>
      </c>
      <c r="C50">
        <f t="shared" si="0"/>
        <v>13692610</v>
      </c>
      <c r="D50">
        <v>-3867805.6567299999</v>
      </c>
      <c r="E50">
        <f t="shared" si="4"/>
        <v>34.456000000000003</v>
      </c>
      <c r="F50">
        <f t="shared" si="5"/>
        <v>-218873.61182999983</v>
      </c>
      <c r="G50">
        <f t="shared" si="6"/>
        <v>222252.0000000002</v>
      </c>
      <c r="H50">
        <f t="shared" si="1"/>
        <v>222217.5440000002</v>
      </c>
      <c r="I50">
        <f>SUM($H$7:H50)</f>
        <v>2186889.5749999997</v>
      </c>
      <c r="J50">
        <f t="shared" si="2"/>
        <v>-9724920.4250000007</v>
      </c>
      <c r="K50">
        <f t="shared" si="3"/>
        <v>3378.3881700003694</v>
      </c>
    </row>
    <row r="51" spans="1:11" x14ac:dyDescent="0.45">
      <c r="A51">
        <v>7.3</v>
      </c>
      <c r="B51">
        <v>1879300</v>
      </c>
      <c r="C51">
        <f t="shared" si="0"/>
        <v>13718890</v>
      </c>
      <c r="D51">
        <v>-3862983.35671</v>
      </c>
      <c r="E51">
        <f t="shared" si="4"/>
        <v>5.2560000000000002</v>
      </c>
      <c r="F51">
        <f t="shared" si="5"/>
        <v>4822.300019999966</v>
      </c>
      <c r="G51">
        <f t="shared" si="6"/>
        <v>0</v>
      </c>
      <c r="H51">
        <f t="shared" si="1"/>
        <v>-5.2560000000000002</v>
      </c>
      <c r="I51">
        <f>SUM($H$7:H51)</f>
        <v>2186884.3189999997</v>
      </c>
      <c r="J51">
        <f t="shared" si="2"/>
        <v>-9751205.6809999999</v>
      </c>
      <c r="K51">
        <f t="shared" si="3"/>
        <v>4822.300019999966</v>
      </c>
    </row>
    <row r="52" spans="1:11" x14ac:dyDescent="0.45">
      <c r="A52">
        <v>7.43</v>
      </c>
      <c r="B52">
        <v>1900800</v>
      </c>
      <c r="C52">
        <f t="shared" si="0"/>
        <v>14122944</v>
      </c>
      <c r="D52">
        <v>-4104513.0252899998</v>
      </c>
      <c r="E52">
        <f t="shared" si="4"/>
        <v>31.949000000000002</v>
      </c>
      <c r="F52">
        <f t="shared" si="5"/>
        <v>-241529.66857999982</v>
      </c>
      <c r="G52">
        <f t="shared" si="6"/>
        <v>244308.9999999998</v>
      </c>
      <c r="H52">
        <f t="shared" si="1"/>
        <v>244277.0509999998</v>
      </c>
      <c r="I52">
        <f>SUM($H$7:H52)</f>
        <v>2431161.3699999996</v>
      </c>
      <c r="J52">
        <f t="shared" si="2"/>
        <v>-9910982.6300000008</v>
      </c>
      <c r="K52">
        <f t="shared" si="3"/>
        <v>2779.3314199999731</v>
      </c>
    </row>
    <row r="53" spans="1:11" x14ac:dyDescent="0.45">
      <c r="A53">
        <v>7.39</v>
      </c>
      <c r="B53">
        <v>1899200</v>
      </c>
      <c r="C53">
        <f t="shared" si="0"/>
        <v>14035088</v>
      </c>
      <c r="D53">
        <v>-4023938.6674500001</v>
      </c>
      <c r="E53">
        <f t="shared" si="4"/>
        <v>2.3648000000000002</v>
      </c>
      <c r="F53">
        <f t="shared" si="5"/>
        <v>80574.35783999972</v>
      </c>
      <c r="G53">
        <f t="shared" si="6"/>
        <v>-76032.000000000073</v>
      </c>
      <c r="H53">
        <f t="shared" si="1"/>
        <v>-76034.364800000068</v>
      </c>
      <c r="I53">
        <f>SUM($H$7:H53)</f>
        <v>2355127.0051999995</v>
      </c>
      <c r="J53">
        <f t="shared" si="2"/>
        <v>-9899160.9948000014</v>
      </c>
      <c r="K53">
        <f t="shared" si="3"/>
        <v>4542.3578399996477</v>
      </c>
    </row>
    <row r="54" spans="1:11" x14ac:dyDescent="0.45">
      <c r="A54">
        <v>7.52</v>
      </c>
      <c r="B54">
        <v>1918300</v>
      </c>
      <c r="C54">
        <f t="shared" si="0"/>
        <v>14425616</v>
      </c>
      <c r="D54">
        <v>-4268067.9431499997</v>
      </c>
      <c r="E54">
        <f t="shared" si="4"/>
        <v>28.726400000000002</v>
      </c>
      <c r="F54">
        <f t="shared" si="5"/>
        <v>-244129.27569999965</v>
      </c>
      <c r="G54">
        <f t="shared" si="6"/>
        <v>246895.9999999998</v>
      </c>
      <c r="H54">
        <f t="shared" si="1"/>
        <v>246867.27359999978</v>
      </c>
      <c r="I54">
        <f>SUM($H$7:H54)</f>
        <v>2601994.2787999995</v>
      </c>
      <c r="J54">
        <f t="shared" si="2"/>
        <v>-10042821.7212</v>
      </c>
      <c r="K54">
        <f t="shared" si="3"/>
        <v>2766.7243000001472</v>
      </c>
    </row>
    <row r="55" spans="1:11" x14ac:dyDescent="0.45">
      <c r="A55">
        <v>7.43</v>
      </c>
      <c r="B55">
        <v>1910900</v>
      </c>
      <c r="C55">
        <f t="shared" si="0"/>
        <v>14197987</v>
      </c>
      <c r="D55">
        <v>-4092033.6192299998</v>
      </c>
      <c r="E55">
        <f t="shared" si="4"/>
        <v>10.996400000000001</v>
      </c>
      <c r="F55">
        <f t="shared" si="5"/>
        <v>176034.32391999988</v>
      </c>
      <c r="G55">
        <f t="shared" si="6"/>
        <v>-172646.99999999974</v>
      </c>
      <c r="H55">
        <f t="shared" si="1"/>
        <v>-172657.99639999974</v>
      </c>
      <c r="I55">
        <f>SUM($H$7:H55)</f>
        <v>2429336.2823999999</v>
      </c>
      <c r="J55">
        <f t="shared" si="2"/>
        <v>-9987850.7175999992</v>
      </c>
      <c r="K55">
        <f t="shared" si="3"/>
        <v>3387.3239200001408</v>
      </c>
    </row>
    <row r="56" spans="1:11" x14ac:dyDescent="0.45">
      <c r="A56">
        <v>7.49</v>
      </c>
      <c r="B56">
        <v>1921500</v>
      </c>
      <c r="C56">
        <f t="shared" si="0"/>
        <v>14392035</v>
      </c>
      <c r="D56">
        <v>-4202785.0508899996</v>
      </c>
      <c r="E56">
        <f t="shared" si="4"/>
        <v>15.8788</v>
      </c>
      <c r="F56">
        <f t="shared" si="5"/>
        <v>-110751.43165999977</v>
      </c>
      <c r="G56">
        <f t="shared" si="6"/>
        <v>114654.00000000095</v>
      </c>
      <c r="H56">
        <f t="shared" si="1"/>
        <v>114638.12120000094</v>
      </c>
      <c r="I56">
        <f>SUM($H$7:H56)</f>
        <v>2543974.4036000008</v>
      </c>
      <c r="J56">
        <f t="shared" si="2"/>
        <v>-10067260.5964</v>
      </c>
      <c r="K56">
        <f t="shared" si="3"/>
        <v>3902.5683400011767</v>
      </c>
    </row>
    <row r="57" spans="1:11" x14ac:dyDescent="0.45">
      <c r="A57">
        <v>7.54</v>
      </c>
      <c r="B57">
        <v>1930400</v>
      </c>
      <c r="C57">
        <f t="shared" si="0"/>
        <v>14555216</v>
      </c>
      <c r="D57">
        <v>-4295066.8834699998</v>
      </c>
      <c r="E57">
        <f t="shared" si="4"/>
        <v>13.421200000000001</v>
      </c>
      <c r="F57">
        <f t="shared" si="5"/>
        <v>-92281.832580000162</v>
      </c>
      <c r="G57">
        <f t="shared" si="6"/>
        <v>96074.999999999665</v>
      </c>
      <c r="H57">
        <f t="shared" si="1"/>
        <v>96061.578799999668</v>
      </c>
      <c r="I57">
        <f>SUM($H$7:H57)</f>
        <v>2640035.9824000006</v>
      </c>
      <c r="J57">
        <f t="shared" si="2"/>
        <v>-10134380.0176</v>
      </c>
      <c r="K57">
        <f t="shared" si="3"/>
        <v>3793.1674199995032</v>
      </c>
    </row>
    <row r="58" spans="1:11" x14ac:dyDescent="0.45">
      <c r="A58">
        <v>7.71</v>
      </c>
      <c r="B58">
        <v>1948000</v>
      </c>
      <c r="C58">
        <f t="shared" si="0"/>
        <v>15019080</v>
      </c>
      <c r="D58">
        <v>-4621594.8197999997</v>
      </c>
      <c r="E58">
        <f t="shared" si="4"/>
        <v>27.139200000000002</v>
      </c>
      <c r="F58">
        <f t="shared" si="5"/>
        <v>-326527.93632999994</v>
      </c>
      <c r="G58">
        <f t="shared" si="6"/>
        <v>328167.99999999988</v>
      </c>
      <c r="H58">
        <f t="shared" si="1"/>
        <v>328140.86079999991</v>
      </c>
      <c r="I58">
        <f>SUM($H$7:H58)</f>
        <v>2968176.8432000005</v>
      </c>
      <c r="J58">
        <f t="shared" si="2"/>
        <v>-10270103.1568</v>
      </c>
      <c r="K58">
        <f t="shared" si="3"/>
        <v>1640.063669999945</v>
      </c>
    </row>
    <row r="59" spans="1:11" x14ac:dyDescent="0.45">
      <c r="A59">
        <v>7.77</v>
      </c>
      <c r="B59">
        <v>1954700</v>
      </c>
      <c r="C59">
        <f t="shared" si="0"/>
        <v>15188019</v>
      </c>
      <c r="D59">
        <v>-4735825.3647699999</v>
      </c>
      <c r="E59">
        <f t="shared" si="4"/>
        <v>10.411800000000001</v>
      </c>
      <c r="F59">
        <f t="shared" si="5"/>
        <v>-114230.54497000016</v>
      </c>
      <c r="G59">
        <f t="shared" si="6"/>
        <v>116879.99999999924</v>
      </c>
      <c r="H59">
        <f t="shared" si="1"/>
        <v>116869.58819999924</v>
      </c>
      <c r="I59">
        <f>SUM($H$7:H59)</f>
        <v>3085046.4313999997</v>
      </c>
      <c r="J59">
        <f t="shared" si="2"/>
        <v>-10322172.568600001</v>
      </c>
      <c r="K59">
        <f t="shared" si="3"/>
        <v>2649.4550299990806</v>
      </c>
    </row>
    <row r="60" spans="1:11" x14ac:dyDescent="0.45">
      <c r="A60">
        <v>7.98</v>
      </c>
      <c r="B60">
        <v>1968500</v>
      </c>
      <c r="C60">
        <f t="shared" si="0"/>
        <v>15708630</v>
      </c>
      <c r="D60">
        <v>-5145334.5874600001</v>
      </c>
      <c r="E60">
        <f t="shared" si="4"/>
        <v>22.024800000000003</v>
      </c>
      <c r="F60">
        <f t="shared" si="5"/>
        <v>-409509.2226900002</v>
      </c>
      <c r="G60">
        <f t="shared" si="6"/>
        <v>410487.00000000169</v>
      </c>
      <c r="H60">
        <f t="shared" si="1"/>
        <v>410464.97520000167</v>
      </c>
      <c r="I60">
        <f>SUM($H$7:H60)</f>
        <v>3495511.4066000013</v>
      </c>
      <c r="J60">
        <f t="shared" si="2"/>
        <v>-10432318.593399998</v>
      </c>
      <c r="K60">
        <f t="shared" si="3"/>
        <v>977.77731000148924</v>
      </c>
    </row>
    <row r="61" spans="1:11" x14ac:dyDescent="0.45">
      <c r="A61">
        <v>7.9</v>
      </c>
      <c r="B61">
        <v>1966700</v>
      </c>
      <c r="C61">
        <f t="shared" si="0"/>
        <v>15536930</v>
      </c>
      <c r="D61">
        <v>-4985716.5859500002</v>
      </c>
      <c r="E61">
        <f t="shared" si="4"/>
        <v>2.8440000000000003</v>
      </c>
      <c r="F61">
        <f t="shared" si="5"/>
        <v>159618.00150999986</v>
      </c>
      <c r="G61">
        <f t="shared" si="6"/>
        <v>-157480.00000000015</v>
      </c>
      <c r="H61">
        <f t="shared" si="1"/>
        <v>-157482.84400000016</v>
      </c>
      <c r="I61">
        <f>SUM($H$7:H61)</f>
        <v>3338028.5626000012</v>
      </c>
      <c r="J61">
        <f t="shared" si="2"/>
        <v>-10418101.437399998</v>
      </c>
      <c r="K61">
        <f t="shared" si="3"/>
        <v>2138.0015099997108</v>
      </c>
    </row>
    <row r="62" spans="1:11" x14ac:dyDescent="0.45">
      <c r="A62">
        <v>8.25</v>
      </c>
      <c r="B62">
        <v>1980400</v>
      </c>
      <c r="C62">
        <f t="shared" si="0"/>
        <v>16338300</v>
      </c>
      <c r="D62">
        <v>-5675075.4339500004</v>
      </c>
      <c r="E62">
        <f t="shared" si="4"/>
        <v>22.605</v>
      </c>
      <c r="F62">
        <f t="shared" si="5"/>
        <v>-689358.84800000023</v>
      </c>
      <c r="G62">
        <f t="shared" si="6"/>
        <v>688344.9999999993</v>
      </c>
      <c r="H62">
        <f t="shared" si="1"/>
        <v>688322.39499999932</v>
      </c>
      <c r="I62">
        <f>SUM($H$7:H62)</f>
        <v>4026350.9576000003</v>
      </c>
      <c r="J62">
        <f t="shared" si="2"/>
        <v>-10531149.042399999</v>
      </c>
      <c r="K62">
        <f t="shared" si="3"/>
        <v>-1013.8480000009295</v>
      </c>
    </row>
    <row r="63" spans="1:11" x14ac:dyDescent="0.45">
      <c r="A63">
        <v>8.25</v>
      </c>
      <c r="B63">
        <v>1981700</v>
      </c>
      <c r="C63">
        <f t="shared" si="0"/>
        <v>16349025</v>
      </c>
      <c r="D63">
        <v>-5673406.3379100002</v>
      </c>
      <c r="E63">
        <f t="shared" si="4"/>
        <v>2.145</v>
      </c>
      <c r="F63">
        <f t="shared" si="5"/>
        <v>1669.0960400002077</v>
      </c>
      <c r="G63">
        <f t="shared" si="6"/>
        <v>0</v>
      </c>
      <c r="H63">
        <f t="shared" si="1"/>
        <v>-2.145</v>
      </c>
      <c r="I63">
        <f>SUM($H$7:H63)</f>
        <v>4026348.8126000003</v>
      </c>
      <c r="J63">
        <f t="shared" si="2"/>
        <v>-10541876.1874</v>
      </c>
      <c r="K63">
        <f t="shared" si="3"/>
        <v>1669.0960400002077</v>
      </c>
    </row>
    <row r="64" spans="1:11" x14ac:dyDescent="0.45">
      <c r="A64">
        <v>8.25</v>
      </c>
      <c r="B64">
        <v>1982900</v>
      </c>
      <c r="C64">
        <f t="shared" si="0"/>
        <v>16358925</v>
      </c>
      <c r="D64">
        <v>-5671824.2816500003</v>
      </c>
      <c r="E64">
        <f t="shared" si="4"/>
        <v>1.9800000000000002</v>
      </c>
      <c r="F64">
        <f t="shared" si="5"/>
        <v>1582.056259999983</v>
      </c>
      <c r="G64">
        <f t="shared" si="6"/>
        <v>0</v>
      </c>
      <c r="H64">
        <f t="shared" si="1"/>
        <v>-1.9800000000000002</v>
      </c>
      <c r="I64">
        <f>SUM($H$7:H64)</f>
        <v>4026346.8326000003</v>
      </c>
      <c r="J64">
        <f t="shared" si="2"/>
        <v>-10551778.167399999</v>
      </c>
      <c r="K64">
        <f t="shared" si="3"/>
        <v>1582.056259999983</v>
      </c>
    </row>
    <row r="65" spans="1:11" x14ac:dyDescent="0.45">
      <c r="A65">
        <v>8.25</v>
      </c>
      <c r="B65">
        <v>1984000</v>
      </c>
      <c r="C65">
        <f t="shared" si="0"/>
        <v>16368000</v>
      </c>
      <c r="D65">
        <v>-5670297.9638</v>
      </c>
      <c r="E65">
        <f t="shared" si="4"/>
        <v>1.8150000000000002</v>
      </c>
      <c r="F65">
        <f t="shared" si="5"/>
        <v>1526.317850000225</v>
      </c>
      <c r="G65">
        <f t="shared" si="6"/>
        <v>0</v>
      </c>
      <c r="H65">
        <f t="shared" si="1"/>
        <v>-1.8150000000000002</v>
      </c>
      <c r="I65">
        <f>SUM($H$7:H65)</f>
        <v>4026345.0176000004</v>
      </c>
      <c r="J65">
        <f t="shared" si="2"/>
        <v>-10560854.9824</v>
      </c>
      <c r="K65">
        <f t="shared" si="3"/>
        <v>1526.317850000225</v>
      </c>
    </row>
    <row r="66" spans="1:11" x14ac:dyDescent="0.45">
      <c r="A66">
        <v>8.25</v>
      </c>
      <c r="B66">
        <v>1985100</v>
      </c>
      <c r="C66">
        <f t="shared" si="0"/>
        <v>16377075</v>
      </c>
      <c r="D66">
        <v>-5668829.4186699996</v>
      </c>
      <c r="E66">
        <f t="shared" si="4"/>
        <v>1.8150000000000002</v>
      </c>
      <c r="F66">
        <f t="shared" si="5"/>
        <v>1468.5451300004497</v>
      </c>
      <c r="G66">
        <f t="shared" si="6"/>
        <v>0</v>
      </c>
      <c r="H66">
        <f t="shared" si="1"/>
        <v>-1.8150000000000002</v>
      </c>
      <c r="I66">
        <f>SUM($H$7:H66)</f>
        <v>4026343.2026000004</v>
      </c>
      <c r="J66">
        <f t="shared" si="2"/>
        <v>-10569931.7974</v>
      </c>
      <c r="K66">
        <f t="shared" si="3"/>
        <v>1468.5451300004497</v>
      </c>
    </row>
    <row r="67" spans="1:11" x14ac:dyDescent="0.45">
      <c r="A67">
        <v>8.25</v>
      </c>
      <c r="B67">
        <v>1986200</v>
      </c>
      <c r="C67">
        <f t="shared" si="0"/>
        <v>16386150</v>
      </c>
      <c r="D67">
        <v>-5667403.7050299998</v>
      </c>
      <c r="E67">
        <f t="shared" si="4"/>
        <v>1.8150000000000002</v>
      </c>
      <c r="F67">
        <f t="shared" si="5"/>
        <v>1425.7136399997398</v>
      </c>
      <c r="G67">
        <f t="shared" si="6"/>
        <v>0</v>
      </c>
      <c r="H67">
        <f t="shared" si="1"/>
        <v>-1.8150000000000002</v>
      </c>
      <c r="I67">
        <f>SUM($H$7:H67)</f>
        <v>4026341.3876000005</v>
      </c>
      <c r="J67">
        <f t="shared" si="2"/>
        <v>-10579008.612399999</v>
      </c>
      <c r="K67">
        <f t="shared" si="3"/>
        <v>1425.7136399997398</v>
      </c>
    </row>
    <row r="68" spans="1:11" x14ac:dyDescent="0.45">
      <c r="A68">
        <v>8.25</v>
      </c>
      <c r="B68">
        <v>1987100</v>
      </c>
      <c r="C68">
        <f t="shared" si="0"/>
        <v>16393575</v>
      </c>
      <c r="D68">
        <v>-5666050.9353700001</v>
      </c>
      <c r="E68">
        <f t="shared" si="4"/>
        <v>1.4850000000000001</v>
      </c>
      <c r="F68">
        <f t="shared" si="5"/>
        <v>1352.769659999758</v>
      </c>
      <c r="G68">
        <f t="shared" si="6"/>
        <v>0</v>
      </c>
      <c r="H68">
        <f t="shared" si="1"/>
        <v>-1.4850000000000001</v>
      </c>
      <c r="I68">
        <f>SUM($H$7:H68)</f>
        <v>4026339.9026000006</v>
      </c>
      <c r="J68">
        <f t="shared" si="2"/>
        <v>-10586435.097399998</v>
      </c>
      <c r="K68">
        <f t="shared" si="3"/>
        <v>1352.769659999758</v>
      </c>
    </row>
    <row r="69" spans="1:11" x14ac:dyDescent="0.45">
      <c r="A69">
        <v>8.25</v>
      </c>
      <c r="B69">
        <v>1988000</v>
      </c>
      <c r="C69">
        <f t="shared" si="0"/>
        <v>16401000</v>
      </c>
      <c r="D69">
        <v>-5664750.4383800002</v>
      </c>
      <c r="E69">
        <f t="shared" si="4"/>
        <v>1.4850000000000001</v>
      </c>
      <c r="F69">
        <f t="shared" si="5"/>
        <v>1300.4969899998978</v>
      </c>
      <c r="G69">
        <f t="shared" si="6"/>
        <v>0</v>
      </c>
      <c r="H69">
        <f t="shared" si="1"/>
        <v>-1.4850000000000001</v>
      </c>
      <c r="I69">
        <f>SUM($H$7:H69)</f>
        <v>4026338.4176000007</v>
      </c>
      <c r="J69">
        <f t="shared" si="2"/>
        <v>-10593861.5824</v>
      </c>
      <c r="K69">
        <f t="shared" si="3"/>
        <v>1300.4969899998978</v>
      </c>
    </row>
    <row r="70" spans="1:11" x14ac:dyDescent="0.45">
      <c r="A70">
        <v>8.25</v>
      </c>
      <c r="B70">
        <v>1990200</v>
      </c>
      <c r="C70">
        <f t="shared" si="0"/>
        <v>16419150</v>
      </c>
      <c r="D70">
        <v>-5662886.1219199998</v>
      </c>
      <c r="E70">
        <f t="shared" si="4"/>
        <v>3.6300000000000003</v>
      </c>
      <c r="F70">
        <f t="shared" si="5"/>
        <v>1864.3164600003511</v>
      </c>
      <c r="G70">
        <f t="shared" si="6"/>
        <v>0</v>
      </c>
      <c r="H70">
        <f t="shared" si="1"/>
        <v>-3.6300000000000003</v>
      </c>
      <c r="I70">
        <f>SUM($H$7:H70)</f>
        <v>4026334.7876000009</v>
      </c>
      <c r="J70">
        <f t="shared" si="2"/>
        <v>-10612015.212399999</v>
      </c>
      <c r="K70">
        <f t="shared" si="3"/>
        <v>1864.3164600003511</v>
      </c>
    </row>
    <row r="71" spans="1:11" x14ac:dyDescent="0.45">
      <c r="A71">
        <v>8.25</v>
      </c>
      <c r="B71">
        <v>1990900</v>
      </c>
      <c r="C71">
        <f t="shared" si="0"/>
        <v>16424925</v>
      </c>
      <c r="D71">
        <v>-5661762.6745499996</v>
      </c>
      <c r="E71">
        <f t="shared" si="4"/>
        <v>1.155</v>
      </c>
      <c r="F71">
        <f t="shared" si="5"/>
        <v>1123.4473700001836</v>
      </c>
      <c r="G71">
        <f t="shared" si="6"/>
        <v>0</v>
      </c>
      <c r="H71">
        <f t="shared" si="1"/>
        <v>-1.155</v>
      </c>
      <c r="I71">
        <f>SUM($H$7:H71)</f>
        <v>4026333.6326000011</v>
      </c>
      <c r="J71">
        <f t="shared" si="2"/>
        <v>-10617791.367399998</v>
      </c>
      <c r="K71">
        <f t="shared" si="3"/>
        <v>1123.4473700001836</v>
      </c>
    </row>
    <row r="72" spans="1:11" x14ac:dyDescent="0.45">
      <c r="A72">
        <v>8.25</v>
      </c>
      <c r="B72">
        <v>1991500</v>
      </c>
      <c r="C72">
        <f t="shared" ref="C72:C94" si="7">A72*B72</f>
        <v>16429875</v>
      </c>
      <c r="D72">
        <v>-5660647.6497799996</v>
      </c>
      <c r="E72">
        <f t="shared" si="4"/>
        <v>0.9900000000000001</v>
      </c>
      <c r="F72">
        <f t="shared" si="5"/>
        <v>1115.0247700000182</v>
      </c>
      <c r="G72">
        <f t="shared" si="6"/>
        <v>0</v>
      </c>
      <c r="H72">
        <f t="shared" ref="H72:H94" si="8">G72-E72</f>
        <v>-0.9900000000000001</v>
      </c>
      <c r="I72">
        <f>SUM($H$7:H72)</f>
        <v>4026332.6426000008</v>
      </c>
      <c r="J72">
        <f t="shared" ref="J72:J94" si="9">$J$6+I72-C72</f>
        <v>-10622742.3574</v>
      </c>
      <c r="K72">
        <f t="shared" ref="K72:K94" si="10">G72+F72</f>
        <v>1115.0247700000182</v>
      </c>
    </row>
    <row r="73" spans="1:11" x14ac:dyDescent="0.45">
      <c r="A73">
        <v>8.25</v>
      </c>
      <c r="B73">
        <v>1991900</v>
      </c>
      <c r="C73">
        <f t="shared" si="7"/>
        <v>16433175</v>
      </c>
      <c r="D73">
        <v>-5659644.9296399998</v>
      </c>
      <c r="E73">
        <f t="shared" ref="E73:E94" si="11">ABS(B73-B72)*A73*$B$1</f>
        <v>0.66</v>
      </c>
      <c r="F73">
        <f t="shared" ref="F73:F94" si="12">D73-D72</f>
        <v>1002.7201399998739</v>
      </c>
      <c r="G73">
        <f t="shared" ref="G73:G94" si="13">B72*(A73-A72)</f>
        <v>0</v>
      </c>
      <c r="H73">
        <f t="shared" si="8"/>
        <v>-0.66</v>
      </c>
      <c r="I73">
        <f>SUM($H$7:H73)</f>
        <v>4026331.9826000007</v>
      </c>
      <c r="J73">
        <f t="shared" si="9"/>
        <v>-10626043.0174</v>
      </c>
      <c r="K73">
        <f t="shared" si="10"/>
        <v>1002.7201399998739</v>
      </c>
    </row>
    <row r="74" spans="1:11" x14ac:dyDescent="0.45">
      <c r="A74">
        <v>8.25</v>
      </c>
      <c r="B74">
        <v>1992200</v>
      </c>
      <c r="C74">
        <f t="shared" si="7"/>
        <v>16435650</v>
      </c>
      <c r="D74">
        <v>-5658667.6135900002</v>
      </c>
      <c r="E74">
        <f t="shared" si="11"/>
        <v>0.49500000000000005</v>
      </c>
      <c r="F74">
        <f t="shared" si="12"/>
        <v>977.31604999955744</v>
      </c>
      <c r="G74">
        <f t="shared" si="13"/>
        <v>0</v>
      </c>
      <c r="H74">
        <f t="shared" si="8"/>
        <v>-0.49500000000000005</v>
      </c>
      <c r="I74">
        <f>SUM($H$7:H74)</f>
        <v>4026331.4876000006</v>
      </c>
      <c r="J74">
        <f t="shared" si="9"/>
        <v>-10628518.512399999</v>
      </c>
      <c r="K74">
        <f t="shared" si="10"/>
        <v>977.31604999955744</v>
      </c>
    </row>
    <row r="75" spans="1:11" x14ac:dyDescent="0.45">
      <c r="A75">
        <v>8.25</v>
      </c>
      <c r="B75">
        <v>1992500</v>
      </c>
      <c r="C75">
        <f t="shared" si="7"/>
        <v>16438125</v>
      </c>
      <c r="D75">
        <v>-5657714.5889600003</v>
      </c>
      <c r="E75">
        <f t="shared" si="11"/>
        <v>0.49500000000000005</v>
      </c>
      <c r="F75">
        <f t="shared" si="12"/>
        <v>953.02462999988347</v>
      </c>
      <c r="G75">
        <f t="shared" si="13"/>
        <v>0</v>
      </c>
      <c r="H75">
        <f t="shared" si="8"/>
        <v>-0.49500000000000005</v>
      </c>
      <c r="I75">
        <f>SUM($H$7:H75)</f>
        <v>4026330.9926000005</v>
      </c>
      <c r="J75">
        <f t="shared" si="9"/>
        <v>-10630994.007399999</v>
      </c>
      <c r="K75">
        <f t="shared" si="10"/>
        <v>953.02462999988347</v>
      </c>
    </row>
    <row r="76" spans="1:11" x14ac:dyDescent="0.45">
      <c r="A76">
        <v>8.25</v>
      </c>
      <c r="B76">
        <v>1992800</v>
      </c>
      <c r="C76">
        <f t="shared" si="7"/>
        <v>16440600</v>
      </c>
      <c r="D76">
        <v>-5656767.9940999998</v>
      </c>
      <c r="E76">
        <f t="shared" si="11"/>
        <v>0.49500000000000005</v>
      </c>
      <c r="F76">
        <f t="shared" si="12"/>
        <v>946.59486000053585</v>
      </c>
      <c r="G76">
        <f t="shared" si="13"/>
        <v>0</v>
      </c>
      <c r="H76">
        <f t="shared" si="8"/>
        <v>-0.49500000000000005</v>
      </c>
      <c r="I76">
        <f>SUM($H$7:H76)</f>
        <v>4026330.4976000004</v>
      </c>
      <c r="J76">
        <f t="shared" si="9"/>
        <v>-10633469.5024</v>
      </c>
      <c r="K76">
        <f t="shared" si="10"/>
        <v>946.59486000053585</v>
      </c>
    </row>
    <row r="77" spans="1:11" x14ac:dyDescent="0.45">
      <c r="A77">
        <v>8.25</v>
      </c>
      <c r="B77">
        <v>1993000</v>
      </c>
      <c r="C77">
        <f t="shared" si="7"/>
        <v>16442250</v>
      </c>
      <c r="D77">
        <v>-5655861.7561299996</v>
      </c>
      <c r="E77">
        <f t="shared" si="11"/>
        <v>0.33</v>
      </c>
      <c r="F77">
        <f t="shared" si="12"/>
        <v>906.23797000013292</v>
      </c>
      <c r="G77">
        <f t="shared" si="13"/>
        <v>0</v>
      </c>
      <c r="H77">
        <f t="shared" si="8"/>
        <v>-0.33</v>
      </c>
      <c r="I77">
        <f>SUM($H$7:H77)</f>
        <v>4026330.1676000003</v>
      </c>
      <c r="J77">
        <f t="shared" si="9"/>
        <v>-10635119.8324</v>
      </c>
      <c r="K77">
        <f t="shared" si="10"/>
        <v>906.23797000013292</v>
      </c>
    </row>
    <row r="78" spans="1:11" x14ac:dyDescent="0.45">
      <c r="A78">
        <v>8.25</v>
      </c>
      <c r="B78">
        <v>1993100</v>
      </c>
      <c r="C78">
        <f t="shared" si="7"/>
        <v>16443075</v>
      </c>
      <c r="D78">
        <v>-5654964.41677</v>
      </c>
      <c r="E78">
        <f t="shared" si="11"/>
        <v>0.16500000000000001</v>
      </c>
      <c r="F78">
        <f t="shared" si="12"/>
        <v>897.33935999963433</v>
      </c>
      <c r="G78">
        <f t="shared" si="13"/>
        <v>0</v>
      </c>
      <c r="H78">
        <f t="shared" si="8"/>
        <v>-0.16500000000000001</v>
      </c>
      <c r="I78">
        <f>SUM($H$7:H78)</f>
        <v>4026330.0026000002</v>
      </c>
      <c r="J78">
        <f t="shared" si="9"/>
        <v>-10635944.997400001</v>
      </c>
      <c r="K78">
        <f t="shared" si="10"/>
        <v>897.33935999963433</v>
      </c>
    </row>
    <row r="79" spans="1:11" x14ac:dyDescent="0.45">
      <c r="A79">
        <v>8.25</v>
      </c>
      <c r="B79">
        <v>1993200</v>
      </c>
      <c r="C79">
        <f t="shared" si="7"/>
        <v>16443900</v>
      </c>
      <c r="D79">
        <v>-5654085.17227</v>
      </c>
      <c r="E79">
        <f t="shared" si="11"/>
        <v>0.16500000000000001</v>
      </c>
      <c r="F79">
        <f t="shared" si="12"/>
        <v>879.2445000000298</v>
      </c>
      <c r="G79">
        <f t="shared" si="13"/>
        <v>0</v>
      </c>
      <c r="H79">
        <f t="shared" si="8"/>
        <v>-0.16500000000000001</v>
      </c>
      <c r="I79">
        <f>SUM($H$7:H79)</f>
        <v>4026329.8376000002</v>
      </c>
      <c r="J79">
        <f t="shared" si="9"/>
        <v>-10636770.1624</v>
      </c>
      <c r="K79">
        <f t="shared" si="10"/>
        <v>879.2445000000298</v>
      </c>
    </row>
    <row r="80" spans="1:11" x14ac:dyDescent="0.45">
      <c r="A80">
        <v>8.25</v>
      </c>
      <c r="B80">
        <v>1993300</v>
      </c>
      <c r="C80">
        <f t="shared" si="7"/>
        <v>16444725</v>
      </c>
      <c r="D80">
        <v>-5653210.0337399999</v>
      </c>
      <c r="E80">
        <f t="shared" si="11"/>
        <v>0.16500000000000001</v>
      </c>
      <c r="F80">
        <f t="shared" si="12"/>
        <v>875.13853000011295</v>
      </c>
      <c r="G80">
        <f t="shared" si="13"/>
        <v>0</v>
      </c>
      <c r="H80">
        <f t="shared" si="8"/>
        <v>-0.16500000000000001</v>
      </c>
      <c r="I80">
        <f>SUM($H$7:H80)</f>
        <v>4026329.6726000002</v>
      </c>
      <c r="J80">
        <f t="shared" si="9"/>
        <v>-10637595.327399999</v>
      </c>
      <c r="K80">
        <f t="shared" si="10"/>
        <v>875.13853000011295</v>
      </c>
    </row>
    <row r="81" spans="1:11" x14ac:dyDescent="0.45">
      <c r="A81">
        <v>8.25</v>
      </c>
      <c r="B81">
        <v>1993300</v>
      </c>
      <c r="C81">
        <f t="shared" si="7"/>
        <v>16444725</v>
      </c>
      <c r="D81">
        <v>-5652346.0951199997</v>
      </c>
      <c r="E81">
        <f t="shared" si="11"/>
        <v>0</v>
      </c>
      <c r="F81">
        <f t="shared" si="12"/>
        <v>863.93862000014633</v>
      </c>
      <c r="G81">
        <f t="shared" si="13"/>
        <v>0</v>
      </c>
      <c r="H81">
        <f t="shared" si="8"/>
        <v>0</v>
      </c>
      <c r="I81">
        <f>SUM($H$7:H81)</f>
        <v>4026329.6726000002</v>
      </c>
      <c r="J81">
        <f t="shared" si="9"/>
        <v>-10637595.327399999</v>
      </c>
      <c r="K81">
        <f t="shared" si="10"/>
        <v>863.93862000014633</v>
      </c>
    </row>
    <row r="82" spans="1:11" x14ac:dyDescent="0.45">
      <c r="A82">
        <v>8.25</v>
      </c>
      <c r="B82">
        <v>1993300</v>
      </c>
      <c r="C82">
        <f t="shared" si="7"/>
        <v>16444725</v>
      </c>
      <c r="D82">
        <v>-5651485.3574400004</v>
      </c>
      <c r="E82">
        <f t="shared" si="11"/>
        <v>0</v>
      </c>
      <c r="F82">
        <f t="shared" si="12"/>
        <v>860.7376799993217</v>
      </c>
      <c r="G82">
        <f t="shared" si="13"/>
        <v>0</v>
      </c>
      <c r="H82">
        <f t="shared" si="8"/>
        <v>0</v>
      </c>
      <c r="I82">
        <f>SUM($H$7:H82)</f>
        <v>4026329.6726000002</v>
      </c>
      <c r="J82">
        <f t="shared" si="9"/>
        <v>-10637595.327399999</v>
      </c>
      <c r="K82">
        <f t="shared" si="10"/>
        <v>860.7376799993217</v>
      </c>
    </row>
    <row r="83" spans="1:11" x14ac:dyDescent="0.45">
      <c r="A83">
        <v>9.08</v>
      </c>
      <c r="B83">
        <v>1993400</v>
      </c>
      <c r="C83">
        <f t="shared" si="7"/>
        <v>18100072</v>
      </c>
      <c r="D83">
        <v>-7305110.52202</v>
      </c>
      <c r="E83">
        <f t="shared" si="11"/>
        <v>0.18160000000000001</v>
      </c>
      <c r="F83">
        <f t="shared" si="12"/>
        <v>-1653625.1645799996</v>
      </c>
      <c r="G83">
        <f t="shared" si="13"/>
        <v>1654439.0000000002</v>
      </c>
      <c r="H83">
        <f t="shared" si="8"/>
        <v>1654438.8184000002</v>
      </c>
      <c r="I83">
        <f>SUM($H$7:H83)</f>
        <v>5680768.4910000004</v>
      </c>
      <c r="J83">
        <f t="shared" si="9"/>
        <v>-10638503.509</v>
      </c>
      <c r="K83">
        <f t="shared" si="10"/>
        <v>813.8354200005997</v>
      </c>
    </row>
    <row r="84" spans="1:11" x14ac:dyDescent="0.45">
      <c r="A84">
        <v>9.08</v>
      </c>
      <c r="B84">
        <v>1993400</v>
      </c>
      <c r="C84">
        <f t="shared" si="7"/>
        <v>18100072</v>
      </c>
      <c r="D84">
        <v>-7304253.7765100002</v>
      </c>
      <c r="E84">
        <f t="shared" si="11"/>
        <v>0</v>
      </c>
      <c r="F84">
        <f t="shared" si="12"/>
        <v>856.7455099998042</v>
      </c>
      <c r="G84">
        <f t="shared" si="13"/>
        <v>0</v>
      </c>
      <c r="H84">
        <f t="shared" si="8"/>
        <v>0</v>
      </c>
      <c r="I84">
        <f>SUM($H$7:H84)</f>
        <v>5680768.4910000004</v>
      </c>
      <c r="J84">
        <f t="shared" si="9"/>
        <v>-10638503.509</v>
      </c>
      <c r="K84">
        <f t="shared" si="10"/>
        <v>856.7455099998042</v>
      </c>
    </row>
    <row r="85" spans="1:11" x14ac:dyDescent="0.45">
      <c r="A85">
        <v>9.9600000000000009</v>
      </c>
      <c r="B85">
        <v>1993400</v>
      </c>
      <c r="C85">
        <f t="shared" si="7"/>
        <v>19854264</v>
      </c>
      <c r="D85">
        <v>-9057549.8013700005</v>
      </c>
      <c r="E85">
        <f t="shared" si="11"/>
        <v>0</v>
      </c>
      <c r="F85">
        <f t="shared" si="12"/>
        <v>-1753296.0248600002</v>
      </c>
      <c r="G85">
        <f t="shared" si="13"/>
        <v>1754192.0000000016</v>
      </c>
      <c r="H85">
        <f t="shared" si="8"/>
        <v>1754192.0000000016</v>
      </c>
      <c r="I85">
        <f>SUM($H$7:H85)</f>
        <v>7434960.4910000023</v>
      </c>
      <c r="J85">
        <f t="shared" si="9"/>
        <v>-10638503.508999998</v>
      </c>
      <c r="K85">
        <f t="shared" si="10"/>
        <v>895.97514000139199</v>
      </c>
    </row>
    <row r="86" spans="1:11" x14ac:dyDescent="0.45">
      <c r="A86">
        <v>9.33</v>
      </c>
      <c r="B86">
        <v>1993400</v>
      </c>
      <c r="C86">
        <f t="shared" si="7"/>
        <v>18598422</v>
      </c>
      <c r="D86">
        <v>-7800878.9868200002</v>
      </c>
      <c r="E86">
        <f t="shared" si="11"/>
        <v>0</v>
      </c>
      <c r="F86">
        <f t="shared" si="12"/>
        <v>1256670.8145500002</v>
      </c>
      <c r="G86">
        <f t="shared" si="13"/>
        <v>-1255842.0000000016</v>
      </c>
      <c r="H86">
        <f t="shared" si="8"/>
        <v>-1255842.0000000016</v>
      </c>
      <c r="I86">
        <f>SUM($H$7:H86)</f>
        <v>6179118.4910000004</v>
      </c>
      <c r="J86">
        <f t="shared" si="9"/>
        <v>-10638503.509</v>
      </c>
      <c r="K86">
        <f t="shared" si="10"/>
        <v>828.81454999861307</v>
      </c>
    </row>
    <row r="87" spans="1:11" x14ac:dyDescent="0.45">
      <c r="A87">
        <v>9.02</v>
      </c>
      <c r="B87">
        <v>1993400</v>
      </c>
      <c r="C87">
        <f t="shared" si="7"/>
        <v>17980468</v>
      </c>
      <c r="D87">
        <v>-7182081.8582899999</v>
      </c>
      <c r="E87">
        <f t="shared" si="11"/>
        <v>0</v>
      </c>
      <c r="F87">
        <f t="shared" si="12"/>
        <v>618797.12853000034</v>
      </c>
      <c r="G87">
        <f t="shared" si="13"/>
        <v>-617954.00000000105</v>
      </c>
      <c r="H87">
        <f t="shared" si="8"/>
        <v>-617954.00000000105</v>
      </c>
      <c r="I87">
        <f>SUM($H$7:H87)</f>
        <v>5561164.4909999995</v>
      </c>
      <c r="J87">
        <f t="shared" si="9"/>
        <v>-10638503.509</v>
      </c>
      <c r="K87">
        <f t="shared" si="10"/>
        <v>843.12852999928873</v>
      </c>
    </row>
    <row r="88" spans="1:11" x14ac:dyDescent="0.45">
      <c r="A88">
        <v>8.89</v>
      </c>
      <c r="B88">
        <v>1993400</v>
      </c>
      <c r="C88">
        <f t="shared" si="7"/>
        <v>17721326</v>
      </c>
      <c r="D88">
        <v>-6922088.6483300002</v>
      </c>
      <c r="E88">
        <f t="shared" si="11"/>
        <v>0</v>
      </c>
      <c r="F88">
        <f t="shared" si="12"/>
        <v>259993.20995999966</v>
      </c>
      <c r="G88">
        <f t="shared" si="13"/>
        <v>-259141.99999999802</v>
      </c>
      <c r="H88">
        <f t="shared" si="8"/>
        <v>-259141.99999999802</v>
      </c>
      <c r="I88">
        <f>SUM($H$7:H88)</f>
        <v>5302022.4910000013</v>
      </c>
      <c r="J88">
        <f t="shared" si="9"/>
        <v>-10638503.509</v>
      </c>
      <c r="K88">
        <f t="shared" si="10"/>
        <v>851.20996000163723</v>
      </c>
    </row>
    <row r="89" spans="1:11" x14ac:dyDescent="0.45">
      <c r="A89">
        <v>9.07</v>
      </c>
      <c r="B89">
        <v>1993400</v>
      </c>
      <c r="C89">
        <f t="shared" si="7"/>
        <v>18080138</v>
      </c>
      <c r="D89">
        <v>-7280035.5697999997</v>
      </c>
      <c r="E89">
        <f t="shared" si="11"/>
        <v>0</v>
      </c>
      <c r="F89">
        <f t="shared" si="12"/>
        <v>-357946.92146999948</v>
      </c>
      <c r="G89">
        <f t="shared" si="13"/>
        <v>358811.99999999942</v>
      </c>
      <c r="H89">
        <f t="shared" si="8"/>
        <v>358811.99999999942</v>
      </c>
      <c r="I89">
        <f>SUM($H$7:H89)</f>
        <v>5660834.4910000004</v>
      </c>
      <c r="J89">
        <f t="shared" si="9"/>
        <v>-10638503.509</v>
      </c>
      <c r="K89">
        <f t="shared" si="10"/>
        <v>865.07852999994066</v>
      </c>
    </row>
    <row r="90" spans="1:11" x14ac:dyDescent="0.45">
      <c r="A90">
        <v>9.01</v>
      </c>
      <c r="B90">
        <v>1993400</v>
      </c>
      <c r="C90">
        <f t="shared" si="7"/>
        <v>17960534</v>
      </c>
      <c r="D90">
        <v>-7159577.1076400001</v>
      </c>
      <c r="E90">
        <f t="shared" si="11"/>
        <v>0</v>
      </c>
      <c r="F90">
        <f t="shared" si="12"/>
        <v>120458.46215999965</v>
      </c>
      <c r="G90">
        <f t="shared" si="13"/>
        <v>-119604.00000000099</v>
      </c>
      <c r="H90">
        <f t="shared" si="8"/>
        <v>-119604.00000000099</v>
      </c>
      <c r="I90">
        <f>SUM($H$7:H90)</f>
        <v>5541230.4909999995</v>
      </c>
      <c r="J90">
        <f t="shared" si="9"/>
        <v>-10638503.509</v>
      </c>
      <c r="K90">
        <f t="shared" si="10"/>
        <v>854.46215999865672</v>
      </c>
    </row>
    <row r="91" spans="1:11" x14ac:dyDescent="0.45">
      <c r="A91">
        <v>8.9700000000000006</v>
      </c>
      <c r="B91">
        <v>1993400</v>
      </c>
      <c r="C91">
        <f t="shared" si="7"/>
        <v>17880798</v>
      </c>
      <c r="D91">
        <v>-7078985.6870999997</v>
      </c>
      <c r="E91">
        <f t="shared" si="11"/>
        <v>0</v>
      </c>
      <c r="F91">
        <f t="shared" si="12"/>
        <v>80591.420540000312</v>
      </c>
      <c r="G91">
        <f t="shared" si="13"/>
        <v>-79735.999999998297</v>
      </c>
      <c r="H91">
        <f t="shared" si="8"/>
        <v>-79735.999999998297</v>
      </c>
      <c r="I91">
        <f>SUM($H$7:H91)</f>
        <v>5461494.4910000013</v>
      </c>
      <c r="J91">
        <f t="shared" si="9"/>
        <v>-10638503.509</v>
      </c>
      <c r="K91">
        <f t="shared" si="10"/>
        <v>855.4205400020146</v>
      </c>
    </row>
    <row r="92" spans="1:11" x14ac:dyDescent="0.45">
      <c r="A92">
        <v>8.52</v>
      </c>
      <c r="B92">
        <v>1993400</v>
      </c>
      <c r="C92">
        <f t="shared" si="7"/>
        <v>16983768</v>
      </c>
      <c r="D92">
        <v>-6181118.45101</v>
      </c>
      <c r="E92">
        <f t="shared" si="11"/>
        <v>0</v>
      </c>
      <c r="F92">
        <f t="shared" si="12"/>
        <v>897867.23608999979</v>
      </c>
      <c r="G92">
        <f t="shared" si="13"/>
        <v>-897030.0000000021</v>
      </c>
      <c r="H92">
        <f t="shared" si="8"/>
        <v>-897030.0000000021</v>
      </c>
      <c r="I92">
        <f>SUM($H$7:H92)</f>
        <v>4564464.4909999995</v>
      </c>
      <c r="J92">
        <f t="shared" si="9"/>
        <v>-10638503.509</v>
      </c>
      <c r="K92">
        <f t="shared" si="10"/>
        <v>837.23608999769203</v>
      </c>
    </row>
    <row r="93" spans="1:11" x14ac:dyDescent="0.45">
      <c r="A93">
        <v>8.25</v>
      </c>
      <c r="B93">
        <v>1993400</v>
      </c>
      <c r="C93">
        <f t="shared" si="7"/>
        <v>16445550</v>
      </c>
      <c r="D93">
        <v>-5642055.1336000003</v>
      </c>
      <c r="E93">
        <f t="shared" si="11"/>
        <v>0</v>
      </c>
      <c r="F93">
        <f t="shared" si="12"/>
        <v>539063.31740999967</v>
      </c>
      <c r="G93">
        <f t="shared" si="13"/>
        <v>-538217.99999999919</v>
      </c>
      <c r="H93">
        <f t="shared" si="8"/>
        <v>-538217.99999999919</v>
      </c>
      <c r="I93">
        <f>SUM($H$7:H93)</f>
        <v>4026246.4910000004</v>
      </c>
      <c r="J93">
        <f t="shared" si="9"/>
        <v>-10638503.509</v>
      </c>
      <c r="K93">
        <f t="shared" si="10"/>
        <v>845.31741000048351</v>
      </c>
    </row>
    <row r="94" spans="1:11" x14ac:dyDescent="0.45">
      <c r="A94">
        <v>8.61</v>
      </c>
      <c r="B94">
        <v>1993400</v>
      </c>
      <c r="C94">
        <f t="shared" si="7"/>
        <v>17163174</v>
      </c>
      <c r="D94">
        <v>-6358805.70163</v>
      </c>
      <c r="E94">
        <f t="shared" si="11"/>
        <v>0</v>
      </c>
      <c r="F94">
        <f t="shared" si="12"/>
        <v>-716750.56802999973</v>
      </c>
      <c r="G94">
        <f t="shared" si="13"/>
        <v>717623.99999999884</v>
      </c>
      <c r="H94">
        <f t="shared" si="8"/>
        <v>717623.99999999884</v>
      </c>
      <c r="I94">
        <f>SUM($H$7:H94)</f>
        <v>4743870.4909999995</v>
      </c>
      <c r="J94">
        <f t="shared" si="9"/>
        <v>-10638503.509</v>
      </c>
      <c r="K94">
        <f t="shared" si="10"/>
        <v>873.43196999910288</v>
      </c>
    </row>
    <row r="95" spans="1:11" x14ac:dyDescent="0.45">
      <c r="K95">
        <f>SUM(K7:K94)</f>
        <v>-320649.74044000148</v>
      </c>
    </row>
    <row r="96" spans="1:11" x14ac:dyDescent="0.45">
      <c r="D96">
        <f>D94-D7</f>
        <v>-5069484.7404399998</v>
      </c>
      <c r="I96">
        <f>I94-I7</f>
        <v>4745295.1129999999</v>
      </c>
      <c r="J96">
        <f>I96+D96</f>
        <v>-324189.62743999995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D138-1FAC-4F8C-A299-7E25B205197B}">
  <dimension ref="A1:K94"/>
  <sheetViews>
    <sheetView tabSelected="1" workbookViewId="0">
      <selection activeCell="G21" sqref="G21"/>
    </sheetView>
  </sheetViews>
  <sheetFormatPr defaultRowHeight="14" x14ac:dyDescent="0.45"/>
  <cols>
    <col min="6" max="6" width="9.703125" bestFit="1" customWidth="1"/>
    <col min="7" max="7" width="17.9375" customWidth="1"/>
    <col min="8" max="8" width="13.3515625" customWidth="1"/>
    <col min="9" max="9" width="9.8203125" bestFit="1" customWidth="1"/>
    <col min="11" max="11" width="9.76171875" bestFit="1" customWidth="1"/>
  </cols>
  <sheetData>
    <row r="1" spans="1:11" x14ac:dyDescent="0.45">
      <c r="A1" t="s">
        <v>17</v>
      </c>
      <c r="B1" s="1">
        <f>B2/6.02</f>
        <v>1993355.481727575</v>
      </c>
    </row>
    <row r="2" spans="1:11" x14ac:dyDescent="0.45">
      <c r="A2" t="s">
        <v>20</v>
      </c>
      <c r="B2" s="1">
        <v>12000000</v>
      </c>
    </row>
    <row r="6" spans="1:11" x14ac:dyDescent="0.45">
      <c r="A6" t="s">
        <v>12</v>
      </c>
      <c r="B6" t="s">
        <v>13</v>
      </c>
      <c r="C6" t="s">
        <v>14</v>
      </c>
      <c r="D6" t="s">
        <v>15</v>
      </c>
      <c r="E6" t="s">
        <v>16</v>
      </c>
      <c r="F6" t="s">
        <v>18</v>
      </c>
      <c r="G6" t="s">
        <v>19</v>
      </c>
      <c r="H6" t="s">
        <v>21</v>
      </c>
      <c r="I6" t="s">
        <v>22</v>
      </c>
      <c r="J6" t="s">
        <v>23</v>
      </c>
      <c r="K6" t="s">
        <v>24</v>
      </c>
    </row>
    <row r="7" spans="1:11" x14ac:dyDescent="0.45">
      <c r="A7">
        <v>0.63134999999999997</v>
      </c>
      <c r="B7">
        <v>0.29527999999999999</v>
      </c>
      <c r="C7">
        <v>0.88682000000000005</v>
      </c>
      <c r="D7">
        <v>-1.5121500000000001</v>
      </c>
      <c r="E7">
        <v>0.64681</v>
      </c>
      <c r="F7" s="1">
        <f>A7*Sheet1!A7*greek!$B$1</f>
        <v>7123138.2059800671</v>
      </c>
      <c r="G7" s="2">
        <f>B7*Sheet1!A7^2*0.01*greek!$B$1</f>
        <v>188560.90301661132</v>
      </c>
      <c r="H7" s="2">
        <f>C7*$B$1</f>
        <v>1767747.5083056481</v>
      </c>
      <c r="I7" s="2">
        <f>D7*$B$1/252</f>
        <v>-11961.319411485527</v>
      </c>
      <c r="J7">
        <v>0.54310000000000003</v>
      </c>
      <c r="K7">
        <v>0</v>
      </c>
    </row>
    <row r="8" spans="1:11" x14ac:dyDescent="0.45">
      <c r="A8">
        <v>0.6925</v>
      </c>
      <c r="B8">
        <v>0.26386999999999999</v>
      </c>
      <c r="C8">
        <v>0.85387999999999997</v>
      </c>
      <c r="D8">
        <v>-1.5035000000000001</v>
      </c>
      <c r="E8">
        <v>0.79427999999999999</v>
      </c>
      <c r="F8" s="1">
        <f>A8*Sheet1!A8*greek!$B$1</f>
        <v>8116744.1860465128</v>
      </c>
      <c r="G8" s="2">
        <f>B8*Sheet1!A8^2*0.01*greek!$B$1</f>
        <v>181856.74939534883</v>
      </c>
      <c r="H8" s="2">
        <f t="shared" ref="H8:H71" si="0">C8*$B$1</f>
        <v>1702086.3787375416</v>
      </c>
      <c r="I8" s="2">
        <f t="shared" ref="I8:I71" si="1">D8*$B$1/252</f>
        <v>-11892.896693561146</v>
      </c>
      <c r="J8">
        <v>0.54851000000000005</v>
      </c>
      <c r="K8" s="1">
        <f>(J8-J7)*H7</f>
        <v>9563.514019933602</v>
      </c>
    </row>
    <row r="9" spans="1:11" x14ac:dyDescent="0.45">
      <c r="A9">
        <v>0.78573000000000004</v>
      </c>
      <c r="B9">
        <v>0.19883999999999999</v>
      </c>
      <c r="C9">
        <v>0.75446999999999997</v>
      </c>
      <c r="D9">
        <v>-1.4212100000000001</v>
      </c>
      <c r="E9">
        <v>1.11761</v>
      </c>
      <c r="F9" s="1">
        <f>A9*Sheet1!A9*greek!$B$1</f>
        <v>9867306.9767441861</v>
      </c>
      <c r="G9" s="2">
        <f>B9*Sheet1!A9^2*0.01*greek!$B$1</f>
        <v>157314.80930232559</v>
      </c>
      <c r="H9" s="2">
        <f t="shared" si="0"/>
        <v>1503926.9102990034</v>
      </c>
      <c r="I9" s="2">
        <f t="shared" si="1"/>
        <v>-11241.971207087488</v>
      </c>
      <c r="J9">
        <v>0.56684999999999997</v>
      </c>
      <c r="K9" s="1">
        <f t="shared" ref="K9:K72" si="2">(J9-J8)*H8</f>
        <v>31216.264186046363</v>
      </c>
    </row>
    <row r="10" spans="1:11" x14ac:dyDescent="0.45">
      <c r="A10">
        <v>0.81794999999999995</v>
      </c>
      <c r="B10">
        <v>0.17594000000000001</v>
      </c>
      <c r="C10">
        <v>0.69803999999999999</v>
      </c>
      <c r="D10">
        <v>-1.35243</v>
      </c>
      <c r="E10">
        <v>1.2525500000000001</v>
      </c>
      <c r="F10" s="1">
        <f>A10*Sheet1!A10*greek!$B$1</f>
        <v>10549109.302325582</v>
      </c>
      <c r="G10" s="2">
        <f>B10*Sheet1!A10^2*0.01*greek!$B$1</f>
        <v>146810.76570099668</v>
      </c>
      <c r="H10" s="2">
        <f t="shared" si="0"/>
        <v>1391441.8604651163</v>
      </c>
      <c r="I10" s="2">
        <f t="shared" si="1"/>
        <v>-10697.911722828667</v>
      </c>
      <c r="J10">
        <v>0.56866000000000005</v>
      </c>
      <c r="K10" s="1">
        <f t="shared" si="2"/>
        <v>2722.1077076413303</v>
      </c>
    </row>
    <row r="11" spans="1:11" x14ac:dyDescent="0.45">
      <c r="A11">
        <v>0.88292000000000004</v>
      </c>
      <c r="B11">
        <v>0.11864</v>
      </c>
      <c r="C11">
        <v>0.55444000000000004</v>
      </c>
      <c r="D11">
        <v>-1.16761</v>
      </c>
      <c r="E11">
        <v>1.6711499999999999</v>
      </c>
      <c r="F11" s="1">
        <f>A11*Sheet1!A11*greek!$B$1</f>
        <v>12231815.282392029</v>
      </c>
      <c r="G11" s="2">
        <f>B11*Sheet1!A11^2*0.01*greek!$B$1</f>
        <v>114231.40066445184</v>
      </c>
      <c r="H11" s="2">
        <f t="shared" si="0"/>
        <v>1105196.0132890367</v>
      </c>
      <c r="I11" s="2">
        <f t="shared" si="1"/>
        <v>-9235.9595000791032</v>
      </c>
      <c r="J11">
        <v>0.58752000000000004</v>
      </c>
      <c r="K11" s="1">
        <f t="shared" si="2"/>
        <v>26242.593488372077</v>
      </c>
    </row>
    <row r="12" spans="1:11" x14ac:dyDescent="0.45">
      <c r="A12">
        <v>0.90153000000000005</v>
      </c>
      <c r="B12">
        <v>0.10290000000000001</v>
      </c>
      <c r="C12">
        <v>0.49767</v>
      </c>
      <c r="D12">
        <v>-1.08325</v>
      </c>
      <c r="E12">
        <v>1.8119799999999999</v>
      </c>
      <c r="F12" s="1">
        <f>A12*Sheet1!A12*greek!$B$1</f>
        <v>12777166.046511631</v>
      </c>
      <c r="G12" s="2">
        <f>B12*Sheet1!A12^2*0.01*greek!$B$1</f>
        <v>103690.58651162793</v>
      </c>
      <c r="H12" s="2">
        <f t="shared" si="0"/>
        <v>992033.2225913622</v>
      </c>
      <c r="I12" s="2">
        <f t="shared" si="1"/>
        <v>-8568.660022148395</v>
      </c>
      <c r="J12">
        <v>0.58801999999999999</v>
      </c>
      <c r="K12" s="1">
        <f t="shared" si="2"/>
        <v>552.59800664445754</v>
      </c>
    </row>
    <row r="13" spans="1:11" x14ac:dyDescent="0.45">
      <c r="A13">
        <v>0.90581</v>
      </c>
      <c r="B13">
        <v>9.9879999999999997E-2</v>
      </c>
      <c r="C13">
        <v>0.48074</v>
      </c>
      <c r="D13">
        <v>-1.0638300000000001</v>
      </c>
      <c r="E13">
        <v>1.83667</v>
      </c>
      <c r="F13" s="1">
        <f>A13*Sheet1!A13*greek!$B$1</f>
        <v>12891993.488372095</v>
      </c>
      <c r="G13" s="2">
        <f>B13*Sheet1!A13^2*0.01*greek!$B$1</f>
        <v>101498.52055813954</v>
      </c>
      <c r="H13" s="2">
        <f t="shared" si="0"/>
        <v>958285.71428571444</v>
      </c>
      <c r="I13" s="2">
        <f t="shared" si="1"/>
        <v>-8415.045087802564</v>
      </c>
      <c r="J13">
        <v>0.58743999999999996</v>
      </c>
      <c r="K13" s="1">
        <f t="shared" si="2"/>
        <v>-575.37926910301485</v>
      </c>
    </row>
    <row r="14" spans="1:11" x14ac:dyDescent="0.45">
      <c r="A14">
        <v>0.86580999999999997</v>
      </c>
      <c r="B14">
        <v>0.13370000000000001</v>
      </c>
      <c r="C14">
        <v>0.58664000000000005</v>
      </c>
      <c r="D14">
        <v>-1.27545</v>
      </c>
      <c r="E14">
        <v>1.54633</v>
      </c>
      <c r="F14" s="1">
        <f>A14*Sheet1!A14*greek!$B$1</f>
        <v>11753155.016611295</v>
      </c>
      <c r="G14" s="2">
        <f>B14*Sheet1!A14^2*0.01*greek!$B$1</f>
        <v>123597.69906976745</v>
      </c>
      <c r="H14" s="2">
        <f t="shared" si="0"/>
        <v>1169382.0598006647</v>
      </c>
      <c r="I14" s="2">
        <f t="shared" si="1"/>
        <v>-10088.989084005696</v>
      </c>
      <c r="J14">
        <v>0.59606000000000003</v>
      </c>
      <c r="K14" s="1">
        <f t="shared" si="2"/>
        <v>8260.4228571429267</v>
      </c>
    </row>
    <row r="15" spans="1:11" x14ac:dyDescent="0.45">
      <c r="A15">
        <v>0.88080000000000003</v>
      </c>
      <c r="B15">
        <v>0.12181</v>
      </c>
      <c r="C15">
        <v>0.54547000000000001</v>
      </c>
      <c r="D15">
        <v>-1.21627</v>
      </c>
      <c r="E15">
        <v>1.6402399999999999</v>
      </c>
      <c r="F15" s="1">
        <f>A15*Sheet1!A15*greek!$B$1</f>
        <v>12149772.757475084</v>
      </c>
      <c r="G15" s="2">
        <f>B15*Sheet1!A15^2*0.01*greek!$B$1</f>
        <v>116273.27011295683</v>
      </c>
      <c r="H15" s="2">
        <f t="shared" si="0"/>
        <v>1087315.6146179403</v>
      </c>
      <c r="I15" s="2">
        <f t="shared" si="1"/>
        <v>-9620.8669514317353</v>
      </c>
      <c r="J15">
        <v>0.59660999999999997</v>
      </c>
      <c r="K15" s="1">
        <f t="shared" si="2"/>
        <v>643.16013289029468</v>
      </c>
    </row>
    <row r="16" spans="1:11" x14ac:dyDescent="0.45">
      <c r="A16">
        <v>0.76963999999999999</v>
      </c>
      <c r="B16">
        <v>0.19596</v>
      </c>
      <c r="C16">
        <v>0.74963000000000002</v>
      </c>
      <c r="D16">
        <v>-1.6709799999999999</v>
      </c>
      <c r="E16">
        <v>1.1194500000000001</v>
      </c>
      <c r="F16" s="1">
        <f>A16*Sheet1!A16*greek!$B$1</f>
        <v>9619221.5282392036</v>
      </c>
      <c r="G16" s="2">
        <f>B16*Sheet1!A16^2*0.01*greek!$B$1</f>
        <v>153563.24021262457</v>
      </c>
      <c r="H16" s="2">
        <f t="shared" si="0"/>
        <v>1494279.0697674421</v>
      </c>
      <c r="I16" s="2">
        <f t="shared" si="1"/>
        <v>-13217.687074829933</v>
      </c>
      <c r="J16">
        <v>0.62873999999999997</v>
      </c>
      <c r="K16" s="1">
        <f t="shared" si="2"/>
        <v>34935.450697674409</v>
      </c>
    </row>
    <row r="17" spans="1:11" x14ac:dyDescent="0.45">
      <c r="A17">
        <v>0.75838000000000005</v>
      </c>
      <c r="B17">
        <v>0.20430999999999999</v>
      </c>
      <c r="C17">
        <v>0.75736000000000003</v>
      </c>
      <c r="D17">
        <v>-1.70505</v>
      </c>
      <c r="E17">
        <v>1.0705899999999999</v>
      </c>
      <c r="F17" s="1">
        <f>A17*Sheet1!A17*greek!$B$1</f>
        <v>9387786.9767441861</v>
      </c>
      <c r="G17" s="2">
        <f>B17*Sheet1!A17^2*0.01*greek!$B$1</f>
        <v>157057.10174750831</v>
      </c>
      <c r="H17" s="2">
        <f t="shared" si="0"/>
        <v>1509687.7076411962</v>
      </c>
      <c r="I17" s="2">
        <f t="shared" si="1"/>
        <v>-13487.185571903181</v>
      </c>
      <c r="J17">
        <v>0.62917999999999996</v>
      </c>
      <c r="K17" s="1">
        <f t="shared" si="2"/>
        <v>657.48279069766841</v>
      </c>
    </row>
    <row r="18" spans="1:11" x14ac:dyDescent="0.45">
      <c r="A18">
        <v>0.71494000000000002</v>
      </c>
      <c r="B18">
        <v>0.22988</v>
      </c>
      <c r="C18">
        <v>0.79242000000000001</v>
      </c>
      <c r="D18">
        <v>-1.7978499999999999</v>
      </c>
      <c r="E18">
        <v>0.92257</v>
      </c>
      <c r="F18" s="1">
        <f>A18*Sheet1!A18*greek!$B$1</f>
        <v>8565028.7043189369</v>
      </c>
      <c r="G18" s="2">
        <f>B18*Sheet1!A18^2*0.01*greek!$B$1</f>
        <v>165514.05823255816</v>
      </c>
      <c r="H18" s="2">
        <f t="shared" si="0"/>
        <v>1579574.7508305649</v>
      </c>
      <c r="I18" s="2">
        <f t="shared" si="1"/>
        <v>-14221.24663819016</v>
      </c>
      <c r="J18">
        <v>0.63288</v>
      </c>
      <c r="K18" s="1">
        <f t="shared" si="2"/>
        <v>5585.8445182724809</v>
      </c>
    </row>
    <row r="19" spans="1:11" x14ac:dyDescent="0.45">
      <c r="A19">
        <v>0.73573</v>
      </c>
      <c r="B19">
        <v>0.21944</v>
      </c>
      <c r="C19">
        <v>0.76968000000000003</v>
      </c>
      <c r="D19">
        <v>-1.7782800000000001</v>
      </c>
      <c r="E19">
        <v>0.98475000000000001</v>
      </c>
      <c r="F19" s="1">
        <f>A19*Sheet1!A19*greek!$B$1</f>
        <v>8946085.7142857146</v>
      </c>
      <c r="G19" s="2">
        <f>B19*Sheet1!A19^2*0.01*greek!$B$1</f>
        <v>162764.69900332225</v>
      </c>
      <c r="H19" s="2">
        <f t="shared" si="0"/>
        <v>1534245.8471760799</v>
      </c>
      <c r="I19" s="2">
        <f t="shared" si="1"/>
        <v>-14066.445182724256</v>
      </c>
      <c r="J19">
        <v>0.63344999999999996</v>
      </c>
      <c r="K19" s="1">
        <f t="shared" si="2"/>
        <v>900.35760797335786</v>
      </c>
    </row>
    <row r="20" spans="1:11" x14ac:dyDescent="0.45">
      <c r="A20">
        <v>0.80164000000000002</v>
      </c>
      <c r="B20">
        <v>0.17574999999999999</v>
      </c>
      <c r="C20">
        <v>0.68742999999999999</v>
      </c>
      <c r="D20">
        <v>-1.66018</v>
      </c>
      <c r="E20">
        <v>1.24959</v>
      </c>
      <c r="F20" s="1">
        <f>A20*Sheet1!A20*greek!$B$1</f>
        <v>10290820.465116281</v>
      </c>
      <c r="G20" s="2">
        <f>B20*Sheet1!A20^2*0.01*greek!$B$1</f>
        <v>145295.38604651164</v>
      </c>
      <c r="H20" s="2">
        <f t="shared" si="0"/>
        <v>1370292.3588039868</v>
      </c>
      <c r="I20" s="2">
        <f t="shared" si="1"/>
        <v>-13132.257554184465</v>
      </c>
      <c r="J20">
        <v>0.64232999999999996</v>
      </c>
      <c r="K20" s="1">
        <f t="shared" si="2"/>
        <v>13624.103122923587</v>
      </c>
    </row>
    <row r="21" spans="1:11" x14ac:dyDescent="0.45">
      <c r="A21">
        <v>0.81335000000000002</v>
      </c>
      <c r="B21">
        <v>0.16919999999999999</v>
      </c>
      <c r="C21">
        <v>0.66395999999999999</v>
      </c>
      <c r="D21">
        <v>-1.62944</v>
      </c>
      <c r="E21">
        <v>1.2940499999999999</v>
      </c>
      <c r="F21" s="1">
        <f>A21*Sheet1!A21*greek!$B$1</f>
        <v>10538421.926910302</v>
      </c>
      <c r="G21" s="2">
        <f>B21*Sheet1!A21^2*0.01*greek!$B$1</f>
        <v>142499.00332225914</v>
      </c>
      <c r="H21" s="2">
        <f t="shared" si="0"/>
        <v>1323508.3056478407</v>
      </c>
      <c r="I21" s="2">
        <f t="shared" si="1"/>
        <v>-12889.099825976904</v>
      </c>
      <c r="J21">
        <v>0.64124000000000003</v>
      </c>
      <c r="K21" s="1">
        <f t="shared" si="2"/>
        <v>-1493.618671096242</v>
      </c>
    </row>
    <row r="22" spans="1:11" x14ac:dyDescent="0.45">
      <c r="A22">
        <v>0.88812999999999998</v>
      </c>
      <c r="B22">
        <v>0.10753</v>
      </c>
      <c r="C22">
        <v>0.50929999999999997</v>
      </c>
      <c r="D22">
        <v>-1.3585400000000001</v>
      </c>
      <c r="E22">
        <v>1.7980499999999999</v>
      </c>
      <c r="F22" s="1">
        <f>A22*Sheet1!A22*greek!$B$1</f>
        <v>12534140.332225915</v>
      </c>
      <c r="G22" s="2">
        <f>B22*Sheet1!A22^2*0.01*greek!$B$1</f>
        <v>107443.69020598009</v>
      </c>
      <c r="H22" s="2">
        <f t="shared" si="0"/>
        <v>1015215.9468438539</v>
      </c>
      <c r="I22" s="2">
        <f t="shared" si="1"/>
        <v>-10746.242683119761</v>
      </c>
      <c r="J22">
        <v>0.66139000000000003</v>
      </c>
      <c r="K22" s="1">
        <f t="shared" si="2"/>
        <v>26668.692358803994</v>
      </c>
    </row>
    <row r="23" spans="1:11" x14ac:dyDescent="0.45">
      <c r="A23">
        <v>0.83882999999999996</v>
      </c>
      <c r="B23">
        <v>0.14479</v>
      </c>
      <c r="C23">
        <v>0.61477000000000004</v>
      </c>
      <c r="D23">
        <v>-1.63093</v>
      </c>
      <c r="E23">
        <v>1.4721500000000001</v>
      </c>
      <c r="F23" s="1">
        <f>A23*Sheet1!A23*greek!$B$1</f>
        <v>11202978.737541528</v>
      </c>
      <c r="G23" s="2">
        <f>B23*Sheet1!A23^2*0.01*greek!$B$1</f>
        <v>129560.59335548175</v>
      </c>
      <c r="H23" s="2">
        <f t="shared" si="0"/>
        <v>1225455.1495016613</v>
      </c>
      <c r="I23" s="2">
        <f t="shared" si="1"/>
        <v>-12900.885935769658</v>
      </c>
      <c r="J23">
        <v>0.67140999999999995</v>
      </c>
      <c r="K23" s="1">
        <f t="shared" si="2"/>
        <v>10172.463787375333</v>
      </c>
    </row>
    <row r="24" spans="1:11" x14ac:dyDescent="0.45">
      <c r="A24">
        <v>0.84133999999999998</v>
      </c>
      <c r="B24">
        <v>0.14537</v>
      </c>
      <c r="C24">
        <v>0.60419999999999996</v>
      </c>
      <c r="D24">
        <v>-1.6168100000000001</v>
      </c>
      <c r="E24">
        <v>1.46601</v>
      </c>
      <c r="F24" s="1">
        <f>A24*Sheet1!A24*greek!$B$1</f>
        <v>11236500.996677741</v>
      </c>
      <c r="G24" s="2">
        <f>B24*Sheet1!A24^2*0.01*greek!$B$1</f>
        <v>130079.5873754153</v>
      </c>
      <c r="H24" s="2">
        <f t="shared" si="0"/>
        <v>1204385.3820598007</v>
      </c>
      <c r="I24" s="2">
        <f t="shared" si="1"/>
        <v>-12789.19474766651</v>
      </c>
      <c r="J24">
        <v>0.66661000000000004</v>
      </c>
      <c r="K24" s="1">
        <f t="shared" si="2"/>
        <v>-5882.1847176078709</v>
      </c>
    </row>
    <row r="25" spans="1:11" x14ac:dyDescent="0.45">
      <c r="A25">
        <v>0.84419999999999995</v>
      </c>
      <c r="B25">
        <v>0.14598</v>
      </c>
      <c r="C25">
        <v>0.59272999999999998</v>
      </c>
      <c r="D25">
        <v>-1.5981099999999999</v>
      </c>
      <c r="E25">
        <v>1.4592799999999999</v>
      </c>
      <c r="F25" s="1">
        <f>A25*Sheet1!A25*greek!$B$1</f>
        <v>11274697.674418606</v>
      </c>
      <c r="G25" s="2">
        <f>B25*Sheet1!A25^2*0.01*greek!$B$1</f>
        <v>130625.42591362128</v>
      </c>
      <c r="H25" s="2">
        <f t="shared" si="0"/>
        <v>1181521.5946843855</v>
      </c>
      <c r="I25" s="2">
        <f t="shared" si="1"/>
        <v>-12641.275114697042</v>
      </c>
      <c r="J25">
        <v>0.66069999999999995</v>
      </c>
      <c r="K25" s="1">
        <f t="shared" si="2"/>
        <v>-7117.9176079735207</v>
      </c>
    </row>
    <row r="26" spans="1:11" x14ac:dyDescent="0.45">
      <c r="A26">
        <v>0.78488999999999998</v>
      </c>
      <c r="B26">
        <v>0.18967999999999999</v>
      </c>
      <c r="C26">
        <v>0.68064000000000002</v>
      </c>
      <c r="D26">
        <v>-1.8214600000000001</v>
      </c>
      <c r="E26">
        <v>1.1627799999999999</v>
      </c>
      <c r="F26" s="1">
        <f>A26*Sheet1!A26*greek!$B$1</f>
        <v>9919340.7308970112</v>
      </c>
      <c r="G26" s="2">
        <f>B26*Sheet1!A26^2*0.01*greek!$B$1</f>
        <v>151979.43005980065</v>
      </c>
      <c r="H26" s="2">
        <f t="shared" si="0"/>
        <v>1356757.4750830566</v>
      </c>
      <c r="I26" s="2">
        <f t="shared" si="1"/>
        <v>-14408.005062490114</v>
      </c>
      <c r="J26">
        <v>0.66164999999999996</v>
      </c>
      <c r="K26" s="1">
        <f t="shared" si="2"/>
        <v>1122.4455149501737</v>
      </c>
    </row>
    <row r="27" spans="1:11" x14ac:dyDescent="0.45">
      <c r="A27">
        <v>0.81103000000000003</v>
      </c>
      <c r="B27">
        <v>0.17263000000000001</v>
      </c>
      <c r="C27">
        <v>0.63900000000000001</v>
      </c>
      <c r="D27">
        <v>-1.75301</v>
      </c>
      <c r="E27">
        <v>1.2719199999999999</v>
      </c>
      <c r="F27" s="1">
        <f>A27*Sheet1!A27*greek!$B$1</f>
        <v>10476028.704318939</v>
      </c>
      <c r="G27" s="2">
        <f>B27*Sheet1!A27^2*0.01*greek!$B$1</f>
        <v>144494.40701661134</v>
      </c>
      <c r="H27" s="2">
        <f t="shared" si="0"/>
        <v>1273754.1528239204</v>
      </c>
      <c r="I27" s="2">
        <f t="shared" si="1"/>
        <v>-13866.55592469546</v>
      </c>
      <c r="J27">
        <v>0.66310000000000002</v>
      </c>
      <c r="K27" s="1">
        <f t="shared" si="2"/>
        <v>1967.2983388705168</v>
      </c>
    </row>
    <row r="28" spans="1:11" x14ac:dyDescent="0.45">
      <c r="A28">
        <v>0.84916999999999998</v>
      </c>
      <c r="B28">
        <v>0.14424000000000001</v>
      </c>
      <c r="C28">
        <v>0.56908000000000003</v>
      </c>
      <c r="D28">
        <v>-1.6191</v>
      </c>
      <c r="E28">
        <v>1.4703999999999999</v>
      </c>
      <c r="F28" s="1">
        <f>A28*Sheet1!A28*greek!$B$1</f>
        <v>11374928.372093024</v>
      </c>
      <c r="G28" s="2">
        <f>B28*Sheet1!A28^2*0.01*greek!$B$1</f>
        <v>129840.1518139535</v>
      </c>
      <c r="H28" s="2">
        <f t="shared" si="0"/>
        <v>1134378.7375415284</v>
      </c>
      <c r="I28" s="2">
        <f t="shared" si="1"/>
        <v>-12807.30897009967</v>
      </c>
      <c r="J28">
        <v>0.66718</v>
      </c>
      <c r="K28" s="1">
        <f t="shared" si="2"/>
        <v>5196.9169435215599</v>
      </c>
    </row>
    <row r="29" spans="1:11" x14ac:dyDescent="0.45">
      <c r="A29">
        <v>0.83231999999999995</v>
      </c>
      <c r="B29">
        <v>0.15861</v>
      </c>
      <c r="C29">
        <v>0.59450999999999998</v>
      </c>
      <c r="D29">
        <v>-1.7029399999999999</v>
      </c>
      <c r="E29">
        <v>1.3662300000000001</v>
      </c>
      <c r="F29" s="1">
        <f>A29*Sheet1!A29*greek!$B$1</f>
        <v>10950123.588039868</v>
      </c>
      <c r="G29" s="2">
        <f>B29*Sheet1!A29^2*0.01*greek!$B$1</f>
        <v>137721.95880398669</v>
      </c>
      <c r="H29" s="2">
        <f t="shared" si="0"/>
        <v>1185069.7674418606</v>
      </c>
      <c r="I29" s="2">
        <f t="shared" si="1"/>
        <v>-13470.495174814112</v>
      </c>
      <c r="J29">
        <v>0.66722000000000004</v>
      </c>
      <c r="K29" s="1">
        <f t="shared" si="2"/>
        <v>45.375149501706517</v>
      </c>
    </row>
    <row r="30" spans="1:11" x14ac:dyDescent="0.45">
      <c r="A30">
        <v>0.77695000000000003</v>
      </c>
      <c r="B30">
        <v>0.19788</v>
      </c>
      <c r="C30">
        <v>0.66893000000000002</v>
      </c>
      <c r="D30">
        <v>-1.9230799999999999</v>
      </c>
      <c r="E30">
        <v>1.1164499999999999</v>
      </c>
      <c r="F30" s="1">
        <f>A30*Sheet1!A30*greek!$B$1</f>
        <v>9741559.1362126265</v>
      </c>
      <c r="G30" s="2">
        <f>B30*Sheet1!A30^2*0.01*greek!$B$1</f>
        <v>156058.68653820601</v>
      </c>
      <c r="H30" s="2">
        <f t="shared" si="0"/>
        <v>1333415.2823920269</v>
      </c>
      <c r="I30" s="2">
        <f t="shared" si="1"/>
        <v>-15211.833570637556</v>
      </c>
      <c r="J30">
        <v>0.67286999999999997</v>
      </c>
      <c r="K30" s="1">
        <f t="shared" si="2"/>
        <v>6695.6441860464329</v>
      </c>
    </row>
    <row r="31" spans="1:11" x14ac:dyDescent="0.45">
      <c r="A31">
        <v>0.77432999999999996</v>
      </c>
      <c r="B31">
        <v>0.20174</v>
      </c>
      <c r="C31">
        <v>0.66596</v>
      </c>
      <c r="D31">
        <v>-1.9398299999999999</v>
      </c>
      <c r="E31">
        <v>1.0963700000000001</v>
      </c>
      <c r="F31" s="1">
        <f>A31*Sheet1!A31*greek!$B$1</f>
        <v>9677838.7375415284</v>
      </c>
      <c r="G31" s="2">
        <f>B31*Sheet1!A31^2*0.01*greek!$B$1</f>
        <v>158092.71320930231</v>
      </c>
      <c r="H31" s="2">
        <f t="shared" si="0"/>
        <v>1327495.0166112958</v>
      </c>
      <c r="I31" s="2">
        <f t="shared" si="1"/>
        <v>-15344.32842904604</v>
      </c>
      <c r="J31">
        <v>0.67176999999999998</v>
      </c>
      <c r="K31" s="1">
        <f t="shared" si="2"/>
        <v>-1466.756810631216</v>
      </c>
    </row>
    <row r="32" spans="1:11" x14ac:dyDescent="0.45">
      <c r="A32">
        <v>0.79607000000000006</v>
      </c>
      <c r="B32">
        <v>0.18984999999999999</v>
      </c>
      <c r="C32">
        <v>0.63280999999999998</v>
      </c>
      <c r="D32">
        <v>-1.87364</v>
      </c>
      <c r="E32">
        <v>1.1685099999999999</v>
      </c>
      <c r="F32" s="1">
        <f>A32*Sheet1!A32*greek!$B$1</f>
        <v>10108237.674418606</v>
      </c>
      <c r="G32" s="2">
        <f>B32*Sheet1!A32^2*0.01*greek!$B$1</f>
        <v>153558.62720930233</v>
      </c>
      <c r="H32" s="2">
        <f t="shared" si="0"/>
        <v>1261415.2823920266</v>
      </c>
      <c r="I32" s="2">
        <f t="shared" si="1"/>
        <v>-14820.756209460529</v>
      </c>
      <c r="J32">
        <v>0.66776999999999997</v>
      </c>
      <c r="K32" s="1">
        <f t="shared" si="2"/>
        <v>-5309.9800664451877</v>
      </c>
    </row>
    <row r="33" spans="1:11" x14ac:dyDescent="0.45">
      <c r="A33">
        <v>0.79583000000000004</v>
      </c>
      <c r="B33">
        <v>0.19228999999999999</v>
      </c>
      <c r="C33">
        <v>0.62714999999999999</v>
      </c>
      <c r="D33">
        <v>-1.8822300000000001</v>
      </c>
      <c r="E33">
        <v>1.15584</v>
      </c>
      <c r="F33" s="1">
        <f>A33*Sheet1!A33*greek!$B$1</f>
        <v>10089326.511627909</v>
      </c>
      <c r="G33" s="2">
        <f>B33*Sheet1!A33^2*0.01*greek!$B$1</f>
        <v>155044.2574883721</v>
      </c>
      <c r="H33" s="2">
        <f t="shared" si="0"/>
        <v>1250132.8903654485</v>
      </c>
      <c r="I33" s="2">
        <f t="shared" si="1"/>
        <v>-14888.70431893688</v>
      </c>
      <c r="J33">
        <v>0.66620000000000001</v>
      </c>
      <c r="K33" s="1">
        <f t="shared" si="2"/>
        <v>-1980.4219933554318</v>
      </c>
    </row>
    <row r="34" spans="1:11" x14ac:dyDescent="0.45">
      <c r="A34">
        <v>0.86172000000000004</v>
      </c>
      <c r="B34">
        <v>0.13936999999999999</v>
      </c>
      <c r="C34">
        <v>0.51556000000000002</v>
      </c>
      <c r="D34">
        <v>-1.64141</v>
      </c>
      <c r="E34">
        <v>1.49962</v>
      </c>
      <c r="F34" s="1">
        <f>A34*Sheet1!A34*greek!$B$1</f>
        <v>11628925.714285716</v>
      </c>
      <c r="G34" s="2">
        <f>B34*Sheet1!A34^2*0.01*greek!$B$1</f>
        <v>127330.1914883721</v>
      </c>
      <c r="H34" s="2">
        <f t="shared" si="0"/>
        <v>1027694.3521594686</v>
      </c>
      <c r="I34" s="2">
        <f t="shared" si="1"/>
        <v>-12983.784211358965</v>
      </c>
      <c r="J34">
        <v>0.67798000000000003</v>
      </c>
      <c r="K34" s="1">
        <f t="shared" si="2"/>
        <v>14726.565448505</v>
      </c>
    </row>
    <row r="35" spans="1:11" x14ac:dyDescent="0.45">
      <c r="A35">
        <v>0.88253000000000004</v>
      </c>
      <c r="B35">
        <v>0.12254</v>
      </c>
      <c r="C35">
        <v>0.46655999999999997</v>
      </c>
      <c r="D35">
        <v>-1.5326299999999999</v>
      </c>
      <c r="E35">
        <v>1.62791</v>
      </c>
      <c r="F35" s="1">
        <f>A35*Sheet1!A35*greek!$B$1</f>
        <v>12173636.411960134</v>
      </c>
      <c r="G35" s="2">
        <f>B35*Sheet1!A35^2*0.01*greek!$B$1</f>
        <v>116970.08882392028</v>
      </c>
      <c r="H35" s="2">
        <f t="shared" si="0"/>
        <v>930019.93355481734</v>
      </c>
      <c r="I35" s="2">
        <f t="shared" si="1"/>
        <v>-12123.319095079893</v>
      </c>
      <c r="J35">
        <v>0.67918999999999996</v>
      </c>
      <c r="K35" s="1">
        <f t="shared" si="2"/>
        <v>1243.5101661128886</v>
      </c>
    </row>
    <row r="36" spans="1:11" x14ac:dyDescent="0.45">
      <c r="A36">
        <v>0.85807</v>
      </c>
      <c r="B36">
        <v>0.14435000000000001</v>
      </c>
      <c r="C36">
        <v>0.51290000000000002</v>
      </c>
      <c r="D36">
        <v>-1.6916199999999999</v>
      </c>
      <c r="E36">
        <v>1.4604999999999999</v>
      </c>
      <c r="F36" s="1">
        <f>A36*Sheet1!A36*greek!$B$1</f>
        <v>11511251.362126246</v>
      </c>
      <c r="G36" s="2">
        <f>B36*Sheet1!A36^2*0.01*greek!$B$1</f>
        <v>130326.1816943522</v>
      </c>
      <c r="H36" s="2">
        <f t="shared" si="0"/>
        <v>1022392.0265780733</v>
      </c>
      <c r="I36" s="2">
        <f t="shared" si="1"/>
        <v>-13380.952380952382</v>
      </c>
      <c r="J36">
        <v>0.68166000000000004</v>
      </c>
      <c r="K36" s="1">
        <f t="shared" si="2"/>
        <v>2297.1492358804762</v>
      </c>
    </row>
    <row r="37" spans="1:11" x14ac:dyDescent="0.45">
      <c r="A37">
        <v>0.88443000000000005</v>
      </c>
      <c r="B37">
        <v>0.12245</v>
      </c>
      <c r="C37">
        <v>0.45330999999999999</v>
      </c>
      <c r="D37">
        <v>-1.54979</v>
      </c>
      <c r="E37">
        <v>1.62381</v>
      </c>
      <c r="F37" s="1">
        <f>A37*Sheet1!A37*greek!$B$1</f>
        <v>12199845.049833888</v>
      </c>
      <c r="G37" s="2">
        <f>B37*Sheet1!A37^2*0.01*greek!$B$1</f>
        <v>116884.17966777411</v>
      </c>
      <c r="H37" s="2">
        <f t="shared" si="0"/>
        <v>903607.97342192696</v>
      </c>
      <c r="I37" s="2">
        <f t="shared" si="1"/>
        <v>-12259.057111216582</v>
      </c>
      <c r="J37">
        <v>0.68357000000000001</v>
      </c>
      <c r="K37" s="1">
        <f t="shared" si="2"/>
        <v>1952.7687707640864</v>
      </c>
    </row>
    <row r="38" spans="1:11" x14ac:dyDescent="0.45">
      <c r="A38">
        <v>0.90686999999999995</v>
      </c>
      <c r="B38">
        <v>0.10254000000000001</v>
      </c>
      <c r="C38">
        <v>0.39473999999999998</v>
      </c>
      <c r="D38">
        <v>-1.40361</v>
      </c>
      <c r="E38">
        <v>1.79186</v>
      </c>
      <c r="F38" s="1">
        <f>A38*Sheet1!A38*greek!$B$1</f>
        <v>12852848.571428573</v>
      </c>
      <c r="G38" s="2">
        <f>B38*Sheet1!A38^2*0.01*greek!$B$1</f>
        <v>103327.8206112957</v>
      </c>
      <c r="H38" s="2">
        <f t="shared" si="0"/>
        <v>786857.14285714284</v>
      </c>
      <c r="I38" s="2">
        <f t="shared" si="1"/>
        <v>-11102.752728998577</v>
      </c>
      <c r="J38">
        <v>0.68533999999999995</v>
      </c>
      <c r="K38" s="1">
        <f t="shared" si="2"/>
        <v>1599.3861129567549</v>
      </c>
    </row>
    <row r="39" spans="1:11" x14ac:dyDescent="0.45">
      <c r="A39">
        <v>0.90217000000000003</v>
      </c>
      <c r="B39">
        <v>0.10822</v>
      </c>
      <c r="C39">
        <v>0.40222000000000002</v>
      </c>
      <c r="D39">
        <v>-1.44784</v>
      </c>
      <c r="E39">
        <v>1.73472</v>
      </c>
      <c r="F39" s="1">
        <f>A39*Sheet1!A39*greek!$B$1</f>
        <v>12678335.880398672</v>
      </c>
      <c r="G39" s="2">
        <f>B39*Sheet1!A39^2*0.01*greek!$B$1</f>
        <v>107218.69534883722</v>
      </c>
      <c r="H39" s="2">
        <f t="shared" si="0"/>
        <v>801767.44186046522</v>
      </c>
      <c r="I39" s="2">
        <f t="shared" si="1"/>
        <v>-11452.61825660497</v>
      </c>
      <c r="J39">
        <v>0.68523999999999996</v>
      </c>
      <c r="K39" s="1">
        <f t="shared" si="2"/>
        <v>-78.685714285705615</v>
      </c>
    </row>
    <row r="40" spans="1:11" x14ac:dyDescent="0.45">
      <c r="A40">
        <v>0.95506999999999997</v>
      </c>
      <c r="B40">
        <v>5.1529999999999999E-2</v>
      </c>
      <c r="C40">
        <v>0.24232999999999999</v>
      </c>
      <c r="D40">
        <v>-1.01197</v>
      </c>
      <c r="E40">
        <v>2.4602900000000001</v>
      </c>
      <c r="F40" s="1">
        <f>A40*Sheet1!A40*greek!$B$1</f>
        <v>14887669.235880401</v>
      </c>
      <c r="G40" s="2">
        <f>B40*Sheet1!A40^2*0.01*greek!$B$1</f>
        <v>62814.282498338893</v>
      </c>
      <c r="H40" s="2">
        <f t="shared" si="0"/>
        <v>483049.83388704323</v>
      </c>
      <c r="I40" s="2">
        <f t="shared" si="1"/>
        <v>-8004.8251858883104</v>
      </c>
      <c r="J40">
        <v>0.71772000000000002</v>
      </c>
      <c r="K40" s="1">
        <f t="shared" si="2"/>
        <v>26041.406511627963</v>
      </c>
    </row>
    <row r="41" spans="1:11" x14ac:dyDescent="0.45">
      <c r="A41">
        <v>0.94484000000000001</v>
      </c>
      <c r="B41">
        <v>6.5269999999999995E-2</v>
      </c>
      <c r="C41">
        <v>0.27296999999999999</v>
      </c>
      <c r="D41">
        <v>-1.1029199999999999</v>
      </c>
      <c r="E41">
        <v>2.1964700000000001</v>
      </c>
      <c r="F41" s="1">
        <f>A41*Sheet1!A41*greek!$B$1</f>
        <v>14219685.049833888</v>
      </c>
      <c r="G41" s="2">
        <f>B41*Sheet1!A41^2*0.01*greek!$B$1</f>
        <v>74163.850664451835</v>
      </c>
      <c r="H41" s="2">
        <f t="shared" si="0"/>
        <v>544126.24584717606</v>
      </c>
      <c r="I41" s="2">
        <f t="shared" si="1"/>
        <v>-8724.252491694353</v>
      </c>
      <c r="J41">
        <v>0.69764000000000004</v>
      </c>
      <c r="K41" s="1">
        <f t="shared" si="2"/>
        <v>-9699.6406644518211</v>
      </c>
    </row>
    <row r="42" spans="1:11" x14ac:dyDescent="0.45">
      <c r="A42">
        <v>0.95862000000000003</v>
      </c>
      <c r="B42">
        <v>5.1040000000000002E-2</v>
      </c>
      <c r="C42">
        <v>0.2208</v>
      </c>
      <c r="D42">
        <v>-0.94684999999999997</v>
      </c>
      <c r="E42">
        <v>2.3940299999999999</v>
      </c>
      <c r="F42" s="1">
        <f>A42*Sheet1!A42*greek!$B$1</f>
        <v>14828354.551495017</v>
      </c>
      <c r="G42" s="2">
        <f>B42*Sheet1!A42^2*0.01*greek!$B$1</f>
        <v>61265.906392026583</v>
      </c>
      <c r="H42" s="2">
        <f t="shared" si="0"/>
        <v>440132.89036544855</v>
      </c>
      <c r="I42" s="2">
        <f t="shared" si="1"/>
        <v>-7489.7168169593424</v>
      </c>
      <c r="J42">
        <v>0.69630999999999998</v>
      </c>
      <c r="K42" s="1">
        <f t="shared" si="2"/>
        <v>-723.68790697677321</v>
      </c>
    </row>
    <row r="43" spans="1:11" x14ac:dyDescent="0.45">
      <c r="A43">
        <v>0.96089999999999998</v>
      </c>
      <c r="B43">
        <v>4.9099999999999998E-2</v>
      </c>
      <c r="C43">
        <v>0.20937</v>
      </c>
      <c r="D43">
        <v>-0.92276000000000002</v>
      </c>
      <c r="E43">
        <v>2.41134</v>
      </c>
      <c r="F43" s="1">
        <f>A43*Sheet1!A43*greek!$B$1</f>
        <v>14901930.897009969</v>
      </c>
      <c r="G43" s="2">
        <f>B43*Sheet1!A43^2*0.01*greek!$B$1</f>
        <v>59241.417408637884</v>
      </c>
      <c r="H43" s="2">
        <f t="shared" si="0"/>
        <v>417348.83720930235</v>
      </c>
      <c r="I43" s="2">
        <f t="shared" si="1"/>
        <v>-7299.1615250751474</v>
      </c>
      <c r="J43">
        <v>0.69616999999999996</v>
      </c>
      <c r="K43" s="1">
        <f t="shared" si="2"/>
        <v>-61.618604651175559</v>
      </c>
    </row>
    <row r="44" spans="1:11" x14ac:dyDescent="0.45">
      <c r="A44">
        <v>0.94623999999999997</v>
      </c>
      <c r="B44">
        <v>6.608E-2</v>
      </c>
      <c r="C44">
        <v>0.25842999999999999</v>
      </c>
      <c r="D44">
        <v>-1.1085700000000001</v>
      </c>
      <c r="E44">
        <v>2.1524299999999998</v>
      </c>
      <c r="F44" s="1">
        <f>A44*Sheet1!A44*greek!$B$1</f>
        <v>14165307.109634552</v>
      </c>
      <c r="G44" s="2">
        <f>B44*Sheet1!A44^2*0.01*greek!$B$1</f>
        <v>74290.736372093015</v>
      </c>
      <c r="H44" s="2">
        <f t="shared" si="0"/>
        <v>515142.85714285716</v>
      </c>
      <c r="I44" s="2">
        <f t="shared" si="1"/>
        <v>-8768.9447872172132</v>
      </c>
      <c r="J44">
        <v>0.69899999999999995</v>
      </c>
      <c r="K44" s="1">
        <f t="shared" si="2"/>
        <v>1181.0972093023254</v>
      </c>
    </row>
    <row r="45" spans="1:11" x14ac:dyDescent="0.45">
      <c r="A45">
        <v>0.95309999999999995</v>
      </c>
      <c r="B45">
        <v>5.9389999999999998E-2</v>
      </c>
      <c r="C45">
        <v>0.2319</v>
      </c>
      <c r="D45">
        <v>-1.03172</v>
      </c>
      <c r="E45">
        <v>2.2258300000000002</v>
      </c>
      <c r="F45" s="1">
        <f>A45*Sheet1!A45*greek!$B$1</f>
        <v>14419991.362126246</v>
      </c>
      <c r="G45" s="2">
        <f>B45*Sheet1!A45^2*0.01*greek!$B$1</f>
        <v>68199.56928239204</v>
      </c>
      <c r="H45" s="2">
        <f t="shared" si="0"/>
        <v>462259.13621262461</v>
      </c>
      <c r="I45" s="2">
        <f t="shared" si="1"/>
        <v>-8161.0504666983079</v>
      </c>
      <c r="J45">
        <v>0.69713000000000003</v>
      </c>
      <c r="K45" s="1">
        <f t="shared" si="2"/>
        <v>-963.31714285710541</v>
      </c>
    </row>
    <row r="46" spans="1:11" x14ac:dyDescent="0.45">
      <c r="A46">
        <v>0.93420999999999998</v>
      </c>
      <c r="B46">
        <v>8.0890000000000004E-2</v>
      </c>
      <c r="C46">
        <v>0.28874</v>
      </c>
      <c r="D46">
        <v>-1.2579199999999999</v>
      </c>
      <c r="E46">
        <v>1.9602999999999999</v>
      </c>
      <c r="F46" s="1">
        <f>A46*Sheet1!A46*greek!$B$1</f>
        <v>13612774.285714287</v>
      </c>
      <c r="G46" s="2">
        <f>B46*Sheet1!A46^2*0.01*greek!$B$1</f>
        <v>86161.716857142863</v>
      </c>
      <c r="H46" s="2">
        <f t="shared" si="0"/>
        <v>575561.46179402003</v>
      </c>
      <c r="I46" s="2">
        <f t="shared" si="1"/>
        <v>-9950.3243157728211</v>
      </c>
      <c r="J46">
        <v>0.70137000000000005</v>
      </c>
      <c r="K46" s="1">
        <f t="shared" si="2"/>
        <v>1959.9787375415383</v>
      </c>
    </row>
    <row r="47" spans="1:11" x14ac:dyDescent="0.45">
      <c r="A47">
        <v>0.93803999999999998</v>
      </c>
      <c r="B47">
        <v>7.8079999999999997E-2</v>
      </c>
      <c r="C47">
        <v>0.27343000000000001</v>
      </c>
      <c r="D47">
        <v>-1.22068</v>
      </c>
      <c r="E47">
        <v>1.9758899999999999</v>
      </c>
      <c r="F47" s="1">
        <f>A47*Sheet1!A47*greek!$B$1</f>
        <v>13705979.800664453</v>
      </c>
      <c r="G47" s="2">
        <f>B47*Sheet1!A47^2*0.01*greek!$B$1</f>
        <v>83624.302564784055</v>
      </c>
      <c r="H47" s="2">
        <f t="shared" si="0"/>
        <v>545043.18936877081</v>
      </c>
      <c r="I47" s="2">
        <f t="shared" si="1"/>
        <v>-9655.7506723619681</v>
      </c>
      <c r="J47">
        <v>0.69894999999999996</v>
      </c>
      <c r="K47" s="1">
        <f t="shared" si="2"/>
        <v>-1392.8587375415796</v>
      </c>
    </row>
    <row r="48" spans="1:11" x14ac:dyDescent="0.45">
      <c r="A48">
        <v>0.93774000000000002</v>
      </c>
      <c r="B48">
        <v>7.9719999999999999E-2</v>
      </c>
      <c r="C48">
        <v>0.27039999999999997</v>
      </c>
      <c r="D48">
        <v>-1.2290000000000001</v>
      </c>
      <c r="E48">
        <v>1.9448799999999999</v>
      </c>
      <c r="F48" s="1">
        <f>A48*Sheet1!A48*greek!$B$1</f>
        <v>13645518.936877077</v>
      </c>
      <c r="G48" s="2">
        <f>B48*Sheet1!A48^2*0.01*greek!$B$1</f>
        <v>84683.298338870431</v>
      </c>
      <c r="H48" s="2">
        <f t="shared" si="0"/>
        <v>539003.32225913624</v>
      </c>
      <c r="I48" s="2">
        <f t="shared" si="1"/>
        <v>-9721.5630438221815</v>
      </c>
      <c r="J48">
        <v>0.69733999999999996</v>
      </c>
      <c r="K48" s="1">
        <f t="shared" si="2"/>
        <v>-877.51953488372112</v>
      </c>
    </row>
    <row r="49" spans="1:11" x14ac:dyDescent="0.45">
      <c r="A49">
        <v>0.92913000000000001</v>
      </c>
      <c r="B49">
        <v>9.0490000000000001E-2</v>
      </c>
      <c r="C49">
        <v>0.2908</v>
      </c>
      <c r="D49">
        <v>-1.3305400000000001</v>
      </c>
      <c r="E49">
        <v>1.8305499999999999</v>
      </c>
      <c r="F49" s="1">
        <f>A49*Sheet1!A49*greek!$B$1</f>
        <v>13297980.199335549</v>
      </c>
      <c r="G49" s="2">
        <f>B49*Sheet1!A49^2*0.01*greek!$B$1</f>
        <v>92989.568292358817</v>
      </c>
      <c r="H49" s="2">
        <f t="shared" si="0"/>
        <v>579667.77408637875</v>
      </c>
      <c r="I49" s="2">
        <f t="shared" si="1"/>
        <v>-10524.758740705585</v>
      </c>
      <c r="J49">
        <v>0.69816</v>
      </c>
      <c r="K49" s="1">
        <f t="shared" si="2"/>
        <v>441.98272425251486</v>
      </c>
    </row>
    <row r="50" spans="1:11" x14ac:dyDescent="0.45">
      <c r="A50">
        <v>0.94096000000000002</v>
      </c>
      <c r="B50">
        <v>7.8070000000000001E-2</v>
      </c>
      <c r="C50">
        <v>0.25372</v>
      </c>
      <c r="D50">
        <v>-1.2121900000000001</v>
      </c>
      <c r="E50">
        <v>1.94035</v>
      </c>
      <c r="F50" s="1">
        <f>A50*Sheet1!A50*greek!$B$1</f>
        <v>13692374.750830567</v>
      </c>
      <c r="G50" s="2">
        <f>B50*Sheet1!A50^2*0.01*greek!$B$1</f>
        <v>82930.570764119606</v>
      </c>
      <c r="H50" s="2">
        <f t="shared" si="0"/>
        <v>505754.1528239203</v>
      </c>
      <c r="I50" s="2">
        <f t="shared" si="1"/>
        <v>-9588.5935769656717</v>
      </c>
      <c r="J50">
        <v>0.69852999999999998</v>
      </c>
      <c r="K50" s="1">
        <f t="shared" si="2"/>
        <v>214.47707641194938</v>
      </c>
    </row>
    <row r="51" spans="1:11" x14ac:dyDescent="0.45">
      <c r="A51">
        <v>0.94276000000000004</v>
      </c>
      <c r="B51">
        <v>7.7079999999999996E-2</v>
      </c>
      <c r="C51">
        <v>0.24478</v>
      </c>
      <c r="D51">
        <v>-1.19967</v>
      </c>
      <c r="E51">
        <v>1.9379299999999999</v>
      </c>
      <c r="F51" s="1">
        <f>A51*Sheet1!A51*greek!$B$1</f>
        <v>13718567.441860467</v>
      </c>
      <c r="G51" s="2">
        <f>B51*Sheet1!A51^2*0.01*greek!$B$1</f>
        <v>81878.934219269097</v>
      </c>
      <c r="H51" s="2">
        <f t="shared" si="0"/>
        <v>487933.55481727578</v>
      </c>
      <c r="I51" s="2">
        <f t="shared" si="1"/>
        <v>-9489.5586141433323</v>
      </c>
      <c r="J51">
        <v>0.69843</v>
      </c>
      <c r="K51" s="1">
        <f t="shared" si="2"/>
        <v>-50.575415282386459</v>
      </c>
    </row>
    <row r="52" spans="1:11" x14ac:dyDescent="0.45">
      <c r="A52">
        <v>0.95357000000000003</v>
      </c>
      <c r="B52">
        <v>6.4829999999999999E-2</v>
      </c>
      <c r="C52">
        <v>0.20849999999999999</v>
      </c>
      <c r="D52">
        <v>-1.0755300000000001</v>
      </c>
      <c r="E52">
        <v>2.0590999999999999</v>
      </c>
      <c r="F52" s="1">
        <f>A52*Sheet1!A52*greek!$B$1</f>
        <v>14122973.621262461</v>
      </c>
      <c r="G52" s="2">
        <f>B52*Sheet1!A52^2*0.01*greek!$B$1</f>
        <v>71340.870438538215</v>
      </c>
      <c r="H52" s="2">
        <f t="shared" si="0"/>
        <v>415614.61794019939</v>
      </c>
      <c r="I52" s="2">
        <f t="shared" si="1"/>
        <v>-8507.5937351684879</v>
      </c>
      <c r="J52">
        <v>0.69906000000000001</v>
      </c>
      <c r="K52" s="1">
        <f t="shared" si="2"/>
        <v>307.39813953489323</v>
      </c>
    </row>
    <row r="53" spans="1:11" x14ac:dyDescent="0.45">
      <c r="A53">
        <v>0.95277999999999996</v>
      </c>
      <c r="B53">
        <v>6.694E-2</v>
      </c>
      <c r="C53">
        <v>0.20768</v>
      </c>
      <c r="D53">
        <v>-1.09233</v>
      </c>
      <c r="E53">
        <v>2.0186799999999998</v>
      </c>
      <c r="F53" s="1">
        <f>A53*Sheet1!A53*greek!$B$1</f>
        <v>14035304.053156145</v>
      </c>
      <c r="G53" s="2">
        <f>B53*Sheet1!A53^2*0.01*greek!$B$1</f>
        <v>72871.77356810632</v>
      </c>
      <c r="H53" s="2">
        <f t="shared" si="0"/>
        <v>413980.06644518278</v>
      </c>
      <c r="I53" s="2">
        <f t="shared" si="1"/>
        <v>-8640.4841006169918</v>
      </c>
      <c r="J53">
        <v>0.69837000000000005</v>
      </c>
      <c r="K53" s="1">
        <f t="shared" si="2"/>
        <v>-286.77408637872446</v>
      </c>
    </row>
    <row r="54" spans="1:11" x14ac:dyDescent="0.45">
      <c r="A54">
        <v>0.96235999999999999</v>
      </c>
      <c r="B54">
        <v>5.5419999999999997E-2</v>
      </c>
      <c r="C54">
        <v>0.17373</v>
      </c>
      <c r="D54">
        <v>-0.96826000000000001</v>
      </c>
      <c r="E54">
        <v>2.1411500000000001</v>
      </c>
      <c r="F54" s="1">
        <f>A54*Sheet1!A54*greek!$B$1</f>
        <v>14425808.372093024</v>
      </c>
      <c r="G54" s="2">
        <f>B54*Sheet1!A54^2*0.01*greek!$B$1</f>
        <v>62472.222617940199</v>
      </c>
      <c r="H54" s="2">
        <f t="shared" si="0"/>
        <v>346305.6478405316</v>
      </c>
      <c r="I54" s="2">
        <f t="shared" si="1"/>
        <v>-7659.0729314981818</v>
      </c>
      <c r="J54">
        <v>0.69843999999999995</v>
      </c>
      <c r="K54" s="1">
        <f t="shared" si="2"/>
        <v>28.978604651122833</v>
      </c>
    </row>
    <row r="55" spans="1:11" x14ac:dyDescent="0.45">
      <c r="A55">
        <v>0.95864000000000005</v>
      </c>
      <c r="B55">
        <v>6.1280000000000001E-2</v>
      </c>
      <c r="C55">
        <v>0.18301000000000001</v>
      </c>
      <c r="D55">
        <v>-1.02948</v>
      </c>
      <c r="E55">
        <v>2.0528400000000002</v>
      </c>
      <c r="F55" s="1">
        <f>A55*Sheet1!A55*greek!$B$1</f>
        <v>14198063.521594686</v>
      </c>
      <c r="G55" s="2">
        <f>B55*Sheet1!A55^2*0.01*greek!$B$1</f>
        <v>67434.344292358801</v>
      </c>
      <c r="H55" s="2">
        <f t="shared" si="0"/>
        <v>364803.98671096348</v>
      </c>
      <c r="I55" s="2">
        <f t="shared" si="1"/>
        <v>-8143.3317513051743</v>
      </c>
      <c r="J55">
        <v>0.69910000000000005</v>
      </c>
      <c r="K55" s="1">
        <f t="shared" si="2"/>
        <v>228.5617275747872</v>
      </c>
    </row>
    <row r="56" spans="1:11" x14ac:dyDescent="0.45">
      <c r="A56">
        <v>0.96396999999999999</v>
      </c>
      <c r="B56">
        <v>5.5100000000000003E-2</v>
      </c>
      <c r="C56">
        <v>0.16275000000000001</v>
      </c>
      <c r="D56">
        <v>-0.95804</v>
      </c>
      <c r="E56">
        <v>2.1084000000000001</v>
      </c>
      <c r="F56" s="1">
        <f>A56*Sheet1!A56*greek!$B$1</f>
        <v>14392296.279069768</v>
      </c>
      <c r="G56" s="2">
        <f>B56*Sheet1!A56^2*0.01*greek!$B$1</f>
        <v>61616.920465116295</v>
      </c>
      <c r="H56" s="2">
        <f t="shared" si="0"/>
        <v>324418.60465116281</v>
      </c>
      <c r="I56" s="2">
        <f t="shared" si="1"/>
        <v>-7578.2312925170072</v>
      </c>
      <c r="J56">
        <v>0.69823999999999997</v>
      </c>
      <c r="K56" s="1">
        <f t="shared" si="2"/>
        <v>-313.73142857145882</v>
      </c>
    </row>
    <row r="57" spans="1:11" x14ac:dyDescent="0.45">
      <c r="A57">
        <v>0.96840000000000004</v>
      </c>
      <c r="B57">
        <v>4.9869999999999998E-2</v>
      </c>
      <c r="C57">
        <v>0.14510999999999999</v>
      </c>
      <c r="D57">
        <v>-0.89478000000000002</v>
      </c>
      <c r="E57">
        <v>2.15469</v>
      </c>
      <c r="F57" s="1">
        <f>A57*Sheet1!A57*greek!$B$1</f>
        <v>14554955.481727576</v>
      </c>
      <c r="G57" s="2">
        <f>B57*Sheet1!A57^2*0.01*greek!$B$1</f>
        <v>56515.401169435223</v>
      </c>
      <c r="H57" s="2">
        <f t="shared" si="0"/>
        <v>289255.81395348837</v>
      </c>
      <c r="I57" s="2">
        <f t="shared" si="1"/>
        <v>-7077.835785476982</v>
      </c>
      <c r="J57">
        <v>0.69708000000000003</v>
      </c>
      <c r="K57" s="1">
        <f t="shared" si="2"/>
        <v>-376.32558139532904</v>
      </c>
    </row>
    <row r="58" spans="1:11" x14ac:dyDescent="0.45">
      <c r="A58">
        <v>0.97723000000000004</v>
      </c>
      <c r="B58">
        <v>3.7609999999999998E-2</v>
      </c>
      <c r="C58">
        <v>0.11135</v>
      </c>
      <c r="D58">
        <v>-0.75214999999999999</v>
      </c>
      <c r="E58">
        <v>2.3184999999999998</v>
      </c>
      <c r="F58" s="1">
        <f>A58*Sheet1!A58*greek!$B$1</f>
        <v>15018823.8538206</v>
      </c>
      <c r="G58" s="2">
        <f>B58*Sheet1!A58^2*0.01*greek!$B$1</f>
        <v>44565.301016611294</v>
      </c>
      <c r="H58" s="2">
        <f t="shared" si="0"/>
        <v>221960.13289036549</v>
      </c>
      <c r="I58" s="2">
        <f t="shared" si="1"/>
        <v>-5949.6124031007757</v>
      </c>
      <c r="J58">
        <v>0.69730000000000003</v>
      </c>
      <c r="K58" s="1">
        <f t="shared" si="2"/>
        <v>63.636279069766857</v>
      </c>
    </row>
    <row r="59" spans="1:11" x14ac:dyDescent="0.45">
      <c r="A59">
        <v>0.98063</v>
      </c>
      <c r="B59">
        <v>3.3000000000000002E-2</v>
      </c>
      <c r="C59">
        <v>9.647E-2</v>
      </c>
      <c r="D59">
        <v>-0.69410000000000005</v>
      </c>
      <c r="E59">
        <v>2.37581</v>
      </c>
      <c r="F59" s="1">
        <f>A59*Sheet1!A59*greek!$B$1</f>
        <v>15188362.325581396</v>
      </c>
      <c r="G59" s="2">
        <f>B59*Sheet1!A59^2*0.01*greek!$B$1</f>
        <v>39713.734883720936</v>
      </c>
      <c r="H59" s="2">
        <f t="shared" si="0"/>
        <v>192299.00332225914</v>
      </c>
      <c r="I59" s="2">
        <f t="shared" si="1"/>
        <v>-5490.4287296313887</v>
      </c>
      <c r="J59">
        <v>0.69732000000000005</v>
      </c>
      <c r="K59" s="1">
        <f t="shared" si="2"/>
        <v>4.4392026578117498</v>
      </c>
    </row>
    <row r="60" spans="1:11" x14ac:dyDescent="0.45">
      <c r="A60">
        <v>0.98753000000000002</v>
      </c>
      <c r="B60">
        <v>2.2349999999999998E-2</v>
      </c>
      <c r="C60">
        <v>6.694E-2</v>
      </c>
      <c r="D60">
        <v>-0.55774000000000001</v>
      </c>
      <c r="E60">
        <v>2.5812400000000002</v>
      </c>
      <c r="F60" s="1">
        <f>A60*Sheet1!A60*greek!$B$1</f>
        <v>15708616.744186049</v>
      </c>
      <c r="G60" s="2">
        <f>B60*Sheet1!A60^2*0.01*greek!$B$1</f>
        <v>28370.570232558141</v>
      </c>
      <c r="H60" s="2">
        <f t="shared" si="0"/>
        <v>133435.21594684388</v>
      </c>
      <c r="I60" s="2">
        <f t="shared" si="1"/>
        <v>-4411.8019300743554</v>
      </c>
      <c r="J60">
        <v>0.69699</v>
      </c>
      <c r="K60" s="1">
        <f t="shared" si="2"/>
        <v>-63.458671096355609</v>
      </c>
    </row>
    <row r="61" spans="1:11" x14ac:dyDescent="0.45">
      <c r="A61">
        <v>0.98663999999999996</v>
      </c>
      <c r="B61">
        <v>2.4320000000000001E-2</v>
      </c>
      <c r="C61">
        <v>6.9309999999999997E-2</v>
      </c>
      <c r="D61">
        <v>-0.58076000000000005</v>
      </c>
      <c r="E61">
        <v>2.5011700000000001</v>
      </c>
      <c r="F61" s="1">
        <f>A61*Sheet1!A61*greek!$B$1</f>
        <v>15537121.594684387</v>
      </c>
      <c r="G61" s="2">
        <f>B61*Sheet1!A61^2*0.01*greek!$B$1</f>
        <v>30255.372757475092</v>
      </c>
      <c r="H61" s="2">
        <f t="shared" si="0"/>
        <v>138159.4684385382</v>
      </c>
      <c r="I61" s="2">
        <f t="shared" si="1"/>
        <v>-4593.8933713020097</v>
      </c>
      <c r="J61">
        <v>0.69730000000000003</v>
      </c>
      <c r="K61" s="1">
        <f t="shared" si="2"/>
        <v>41.364916943525934</v>
      </c>
    </row>
    <row r="62" spans="1:11" x14ac:dyDescent="0.45">
      <c r="A62">
        <v>0.99348000000000003</v>
      </c>
      <c r="B62">
        <v>1.256E-2</v>
      </c>
      <c r="C62">
        <v>3.8019999999999998E-2</v>
      </c>
      <c r="D62">
        <v>-0.42369000000000001</v>
      </c>
      <c r="E62">
        <v>2.847</v>
      </c>
      <c r="F62" s="1">
        <f>A62*Sheet1!A62*greek!$B$1</f>
        <v>16337960.132890368</v>
      </c>
      <c r="G62" s="2">
        <f>B62*Sheet1!A62^2*0.01*greek!$B$1</f>
        <v>17040.498338870431</v>
      </c>
      <c r="H62" s="2">
        <f t="shared" si="0"/>
        <v>75787.375415282397</v>
      </c>
      <c r="I62" s="2">
        <f t="shared" si="1"/>
        <v>-3351.4475557664932</v>
      </c>
      <c r="J62">
        <v>0.70043999999999995</v>
      </c>
      <c r="K62" s="1">
        <f t="shared" si="2"/>
        <v>433.82073089699895</v>
      </c>
    </row>
    <row r="63" spans="1:11" x14ac:dyDescent="0.45">
      <c r="A63">
        <v>0.99414000000000002</v>
      </c>
      <c r="B63">
        <v>1.162E-2</v>
      </c>
      <c r="C63">
        <v>3.406E-2</v>
      </c>
      <c r="D63">
        <v>-0.40806999999999999</v>
      </c>
      <c r="E63">
        <v>2.8461599999999998</v>
      </c>
      <c r="F63" s="1">
        <f>A63*Sheet1!A63*greek!$B$1</f>
        <v>16348813.953488374</v>
      </c>
      <c r="G63" s="2">
        <f>B63*Sheet1!A63^2*0.01*greek!$B$1</f>
        <v>15765.174418604654</v>
      </c>
      <c r="H63" s="2">
        <f t="shared" si="0"/>
        <v>67893.687707641206</v>
      </c>
      <c r="I63" s="2">
        <f t="shared" si="1"/>
        <v>-3227.8911564625851</v>
      </c>
      <c r="J63">
        <v>0.70009999999999994</v>
      </c>
      <c r="K63" s="1">
        <f t="shared" si="2"/>
        <v>-25.767707641196541</v>
      </c>
    </row>
    <row r="64" spans="1:11" x14ac:dyDescent="0.45">
      <c r="A64">
        <v>0.99475000000000002</v>
      </c>
      <c r="B64">
        <v>1.072E-2</v>
      </c>
      <c r="C64">
        <v>3.041E-2</v>
      </c>
      <c r="D64">
        <v>-0.39328999999999997</v>
      </c>
      <c r="E64">
        <v>2.84537</v>
      </c>
      <c r="F64" s="1">
        <f>A64*Sheet1!A64*greek!$B$1</f>
        <v>16358845.514950169</v>
      </c>
      <c r="G64" s="2">
        <f>B64*Sheet1!A64^2*0.01*greek!$B$1</f>
        <v>14544.119601328906</v>
      </c>
      <c r="H64" s="2">
        <f t="shared" si="0"/>
        <v>60617.940199335557</v>
      </c>
      <c r="I64" s="2">
        <f t="shared" si="1"/>
        <v>-3110.9792754311029</v>
      </c>
      <c r="J64">
        <v>0.70013999999999998</v>
      </c>
      <c r="K64" s="1">
        <f t="shared" si="2"/>
        <v>2.7157475083083642</v>
      </c>
    </row>
    <row r="65" spans="1:11" x14ac:dyDescent="0.45">
      <c r="A65">
        <v>0.99533000000000005</v>
      </c>
      <c r="B65">
        <v>9.8300000000000002E-3</v>
      </c>
      <c r="C65">
        <v>2.6939999999999999E-2</v>
      </c>
      <c r="D65">
        <v>-0.37858000000000003</v>
      </c>
      <c r="E65">
        <v>2.8445999999999998</v>
      </c>
      <c r="F65" s="1">
        <f>A65*Sheet1!A65*greek!$B$1</f>
        <v>16368383.720930235</v>
      </c>
      <c r="G65" s="2">
        <f>B65*Sheet1!A65^2*0.01*greek!$B$1</f>
        <v>13336.632059800666</v>
      </c>
      <c r="H65" s="2">
        <f t="shared" si="0"/>
        <v>53700.99667774087</v>
      </c>
      <c r="I65" s="2">
        <f t="shared" si="1"/>
        <v>-2994.6211042556565</v>
      </c>
      <c r="J65">
        <v>0.70013999999999998</v>
      </c>
      <c r="K65" s="1">
        <f t="shared" si="2"/>
        <v>0</v>
      </c>
    </row>
    <row r="66" spans="1:11" x14ac:dyDescent="0.45">
      <c r="A66">
        <v>0.99587999999999999</v>
      </c>
      <c r="B66">
        <v>8.94E-3</v>
      </c>
      <c r="C66">
        <v>2.368E-2</v>
      </c>
      <c r="D66">
        <v>-0.36409000000000002</v>
      </c>
      <c r="E66">
        <v>2.8438599999999998</v>
      </c>
      <c r="F66" s="1">
        <f>A66*Sheet1!A66*greek!$B$1</f>
        <v>16377428.571428575</v>
      </c>
      <c r="G66" s="2">
        <f>B66*Sheet1!A66^2*0.01*greek!$B$1</f>
        <v>12129.144518272427</v>
      </c>
      <c r="H66" s="2">
        <f t="shared" si="0"/>
        <v>47202.657807308977</v>
      </c>
      <c r="I66" s="2">
        <f t="shared" si="1"/>
        <v>-2880.0031640563207</v>
      </c>
      <c r="J66">
        <v>0.70013999999999998</v>
      </c>
      <c r="K66" s="1">
        <f t="shared" si="2"/>
        <v>0</v>
      </c>
    </row>
    <row r="67" spans="1:11" x14ac:dyDescent="0.45">
      <c r="A67">
        <v>0.99639999999999995</v>
      </c>
      <c r="B67">
        <v>8.0599999999999995E-3</v>
      </c>
      <c r="C67">
        <v>2.0559999999999998E-2</v>
      </c>
      <c r="D67">
        <v>-0.34936</v>
      </c>
      <c r="E67">
        <v>2.8431500000000001</v>
      </c>
      <c r="F67" s="1">
        <f>A67*Sheet1!A67*greek!$B$1</f>
        <v>16385980.066445185</v>
      </c>
      <c r="G67" s="2">
        <f>B67*Sheet1!A67^2*0.01*greek!$B$1</f>
        <v>10935.224252491695</v>
      </c>
      <c r="H67" s="2">
        <f t="shared" si="0"/>
        <v>40983.388704318939</v>
      </c>
      <c r="I67" s="2">
        <f t="shared" si="1"/>
        <v>-2763.4867900648637</v>
      </c>
      <c r="J67">
        <v>0.69979999999999998</v>
      </c>
      <c r="K67" s="1">
        <f t="shared" si="2"/>
        <v>-16.048903654485382</v>
      </c>
    </row>
    <row r="68" spans="1:11" x14ac:dyDescent="0.45">
      <c r="A68">
        <v>0.99687999999999999</v>
      </c>
      <c r="B68">
        <v>7.2199999999999999E-3</v>
      </c>
      <c r="C68">
        <v>1.7739999999999999E-2</v>
      </c>
      <c r="D68">
        <v>-0.33556999999999998</v>
      </c>
      <c r="E68">
        <v>2.8424700000000001</v>
      </c>
      <c r="F68" s="1">
        <f>A68*Sheet1!A68*greek!$B$1</f>
        <v>16393873.754152823</v>
      </c>
      <c r="G68" s="2">
        <f>B68*Sheet1!A68^2*0.01*greek!$B$1</f>
        <v>9795.573089700998</v>
      </c>
      <c r="H68" s="2">
        <f t="shared" si="0"/>
        <v>35362.126245847176</v>
      </c>
      <c r="I68" s="2">
        <f t="shared" si="1"/>
        <v>-2654.4059484258819</v>
      </c>
      <c r="J68">
        <v>0.69984000000000002</v>
      </c>
      <c r="K68" s="1">
        <f t="shared" si="2"/>
        <v>1.639335548174397</v>
      </c>
    </row>
    <row r="69" spans="1:11" x14ac:dyDescent="0.45">
      <c r="A69">
        <v>0.99733000000000005</v>
      </c>
      <c r="B69">
        <v>6.4000000000000003E-3</v>
      </c>
      <c r="C69">
        <v>1.5129999999999999E-2</v>
      </c>
      <c r="D69">
        <v>-0.32214999999999999</v>
      </c>
      <c r="E69">
        <v>2.8418199999999998</v>
      </c>
      <c r="F69" s="1">
        <f>A69*Sheet1!A69*greek!$B$1</f>
        <v>16401274.086378738</v>
      </c>
      <c r="G69" s="2">
        <f>B69*Sheet1!A69^2*0.01*greek!$B$1</f>
        <v>8683.0564784053167</v>
      </c>
      <c r="H69" s="2">
        <f t="shared" si="0"/>
        <v>30159.468438538206</v>
      </c>
      <c r="I69" s="2">
        <f t="shared" si="1"/>
        <v>-2548.2518588830885</v>
      </c>
      <c r="J69">
        <v>0.69984000000000002</v>
      </c>
      <c r="K69" s="1">
        <f t="shared" si="2"/>
        <v>0</v>
      </c>
    </row>
    <row r="70" spans="1:11" x14ac:dyDescent="0.45">
      <c r="A70">
        <v>0.99843000000000004</v>
      </c>
      <c r="B70">
        <v>4.2100000000000002E-3</v>
      </c>
      <c r="C70">
        <v>9.1699999999999993E-3</v>
      </c>
      <c r="D70">
        <v>-0.28049000000000002</v>
      </c>
      <c r="E70">
        <v>2.8408799999999998</v>
      </c>
      <c r="F70" s="1">
        <f>A70*Sheet1!A70*greek!$B$1</f>
        <v>16419363.787375418</v>
      </c>
      <c r="G70" s="2">
        <f>B70*Sheet1!A70^2*0.01*greek!$B$1</f>
        <v>5711.823089700998</v>
      </c>
      <c r="H70" s="2">
        <f t="shared" si="0"/>
        <v>18279.069767441862</v>
      </c>
      <c r="I70" s="2">
        <f t="shared" si="1"/>
        <v>-2218.7153931339981</v>
      </c>
      <c r="J70">
        <v>0.67147999999999997</v>
      </c>
      <c r="K70" s="1">
        <f t="shared" si="2"/>
        <v>-855.3225249169451</v>
      </c>
    </row>
    <row r="71" spans="1:11" x14ac:dyDescent="0.45">
      <c r="A71">
        <v>0.99875000000000003</v>
      </c>
      <c r="B71">
        <v>3.5100000000000001E-3</v>
      </c>
      <c r="C71">
        <v>7.3000000000000001E-3</v>
      </c>
      <c r="D71">
        <v>-0.26946999999999999</v>
      </c>
      <c r="E71">
        <v>2.8403200000000002</v>
      </c>
      <c r="F71" s="1">
        <f>A71*Sheet1!A71*greek!$B$1</f>
        <v>16424626.245847179</v>
      </c>
      <c r="G71" s="2">
        <f>B71*Sheet1!A71^2*0.01*greek!$B$1</f>
        <v>4762.1137873754151</v>
      </c>
      <c r="H71" s="2">
        <f t="shared" si="0"/>
        <v>14551.495016611298</v>
      </c>
      <c r="I71" s="2">
        <f t="shared" si="1"/>
        <v>-2131.545641512419</v>
      </c>
      <c r="J71">
        <v>0.66925999999999997</v>
      </c>
      <c r="K71" s="1">
        <f t="shared" si="2"/>
        <v>-40.579534883720932</v>
      </c>
    </row>
    <row r="72" spans="1:11" x14ac:dyDescent="0.45">
      <c r="A72">
        <v>0.99907000000000001</v>
      </c>
      <c r="B72">
        <v>2.7399999999999998E-3</v>
      </c>
      <c r="C72">
        <v>5.4099999999999999E-3</v>
      </c>
      <c r="D72">
        <v>-0.25718999999999997</v>
      </c>
      <c r="E72">
        <v>2.8397600000000001</v>
      </c>
      <c r="F72" s="1">
        <f>A72*Sheet1!A72*greek!$B$1</f>
        <v>16429888.704318939</v>
      </c>
      <c r="G72" s="2">
        <f>B72*Sheet1!A72^2*0.01*greek!$B$1</f>
        <v>3717.4335548172762</v>
      </c>
      <c r="H72" s="2">
        <f t="shared" ref="H72:H94" si="3">C72*$B$1</f>
        <v>10784.053156146179</v>
      </c>
      <c r="I72" s="2">
        <f t="shared" ref="I72:I94" si="4">D72*$B$1/252</f>
        <v>-2034.4091124822021</v>
      </c>
      <c r="J72">
        <v>0.66337000000000002</v>
      </c>
      <c r="K72" s="1">
        <f t="shared" si="2"/>
        <v>-85.708305647839822</v>
      </c>
    </row>
    <row r="73" spans="1:11" x14ac:dyDescent="0.45">
      <c r="A73">
        <v>0.99926999999999999</v>
      </c>
      <c r="B73">
        <v>2.2599999999999999E-3</v>
      </c>
      <c r="C73">
        <v>4.2500000000000003E-3</v>
      </c>
      <c r="D73">
        <v>-0.24998999999999999</v>
      </c>
      <c r="E73">
        <v>2.8392599999999999</v>
      </c>
      <c r="F73" s="1">
        <f>A73*Sheet1!A73*greek!$B$1</f>
        <v>16433177.740863789</v>
      </c>
      <c r="G73" s="2">
        <f>B73*Sheet1!A73^2*0.01*greek!$B$1</f>
        <v>3066.2043189368774</v>
      </c>
      <c r="H73" s="2">
        <f t="shared" si="3"/>
        <v>8471.7607973421946</v>
      </c>
      <c r="I73" s="2">
        <f t="shared" si="4"/>
        <v>-1977.4560987185573</v>
      </c>
      <c r="J73">
        <v>0.66337000000000002</v>
      </c>
      <c r="K73" s="1">
        <f t="shared" ref="K73:K94" si="5">(J73-J72)*H72</f>
        <v>0</v>
      </c>
    </row>
    <row r="74" spans="1:11" x14ac:dyDescent="0.45">
      <c r="A74">
        <v>0.99944</v>
      </c>
      <c r="B74">
        <v>1.81E-3</v>
      </c>
      <c r="C74">
        <v>3.2499999999999999E-3</v>
      </c>
      <c r="D74">
        <v>-0.24338000000000001</v>
      </c>
      <c r="E74">
        <v>2.8387600000000002</v>
      </c>
      <c r="F74" s="1">
        <f>A74*Sheet1!A74*greek!$B$1</f>
        <v>16435973.421926914</v>
      </c>
      <c r="G74" s="2">
        <f>B74*Sheet1!A74^2*0.01*greek!$B$1</f>
        <v>2455.6769102990033</v>
      </c>
      <c r="H74" s="2">
        <f t="shared" si="3"/>
        <v>6478.4053156146183</v>
      </c>
      <c r="I74" s="2">
        <f t="shared" si="4"/>
        <v>-1925.1700680272111</v>
      </c>
      <c r="J74">
        <v>0.66310999999999998</v>
      </c>
      <c r="K74" s="1">
        <f t="shared" si="5"/>
        <v>-2.2026578073092922</v>
      </c>
    </row>
    <row r="75" spans="1:11" x14ac:dyDescent="0.45">
      <c r="A75">
        <v>0.99958000000000002</v>
      </c>
      <c r="B75">
        <v>1.42E-3</v>
      </c>
      <c r="C75">
        <v>2.4099999999999998E-3</v>
      </c>
      <c r="D75">
        <v>-0.23749000000000001</v>
      </c>
      <c r="E75">
        <v>2.8382900000000002</v>
      </c>
      <c r="F75" s="1">
        <f>A75*Sheet1!A75*greek!$B$1</f>
        <v>16438275.747508306</v>
      </c>
      <c r="G75" s="2">
        <f>B75*Sheet1!A75^2*0.01*greek!$B$1</f>
        <v>1926.5531561461798</v>
      </c>
      <c r="H75" s="2">
        <f t="shared" si="3"/>
        <v>4803.9867109634552</v>
      </c>
      <c r="I75" s="2">
        <f t="shared" si="4"/>
        <v>-1878.5793387122292</v>
      </c>
      <c r="J75">
        <v>0.66269</v>
      </c>
      <c r="K75" s="1">
        <f t="shared" si="5"/>
        <v>-2.7209302325579841</v>
      </c>
    </row>
    <row r="76" spans="1:11" x14ac:dyDescent="0.45">
      <c r="A76">
        <v>0.99972000000000005</v>
      </c>
      <c r="B76">
        <v>1E-3</v>
      </c>
      <c r="C76">
        <v>1.5900000000000001E-3</v>
      </c>
      <c r="D76">
        <v>-0.23105999999999999</v>
      </c>
      <c r="E76">
        <v>2.8378100000000002</v>
      </c>
      <c r="F76" s="1">
        <f>A76*Sheet1!A76*greek!$B$1</f>
        <v>16440578.073089704</v>
      </c>
      <c r="G76" s="2">
        <f>B76*Sheet1!A76^2*0.01*greek!$B$1</f>
        <v>1356.7275747508309</v>
      </c>
      <c r="H76" s="2">
        <f t="shared" si="3"/>
        <v>3169.4352159468444</v>
      </c>
      <c r="I76" s="2">
        <f t="shared" si="4"/>
        <v>-1827.717133364974</v>
      </c>
      <c r="J76">
        <v>0.65747</v>
      </c>
      <c r="K76" s="1">
        <f t="shared" si="5"/>
        <v>-25.076810631229247</v>
      </c>
    </row>
    <row r="77" spans="1:11" x14ac:dyDescent="0.45">
      <c r="A77">
        <v>0.99980999999999998</v>
      </c>
      <c r="B77">
        <v>7.2999999999999996E-4</v>
      </c>
      <c r="C77">
        <v>1.1000000000000001E-3</v>
      </c>
      <c r="D77">
        <v>-0.22720000000000001</v>
      </c>
      <c r="E77">
        <v>2.8373599999999999</v>
      </c>
      <c r="F77" s="1">
        <f>A77*Sheet1!A77*greek!$B$1</f>
        <v>16442058.139534885</v>
      </c>
      <c r="G77" s="2">
        <f>B77*Sheet1!A77^2*0.01*greek!$B$1</f>
        <v>990.4111295681065</v>
      </c>
      <c r="H77" s="2">
        <f t="shared" si="3"/>
        <v>2192.6910299003325</v>
      </c>
      <c r="I77" s="2">
        <f t="shared" si="4"/>
        <v>-1797.18398987502</v>
      </c>
      <c r="J77">
        <v>0.65736000000000006</v>
      </c>
      <c r="K77" s="1">
        <f t="shared" si="5"/>
        <v>-0.34863787375397376</v>
      </c>
    </row>
    <row r="78" spans="1:11" x14ac:dyDescent="0.45">
      <c r="A78">
        <v>0.99987999999999999</v>
      </c>
      <c r="B78">
        <v>4.8000000000000001E-4</v>
      </c>
      <c r="C78">
        <v>6.8000000000000005E-4</v>
      </c>
      <c r="D78">
        <v>-0.22350999999999999</v>
      </c>
      <c r="E78">
        <v>2.83691</v>
      </c>
      <c r="F78" s="1">
        <f>A78*Sheet1!A78*greek!$B$1</f>
        <v>16443209.302325584</v>
      </c>
      <c r="G78" s="2">
        <f>B78*Sheet1!A78^2*0.01*greek!$B$1</f>
        <v>651.22923588039873</v>
      </c>
      <c r="H78" s="2">
        <f t="shared" si="3"/>
        <v>1355.4817275747512</v>
      </c>
      <c r="I78" s="2">
        <f t="shared" si="4"/>
        <v>-1767.9955703211517</v>
      </c>
      <c r="J78">
        <v>0.65369999999999995</v>
      </c>
      <c r="K78" s="1">
        <f t="shared" si="5"/>
        <v>-8.0252491694354529</v>
      </c>
    </row>
    <row r="79" spans="1:11" x14ac:dyDescent="0.45">
      <c r="A79">
        <v>0.99992999999999999</v>
      </c>
      <c r="B79">
        <v>3.2000000000000003E-4</v>
      </c>
      <c r="C79">
        <v>4.2999999999999999E-4</v>
      </c>
      <c r="D79">
        <v>-0.22122</v>
      </c>
      <c r="E79">
        <v>2.8364699999999998</v>
      </c>
      <c r="F79" s="1">
        <f>A79*Sheet1!A79*greek!$B$1</f>
        <v>16444031.561461795</v>
      </c>
      <c r="G79" s="2">
        <f>B79*Sheet1!A79^2*0.01*greek!$B$1</f>
        <v>434.15282392026586</v>
      </c>
      <c r="H79" s="2">
        <f t="shared" si="3"/>
        <v>857.14285714285722</v>
      </c>
      <c r="I79" s="2">
        <f t="shared" si="4"/>
        <v>-1749.8813478879924</v>
      </c>
      <c r="J79">
        <v>0.65368999999999999</v>
      </c>
      <c r="K79" s="1">
        <f t="shared" si="5"/>
        <v>-1.3554817275685823E-2</v>
      </c>
    </row>
    <row r="80" spans="1:11" x14ac:dyDescent="0.45">
      <c r="A80">
        <v>0.99995999999999996</v>
      </c>
      <c r="B80">
        <v>1.7000000000000001E-4</v>
      </c>
      <c r="C80">
        <v>2.1000000000000001E-4</v>
      </c>
      <c r="D80">
        <v>-0.21895999999999999</v>
      </c>
      <c r="E80">
        <v>2.8360300000000001</v>
      </c>
      <c r="F80" s="1">
        <f>A80*Sheet1!A80*greek!$B$1</f>
        <v>16444524.916943524</v>
      </c>
      <c r="G80" s="2">
        <f>B80*Sheet1!A80^2*0.01*greek!$B$1</f>
        <v>230.64368770764125</v>
      </c>
      <c r="H80" s="2">
        <f t="shared" si="3"/>
        <v>418.60465116279073</v>
      </c>
      <c r="I80" s="2">
        <f t="shared" si="4"/>
        <v>-1732.0044296788485</v>
      </c>
      <c r="J80">
        <v>0.64542999999999995</v>
      </c>
      <c r="K80" s="1">
        <f t="shared" si="5"/>
        <v>-7.0800000000000392</v>
      </c>
    </row>
    <row r="81" spans="1:11" x14ac:dyDescent="0.45">
      <c r="A81">
        <v>0.99997999999999998</v>
      </c>
      <c r="B81">
        <v>1E-4</v>
      </c>
      <c r="C81">
        <v>1.1E-4</v>
      </c>
      <c r="D81">
        <v>-0.21795999999999999</v>
      </c>
      <c r="E81">
        <v>2.8355899999999998</v>
      </c>
      <c r="F81" s="1">
        <f>A81*Sheet1!A81*greek!$B$1</f>
        <v>16444853.820598006</v>
      </c>
      <c r="G81" s="2">
        <f>B81*Sheet1!A81^2*0.01*greek!$B$1</f>
        <v>135.67275747508307</v>
      </c>
      <c r="H81" s="2">
        <f t="shared" si="3"/>
        <v>219.26910299003325</v>
      </c>
      <c r="I81" s="2">
        <f t="shared" si="4"/>
        <v>-1724.0942888783422</v>
      </c>
      <c r="J81">
        <v>0.64519000000000004</v>
      </c>
      <c r="K81" s="1">
        <f t="shared" si="5"/>
        <v>-0.10046511627903082</v>
      </c>
    </row>
    <row r="82" spans="1:11" x14ac:dyDescent="0.45">
      <c r="A82">
        <v>0.99999000000000005</v>
      </c>
      <c r="B82">
        <v>5.0000000000000002E-5</v>
      </c>
      <c r="C82">
        <v>5.0000000000000002E-5</v>
      </c>
      <c r="D82">
        <v>-0.21729999999999999</v>
      </c>
      <c r="E82">
        <v>2.8351600000000001</v>
      </c>
      <c r="F82" s="1">
        <f>A82*Sheet1!A82*greek!$B$1</f>
        <v>16445018.272425251</v>
      </c>
      <c r="G82" s="2">
        <f>B82*Sheet1!A82^2*0.01*greek!$B$1</f>
        <v>67.836378737541537</v>
      </c>
      <c r="H82" s="2">
        <f t="shared" si="3"/>
        <v>99.667774086378756</v>
      </c>
      <c r="I82" s="2">
        <f t="shared" si="4"/>
        <v>-1718.8735959500079</v>
      </c>
      <c r="J82">
        <v>0.64432</v>
      </c>
      <c r="K82" s="1">
        <f t="shared" si="5"/>
        <v>-0.19076411960133713</v>
      </c>
    </row>
    <row r="83" spans="1:11" x14ac:dyDescent="0.45">
      <c r="A83">
        <v>1</v>
      </c>
      <c r="B83">
        <v>0</v>
      </c>
      <c r="C83">
        <v>0</v>
      </c>
      <c r="D83">
        <v>-0.21662000000000001</v>
      </c>
      <c r="E83">
        <v>3.66473</v>
      </c>
      <c r="F83" s="1">
        <f>A83*Sheet1!A83*greek!$B$1</f>
        <v>18099667.774086382</v>
      </c>
      <c r="G83" s="2">
        <f>B83*Sheet1!A83^2*0.01*greek!$B$1</f>
        <v>0</v>
      </c>
      <c r="H83" s="2">
        <f t="shared" si="3"/>
        <v>0</v>
      </c>
      <c r="I83" s="2">
        <f t="shared" si="4"/>
        <v>-1713.4947002056638</v>
      </c>
      <c r="J83">
        <v>0.67386999999999997</v>
      </c>
      <c r="K83" s="1">
        <f t="shared" si="5"/>
        <v>2.9451827242524886</v>
      </c>
    </row>
    <row r="84" spans="1:11" x14ac:dyDescent="0.45">
      <c r="A84">
        <v>1</v>
      </c>
      <c r="B84">
        <v>0</v>
      </c>
      <c r="C84">
        <v>0</v>
      </c>
      <c r="D84">
        <v>-0.21662999999999999</v>
      </c>
      <c r="E84">
        <v>3.6642999999999999</v>
      </c>
      <c r="F84" s="1">
        <f>A84*Sheet1!A84*greek!$B$1</f>
        <v>18099667.774086382</v>
      </c>
      <c r="G84" s="2">
        <f>B84*Sheet1!A84^2*0.01*greek!$B$1</f>
        <v>0</v>
      </c>
      <c r="H84" s="2">
        <f t="shared" si="3"/>
        <v>0</v>
      </c>
      <c r="I84" s="2">
        <f t="shared" si="4"/>
        <v>-1713.5738016136688</v>
      </c>
      <c r="J84">
        <v>0.67349000000000003</v>
      </c>
      <c r="K84" s="1">
        <f t="shared" si="5"/>
        <v>0</v>
      </c>
    </row>
    <row r="85" spans="1:11" x14ac:dyDescent="0.45">
      <c r="A85">
        <v>1</v>
      </c>
      <c r="B85">
        <v>0</v>
      </c>
      <c r="C85">
        <v>0</v>
      </c>
      <c r="D85">
        <v>-0.21665000000000001</v>
      </c>
      <c r="E85">
        <v>4.5438700000000001</v>
      </c>
      <c r="F85" s="1">
        <f>A85*Sheet1!A85*greek!$B$1</f>
        <v>19853820.598006647</v>
      </c>
      <c r="G85" s="2">
        <f>B85*Sheet1!A85^2*0.01*greek!$B$1</f>
        <v>0</v>
      </c>
      <c r="H85" s="2">
        <f t="shared" si="3"/>
        <v>0</v>
      </c>
      <c r="I85" s="2">
        <f t="shared" si="4"/>
        <v>-1713.7320044296791</v>
      </c>
      <c r="J85">
        <v>0.69950999999999997</v>
      </c>
      <c r="K85" s="1">
        <f t="shared" si="5"/>
        <v>0</v>
      </c>
    </row>
    <row r="86" spans="1:11" x14ac:dyDescent="0.45">
      <c r="A86">
        <v>1</v>
      </c>
      <c r="B86">
        <v>0</v>
      </c>
      <c r="C86">
        <v>0</v>
      </c>
      <c r="D86">
        <v>-0.21665999999999999</v>
      </c>
      <c r="E86">
        <v>3.91344</v>
      </c>
      <c r="F86" s="1">
        <f>A86*Sheet1!A86*greek!$B$1</f>
        <v>18598006.644518275</v>
      </c>
      <c r="G86" s="2">
        <f>B86*Sheet1!A86^2*0.01*greek!$B$1</f>
        <v>0</v>
      </c>
      <c r="H86" s="2">
        <f t="shared" si="3"/>
        <v>0</v>
      </c>
      <c r="I86" s="2">
        <f t="shared" si="4"/>
        <v>-1713.811105837684</v>
      </c>
      <c r="J86">
        <v>0.71258999999999995</v>
      </c>
      <c r="K86" s="1">
        <f t="shared" si="5"/>
        <v>0</v>
      </c>
    </row>
    <row r="87" spans="1:11" x14ac:dyDescent="0.45">
      <c r="A87">
        <v>1</v>
      </c>
      <c r="B87">
        <v>0</v>
      </c>
      <c r="C87">
        <v>0</v>
      </c>
      <c r="D87">
        <v>-0.21668000000000001</v>
      </c>
      <c r="E87">
        <v>3.6030099999999998</v>
      </c>
      <c r="F87" s="1">
        <f>A87*Sheet1!A87*greek!$B$1</f>
        <v>17980066.445182726</v>
      </c>
      <c r="G87" s="2">
        <f>B87*Sheet1!A87^2*0.01*greek!$B$1</f>
        <v>0</v>
      </c>
      <c r="H87" s="2">
        <f t="shared" si="3"/>
        <v>0</v>
      </c>
      <c r="I87" s="2">
        <f t="shared" si="4"/>
        <v>-1713.9693086536945</v>
      </c>
      <c r="J87">
        <v>0.71597</v>
      </c>
      <c r="K87" s="1">
        <f t="shared" si="5"/>
        <v>0</v>
      </c>
    </row>
    <row r="88" spans="1:11" x14ac:dyDescent="0.45">
      <c r="A88">
        <v>1</v>
      </c>
      <c r="B88">
        <v>0</v>
      </c>
      <c r="C88">
        <v>0</v>
      </c>
      <c r="D88">
        <v>-0.2167</v>
      </c>
      <c r="E88">
        <v>3.4725799999999998</v>
      </c>
      <c r="F88" s="1">
        <f>A88*Sheet1!A88*greek!$B$1</f>
        <v>17720930.232558142</v>
      </c>
      <c r="G88" s="2">
        <f>B88*Sheet1!A88^2*0.01*greek!$B$1</f>
        <v>0</v>
      </c>
      <c r="H88" s="2">
        <f t="shared" si="3"/>
        <v>0</v>
      </c>
      <c r="I88" s="2">
        <f t="shared" si="4"/>
        <v>-1714.1275114697044</v>
      </c>
      <c r="J88">
        <v>0.71697999999999995</v>
      </c>
      <c r="K88" s="1">
        <f t="shared" si="5"/>
        <v>0</v>
      </c>
    </row>
    <row r="89" spans="1:11" x14ac:dyDescent="0.45">
      <c r="A89">
        <v>1</v>
      </c>
      <c r="B89">
        <v>0</v>
      </c>
      <c r="C89">
        <v>0</v>
      </c>
      <c r="D89">
        <v>-0.21671000000000001</v>
      </c>
      <c r="E89">
        <v>3.6521499999999998</v>
      </c>
      <c r="F89" s="1">
        <f>A89*Sheet1!A89*greek!$B$1</f>
        <v>18079734.219269104</v>
      </c>
      <c r="G89" s="2">
        <f>B89*Sheet1!A89^2*0.01*greek!$B$1</f>
        <v>0</v>
      </c>
      <c r="H89" s="2">
        <f t="shared" si="3"/>
        <v>0</v>
      </c>
      <c r="I89" s="2">
        <f t="shared" si="4"/>
        <v>-1714.2066128777094</v>
      </c>
      <c r="J89">
        <v>0.71726999999999996</v>
      </c>
      <c r="K89" s="1">
        <f t="shared" si="5"/>
        <v>0</v>
      </c>
    </row>
    <row r="90" spans="1:11" x14ac:dyDescent="0.45">
      <c r="A90">
        <v>1</v>
      </c>
      <c r="B90">
        <v>0</v>
      </c>
      <c r="C90">
        <v>0</v>
      </c>
      <c r="D90">
        <v>-0.21673000000000001</v>
      </c>
      <c r="E90">
        <v>3.59172</v>
      </c>
      <c r="F90" s="1">
        <f>A90*Sheet1!A90*greek!$B$1</f>
        <v>17960132.890365452</v>
      </c>
      <c r="G90" s="2">
        <f>B90*Sheet1!A90^2*0.01*greek!$B$1</f>
        <v>0</v>
      </c>
      <c r="H90" s="2">
        <f t="shared" si="3"/>
        <v>0</v>
      </c>
      <c r="I90" s="2">
        <f t="shared" si="4"/>
        <v>-1714.3648156937195</v>
      </c>
      <c r="J90">
        <v>0.71765000000000001</v>
      </c>
      <c r="K90" s="1">
        <f t="shared" si="5"/>
        <v>0</v>
      </c>
    </row>
    <row r="91" spans="1:11" x14ac:dyDescent="0.45">
      <c r="A91">
        <v>1</v>
      </c>
      <c r="B91">
        <v>0</v>
      </c>
      <c r="C91">
        <v>0</v>
      </c>
      <c r="D91">
        <v>-0.21675</v>
      </c>
      <c r="E91">
        <v>3.5512899999999998</v>
      </c>
      <c r="F91" s="1">
        <f>A91*Sheet1!A91*greek!$B$1</f>
        <v>17880398.671096347</v>
      </c>
      <c r="G91" s="2">
        <f>B91*Sheet1!A91^2*0.01*greek!$B$1</f>
        <v>0</v>
      </c>
      <c r="H91" s="2">
        <f t="shared" si="3"/>
        <v>0</v>
      </c>
      <c r="I91" s="2">
        <f t="shared" si="4"/>
        <v>-1714.5230185097296</v>
      </c>
      <c r="J91">
        <v>0.71716999999999997</v>
      </c>
      <c r="K91" s="1">
        <f t="shared" si="5"/>
        <v>0</v>
      </c>
    </row>
    <row r="92" spans="1:11" x14ac:dyDescent="0.45">
      <c r="A92">
        <v>1</v>
      </c>
      <c r="B92">
        <v>0</v>
      </c>
      <c r="C92">
        <v>0</v>
      </c>
      <c r="D92">
        <v>-0.21676999999999999</v>
      </c>
      <c r="E92">
        <v>3.1008599999999999</v>
      </c>
      <c r="F92" s="1">
        <f>A92*Sheet1!A92*greek!$B$1</f>
        <v>16983388.704318937</v>
      </c>
      <c r="G92" s="2">
        <f>B92*Sheet1!A92^2*0.01*greek!$B$1</f>
        <v>0</v>
      </c>
      <c r="H92" s="2">
        <f t="shared" si="3"/>
        <v>0</v>
      </c>
      <c r="I92" s="2">
        <f t="shared" si="4"/>
        <v>-1714.6812213257397</v>
      </c>
      <c r="J92">
        <v>0.71697</v>
      </c>
      <c r="K92" s="1">
        <f t="shared" si="5"/>
        <v>0</v>
      </c>
    </row>
    <row r="93" spans="1:11" x14ac:dyDescent="0.45">
      <c r="A93">
        <v>1</v>
      </c>
      <c r="B93">
        <v>0</v>
      </c>
      <c r="C93">
        <v>0</v>
      </c>
      <c r="D93">
        <v>-0.21678</v>
      </c>
      <c r="E93">
        <v>2.8304299999999998</v>
      </c>
      <c r="F93" s="1">
        <f>A93*Sheet1!A93*greek!$B$1</f>
        <v>16445182.724252494</v>
      </c>
      <c r="G93" s="2">
        <f>B93*Sheet1!A93^2*0.01*greek!$B$1</f>
        <v>0</v>
      </c>
      <c r="H93" s="2">
        <f t="shared" si="3"/>
        <v>0</v>
      </c>
      <c r="I93" s="2">
        <f t="shared" si="4"/>
        <v>-1714.7603227337447</v>
      </c>
      <c r="J93">
        <v>0.71887000000000001</v>
      </c>
      <c r="K93" s="1">
        <f t="shared" si="5"/>
        <v>0</v>
      </c>
    </row>
    <row r="94" spans="1:11" x14ac:dyDescent="0.45">
      <c r="A94">
        <v>1</v>
      </c>
      <c r="B94">
        <v>0</v>
      </c>
      <c r="C94">
        <v>0</v>
      </c>
      <c r="D94">
        <v>-0.21679999999999999</v>
      </c>
      <c r="E94">
        <v>3.19</v>
      </c>
      <c r="F94" s="1">
        <f>A94*Sheet1!A94*greek!$B$1</f>
        <v>17162790.69767442</v>
      </c>
      <c r="G94" s="2">
        <f>B94*Sheet1!A94^2*0.01*greek!$B$1</f>
        <v>0</v>
      </c>
      <c r="H94" s="2">
        <f t="shared" si="3"/>
        <v>0</v>
      </c>
      <c r="I94" s="2">
        <f t="shared" si="4"/>
        <v>-1714.918525549755</v>
      </c>
      <c r="J94">
        <v>0.72033999999999998</v>
      </c>
      <c r="K94" s="1">
        <f t="shared" si="5"/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greek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何金泽</dc:creator>
  <cp:lastModifiedBy>何金泽</cp:lastModifiedBy>
  <dcterms:created xsi:type="dcterms:W3CDTF">2015-06-05T18:17:20Z</dcterms:created>
  <dcterms:modified xsi:type="dcterms:W3CDTF">2021-12-10T13:57:35Z</dcterms:modified>
</cp:coreProperties>
</file>