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<sst xmlns="http://schemas.openxmlformats.org/spreadsheetml/2006/main" count="16" uniqueCount="13">
  <si>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铅酸电池</t>
  </si>
  <si>
    <t>批发</t>
  </si>
  <si>
    <t>回收</t>
  </si>
  <si>
    <t>全新电池</t>
  </si>
  <si>
    <t>废旧电池</t>
  </si>
  <si>
    <t>电池块数</t>
  </si>
  <si>
    <t>电压</t>
  </si>
  <si>
    <t>电流</t>
  </si>
  <si>
    <t>最低</t>
  </si>
  <si>
    <t>最高</t>
  </si>
  <si>
    <t>型号</t>
  </si>
  <si>
    <t>批发价</t>
  </si>
  <si>
    <t>回收价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</si>
</sst>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0" xfId="24" applyAlignment="1">
      <alignment horizontal="center" vertical="center"/>
    </xf>
    <xf numFmtId="0" fontId="2" fillId="3" borderId="0" xfId="25" applyAlignment="1">
      <alignment horizontal="center" vertical="center"/>
    </xf>
    <xf numFmtId="0" fontId="3" fillId="4" borderId="0" xfId="23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30" applyAlignment="1">
      <alignment horizontal="left" vertical="center"/>
    </xf>
    <xf numFmtId="0" fontId="0" fillId="6" borderId="0" xfId="46" applyAlignment="1">
      <alignment horizontal="center" vertical="center"/>
    </xf>
    <xf numFmtId="0" fontId="0" fillId="0" borderId="0" xfId="0" applyAlignment="1">
      <alignment horizontal="left" vertical="center"/>
    </xf>
    <xf numFmtId="0" fontId="0" fillId="7" borderId="0" xfId="26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5:N64"/>
  <sheetViews>
    <sheetView tabSelected="1" topLeftCell="A40" workbookViewId="0">
      <selection activeCell="C11" sqref="C11:P66"/>
    </sheetView>
  </sheetViews>
  <sheetFormatPr defaultColWidth="9" defaultRowHeight="14.25"/>
  <cols>
    <col min="12" max="12" width="12.125" customWidth="1"/>
    <col min="13" max="13" width="13" customWidth="1"/>
    <col min="14" max="14" width="11.875" customWidth="1"/>
  </cols>
  <sheetData>
    <row r="15" spans="5:14">
      <c r="E15" s="1" t="s">
        <v>0</v>
      </c>
      <c r="F15" s="1"/>
      <c r="G15" s="1"/>
      <c r="H15" s="1"/>
      <c r="I15" s="1"/>
      <c r="J15" s="1"/>
      <c r="L15" s="2" t="s">
        <v>0</v>
      </c>
      <c r="M15" s="2"/>
      <c r="N15" s="2"/>
    </row>
    <row r="16" spans="7:14">
      <c r="G16" s="1" t="s">
        <v>1</v>
      </c>
      <c r="H16" s="1"/>
      <c r="I16" s="1" t="s">
        <v>2</v>
      </c>
      <c r="J16" s="1"/>
      <c r="L16" s="3" t="s">
        <v>3</v>
      </c>
      <c r="M16" s="3"/>
      <c r="N16" s="4" t="s">
        <v>4</v>
      </c>
    </row>
    <row r="17" spans="4:14">
      <c r="D17" t="s">
        <v>5</v>
      </c>
      <c r="E17" t="s">
        <v>6</v>
      </c>
      <c r="F17" t="s">
        <v>7</v>
      </c>
      <c r="G17" t="s">
        <v>8</v>
      </c>
      <c r="H17" t="s">
        <v>9</v>
      </c>
      <c r="I17" t="s">
        <v>8</v>
      </c>
      <c r="J17" t="s">
        <v>9</v>
      </c>
      <c r="L17" s="5" t="s">
        <v>10</v>
      </c>
      <c r="M17" s="5" t="s">
        <v>11</v>
      </c>
      <c r="N17" s="5" t="s">
        <v>12</v>
      </c>
    </row>
    <row r="18" spans="4:14">
      <c r="D18">
        <v>1</v>
      </c>
      <c r="E18">
        <v>12</v>
      </c>
      <c r="F18">
        <v>12</v>
      </c>
      <c r="G18">
        <v>85</v>
      </c>
      <c r="H18">
        <v>95</v>
      </c>
      <c r="I18">
        <v>30</v>
      </c>
      <c r="J18">
        <v>32.5</v>
      </c>
      <c r="L18" s="6" t="str">
        <f>CONCATENATE(E18," V / ",F18," AH")</f>
        <v>12 V / 12 AH</v>
      </c>
      <c r="M18" s="7" t="str">
        <f>CONCATENATE(G18,"～",H18)</f>
        <v>85～95</v>
      </c>
      <c r="N18" s="4" t="str">
        <f>CONCATENATE(I18,"～",J18)</f>
        <v>30～32.5</v>
      </c>
    </row>
    <row r="19" spans="4:14">
      <c r="D19">
        <v>1</v>
      </c>
      <c r="E19">
        <v>12</v>
      </c>
      <c r="F19">
        <v>20</v>
      </c>
      <c r="G19">
        <v>110</v>
      </c>
      <c r="H19">
        <v>120</v>
      </c>
      <c r="I19">
        <v>50</v>
      </c>
      <c r="J19">
        <v>51.25</v>
      </c>
      <c r="L19" s="6" t="str">
        <f t="shared" ref="L19:L24" si="0">CONCATENATE(E19," V / ",F19," AH")</f>
        <v>12 V / 20 AH</v>
      </c>
      <c r="M19" s="7" t="str">
        <f t="shared" ref="M19:M56" si="1">CONCATENATE(G19,"～",H19)</f>
        <v>110～120</v>
      </c>
      <c r="N19" s="4" t="str">
        <f t="shared" ref="N19:N56" si="2">CONCATENATE(I19,"～",J19)</f>
        <v>50～51.25</v>
      </c>
    </row>
    <row r="20" spans="4:14">
      <c r="D20">
        <v>1</v>
      </c>
      <c r="E20">
        <v>12</v>
      </c>
      <c r="F20">
        <v>32</v>
      </c>
      <c r="G20">
        <v>187.5</v>
      </c>
      <c r="H20">
        <v>195</v>
      </c>
      <c r="I20">
        <v>82.5</v>
      </c>
      <c r="J20">
        <v>85</v>
      </c>
      <c r="L20" s="6" t="str">
        <f t="shared" si="0"/>
        <v>12 V / 32 AH</v>
      </c>
      <c r="M20" s="7" t="str">
        <f t="shared" si="1"/>
        <v>187.5～195</v>
      </c>
      <c r="N20" s="4" t="str">
        <f t="shared" si="2"/>
        <v>82.5～85</v>
      </c>
    </row>
    <row r="21" spans="4:14">
      <c r="D21">
        <v>1</v>
      </c>
      <c r="E21">
        <v>12</v>
      </c>
      <c r="F21">
        <v>38</v>
      </c>
      <c r="G21">
        <v>212.5</v>
      </c>
      <c r="H21">
        <v>220</v>
      </c>
      <c r="I21">
        <v>90</v>
      </c>
      <c r="J21">
        <v>95</v>
      </c>
      <c r="L21" s="6" t="str">
        <f t="shared" si="0"/>
        <v>12 V / 38 AH</v>
      </c>
      <c r="M21" s="7" t="str">
        <f t="shared" si="1"/>
        <v>212.5～220</v>
      </c>
      <c r="N21" s="4" t="str">
        <f t="shared" si="2"/>
        <v>90～95</v>
      </c>
    </row>
    <row r="22" spans="4:14">
      <c r="D22">
        <v>1</v>
      </c>
      <c r="E22">
        <v>12</v>
      </c>
      <c r="F22">
        <v>45</v>
      </c>
      <c r="G22">
        <v>237.5</v>
      </c>
      <c r="H22">
        <v>245</v>
      </c>
      <c r="I22">
        <v>105</v>
      </c>
      <c r="J22">
        <v>125</v>
      </c>
      <c r="L22" s="6" t="str">
        <f t="shared" si="0"/>
        <v>12 V / 45 AH</v>
      </c>
      <c r="M22" s="7" t="str">
        <f t="shared" si="1"/>
        <v>237.5～245</v>
      </c>
      <c r="N22" s="4" t="str">
        <f t="shared" si="2"/>
        <v>105～125</v>
      </c>
    </row>
    <row r="23" spans="4:14">
      <c r="D23">
        <v>1</v>
      </c>
      <c r="E23">
        <v>12</v>
      </c>
      <c r="F23">
        <v>52</v>
      </c>
      <c r="G23">
        <v>287.5</v>
      </c>
      <c r="H23">
        <v>300</v>
      </c>
      <c r="I23">
        <v>117.5</v>
      </c>
      <c r="J23">
        <v>125</v>
      </c>
      <c r="L23" s="6" t="str">
        <f t="shared" si="0"/>
        <v>12 V / 52 AH</v>
      </c>
      <c r="M23" s="7" t="str">
        <f t="shared" si="1"/>
        <v>287.5～300</v>
      </c>
      <c r="N23" s="4" t="str">
        <f t="shared" si="2"/>
        <v>117.5～125</v>
      </c>
    </row>
    <row r="24" spans="4:14">
      <c r="D24">
        <v>1</v>
      </c>
      <c r="E24">
        <v>12</v>
      </c>
      <c r="F24">
        <v>58</v>
      </c>
      <c r="G24">
        <v>312.5</v>
      </c>
      <c r="H24">
        <v>325</v>
      </c>
      <c r="I24">
        <v>135</v>
      </c>
      <c r="J24">
        <v>140</v>
      </c>
      <c r="L24" s="6" t="str">
        <f t="shared" si="0"/>
        <v>12 V / 58 AH</v>
      </c>
      <c r="M24" s="7" t="str">
        <f t="shared" si="1"/>
        <v>312.5～325</v>
      </c>
      <c r="N24" s="4" t="str">
        <f t="shared" si="2"/>
        <v>135～140</v>
      </c>
    </row>
    <row r="25" spans="12:14">
      <c r="L25" s="8"/>
      <c r="M25" s="5"/>
      <c r="N25" s="5"/>
    </row>
    <row r="26" spans="4:14">
      <c r="D26">
        <v>2</v>
      </c>
      <c r="E26">
        <f>$E$18*$D$26</f>
        <v>24</v>
      </c>
      <c r="F26">
        <f>$F$18</f>
        <v>12</v>
      </c>
      <c r="G26">
        <f>$G$18*$D$26</f>
        <v>170</v>
      </c>
      <c r="H26">
        <f>$H$18*$D$26</f>
        <v>190</v>
      </c>
      <c r="I26">
        <f>$I$18*$D$26</f>
        <v>60</v>
      </c>
      <c r="J26">
        <f>$J$18*$D$26</f>
        <v>65</v>
      </c>
      <c r="L26" s="9" t="str">
        <f>CONCATENATE(E26," V / ",F26," AH")</f>
        <v>24 V / 12 AH</v>
      </c>
      <c r="M26" s="7" t="str">
        <f t="shared" si="1"/>
        <v>170～190</v>
      </c>
      <c r="N26" s="4" t="str">
        <f t="shared" si="2"/>
        <v>60～65</v>
      </c>
    </row>
    <row r="27" spans="4:14">
      <c r="D27">
        <v>2</v>
      </c>
      <c r="E27">
        <f t="shared" ref="E27:E32" si="3">$E$18*$D$26</f>
        <v>24</v>
      </c>
      <c r="F27">
        <f>$F$19</f>
        <v>20</v>
      </c>
      <c r="G27">
        <f>$G$19*$D$26</f>
        <v>220</v>
      </c>
      <c r="H27">
        <f t="shared" ref="H27:J27" si="4">H19*$D$26</f>
        <v>240</v>
      </c>
      <c r="I27">
        <f t="shared" si="4"/>
        <v>100</v>
      </c>
      <c r="J27">
        <f t="shared" si="4"/>
        <v>102.5</v>
      </c>
      <c r="L27" s="9" t="str">
        <f t="shared" ref="L27:L32" si="5">CONCATENATE(E27," V / ",F27," AH")</f>
        <v>24 V / 20 AH</v>
      </c>
      <c r="M27" s="7" t="str">
        <f t="shared" si="1"/>
        <v>220～240</v>
      </c>
      <c r="N27" s="4" t="str">
        <f t="shared" si="2"/>
        <v>100～102.5</v>
      </c>
    </row>
    <row r="28" spans="4:14">
      <c r="D28">
        <v>2</v>
      </c>
      <c r="E28">
        <f t="shared" si="3"/>
        <v>24</v>
      </c>
      <c r="F28">
        <f>$F$20</f>
        <v>32</v>
      </c>
      <c r="G28">
        <f>$G$20*$D$26</f>
        <v>375</v>
      </c>
      <c r="H28">
        <f t="shared" ref="H28:J28" si="6">H20*$D$26</f>
        <v>390</v>
      </c>
      <c r="I28">
        <f t="shared" si="6"/>
        <v>165</v>
      </c>
      <c r="J28">
        <f t="shared" si="6"/>
        <v>170</v>
      </c>
      <c r="L28" s="9" t="str">
        <f t="shared" si="5"/>
        <v>24 V / 32 AH</v>
      </c>
      <c r="M28" s="7" t="str">
        <f t="shared" si="1"/>
        <v>375～390</v>
      </c>
      <c r="N28" s="4" t="str">
        <f t="shared" si="2"/>
        <v>165～170</v>
      </c>
    </row>
    <row r="29" spans="4:14">
      <c r="D29">
        <v>2</v>
      </c>
      <c r="E29">
        <f t="shared" si="3"/>
        <v>24</v>
      </c>
      <c r="F29">
        <f>$F$21</f>
        <v>38</v>
      </c>
      <c r="G29">
        <f>$G$21*$D$26</f>
        <v>425</v>
      </c>
      <c r="H29">
        <f t="shared" ref="H29:J29" si="7">H21*$D$26</f>
        <v>440</v>
      </c>
      <c r="I29">
        <f t="shared" si="7"/>
        <v>180</v>
      </c>
      <c r="J29">
        <f t="shared" si="7"/>
        <v>190</v>
      </c>
      <c r="L29" s="9" t="str">
        <f t="shared" si="5"/>
        <v>24 V / 38 AH</v>
      </c>
      <c r="M29" s="7" t="str">
        <f t="shared" si="1"/>
        <v>425～440</v>
      </c>
      <c r="N29" s="4" t="str">
        <f t="shared" si="2"/>
        <v>180～190</v>
      </c>
    </row>
    <row r="30" spans="4:14">
      <c r="D30">
        <v>2</v>
      </c>
      <c r="E30">
        <f t="shared" si="3"/>
        <v>24</v>
      </c>
      <c r="F30">
        <f>$F$22</f>
        <v>45</v>
      </c>
      <c r="G30">
        <f>$G$22*$D$26</f>
        <v>475</v>
      </c>
      <c r="H30">
        <f t="shared" ref="H30:J30" si="8">H22*$D$26</f>
        <v>490</v>
      </c>
      <c r="I30">
        <f t="shared" si="8"/>
        <v>210</v>
      </c>
      <c r="J30">
        <f t="shared" si="8"/>
        <v>250</v>
      </c>
      <c r="L30" s="9" t="str">
        <f t="shared" si="5"/>
        <v>24 V / 45 AH</v>
      </c>
      <c r="M30" s="7" t="str">
        <f t="shared" si="1"/>
        <v>475～490</v>
      </c>
      <c r="N30" s="4" t="str">
        <f t="shared" si="2"/>
        <v>210～250</v>
      </c>
    </row>
    <row r="31" spans="4:14">
      <c r="D31">
        <v>2</v>
      </c>
      <c r="E31">
        <f t="shared" si="3"/>
        <v>24</v>
      </c>
      <c r="F31">
        <f>$F$23</f>
        <v>52</v>
      </c>
      <c r="G31">
        <f>$G$23*$D$26</f>
        <v>575</v>
      </c>
      <c r="H31">
        <f t="shared" ref="H31:J31" si="9">H23*$D$26</f>
        <v>600</v>
      </c>
      <c r="I31">
        <f t="shared" si="9"/>
        <v>235</v>
      </c>
      <c r="J31">
        <f t="shared" si="9"/>
        <v>250</v>
      </c>
      <c r="L31" s="9" t="str">
        <f t="shared" si="5"/>
        <v>24 V / 52 AH</v>
      </c>
      <c r="M31" s="7" t="str">
        <f t="shared" si="1"/>
        <v>575～600</v>
      </c>
      <c r="N31" s="4" t="str">
        <f t="shared" si="2"/>
        <v>235～250</v>
      </c>
    </row>
    <row r="32" spans="4:14">
      <c r="D32">
        <v>2</v>
      </c>
      <c r="E32">
        <f t="shared" si="3"/>
        <v>24</v>
      </c>
      <c r="F32">
        <f>$F$24</f>
        <v>58</v>
      </c>
      <c r="G32">
        <f>$G$24*$D$26</f>
        <v>625</v>
      </c>
      <c r="H32">
        <f t="shared" ref="H32:J32" si="10">H24*$D$26</f>
        <v>650</v>
      </c>
      <c r="I32">
        <f t="shared" si="10"/>
        <v>270</v>
      </c>
      <c r="J32">
        <f t="shared" si="10"/>
        <v>280</v>
      </c>
      <c r="L32" s="9" t="str">
        <f t="shared" si="5"/>
        <v>24 V / 58 AH</v>
      </c>
      <c r="M32" s="7" t="str">
        <f t="shared" si="1"/>
        <v>625～650</v>
      </c>
      <c r="N32" s="4" t="str">
        <f t="shared" si="2"/>
        <v>270～280</v>
      </c>
    </row>
    <row r="33" spans="12:14">
      <c r="L33" s="8"/>
      <c r="M33" s="5"/>
      <c r="N33" s="5"/>
    </row>
    <row r="34" spans="4:14">
      <c r="D34">
        <v>3</v>
      </c>
      <c r="E34">
        <f>E18*$D$34</f>
        <v>36</v>
      </c>
      <c r="F34">
        <f>$F$18</f>
        <v>12</v>
      </c>
      <c r="G34">
        <f>G18*$D$34</f>
        <v>255</v>
      </c>
      <c r="H34">
        <f>H18*$D$34</f>
        <v>285</v>
      </c>
      <c r="I34">
        <f>I18*$D$34</f>
        <v>90</v>
      </c>
      <c r="J34">
        <f>J18*$D$34</f>
        <v>97.5</v>
      </c>
      <c r="L34" s="6" t="str">
        <f>CONCATENATE(E34," V / ",F34," AH")</f>
        <v>36 V / 12 AH</v>
      </c>
      <c r="M34" s="7" t="str">
        <f t="shared" si="1"/>
        <v>255～285</v>
      </c>
      <c r="N34" s="4" t="str">
        <f t="shared" si="2"/>
        <v>90～97.5</v>
      </c>
    </row>
    <row r="35" spans="4:14">
      <c r="D35">
        <v>3</v>
      </c>
      <c r="E35">
        <f t="shared" ref="E35:E40" si="11">E19*$D$34</f>
        <v>36</v>
      </c>
      <c r="F35">
        <f>$F$19</f>
        <v>20</v>
      </c>
      <c r="G35">
        <f t="shared" ref="G35:J40" si="12">G19*$D$34</f>
        <v>330</v>
      </c>
      <c r="H35">
        <f t="shared" si="12"/>
        <v>360</v>
      </c>
      <c r="I35">
        <f t="shared" si="12"/>
        <v>150</v>
      </c>
      <c r="J35">
        <f t="shared" si="12"/>
        <v>153.75</v>
      </c>
      <c r="L35" s="6" t="str">
        <f t="shared" ref="L35:L40" si="13">CONCATENATE(E35," V / ",F35," AH")</f>
        <v>36 V / 20 AH</v>
      </c>
      <c r="M35" s="7" t="str">
        <f t="shared" si="1"/>
        <v>330～360</v>
      </c>
      <c r="N35" s="4" t="str">
        <f t="shared" si="2"/>
        <v>150～153.75</v>
      </c>
    </row>
    <row r="36" spans="4:14">
      <c r="D36">
        <v>3</v>
      </c>
      <c r="E36">
        <f t="shared" si="11"/>
        <v>36</v>
      </c>
      <c r="F36">
        <f>$F$20</f>
        <v>32</v>
      </c>
      <c r="G36">
        <f t="shared" si="12"/>
        <v>562.5</v>
      </c>
      <c r="H36">
        <f t="shared" si="12"/>
        <v>585</v>
      </c>
      <c r="I36">
        <f t="shared" si="12"/>
        <v>247.5</v>
      </c>
      <c r="J36">
        <f t="shared" si="12"/>
        <v>255</v>
      </c>
      <c r="L36" s="6" t="str">
        <f t="shared" si="13"/>
        <v>36 V / 32 AH</v>
      </c>
      <c r="M36" s="7" t="str">
        <f t="shared" si="1"/>
        <v>562.5～585</v>
      </c>
      <c r="N36" s="4" t="str">
        <f t="shared" si="2"/>
        <v>247.5～255</v>
      </c>
    </row>
    <row r="37" spans="4:14">
      <c r="D37">
        <v>3</v>
      </c>
      <c r="E37">
        <f t="shared" si="11"/>
        <v>36</v>
      </c>
      <c r="F37">
        <f>$F$21</f>
        <v>38</v>
      </c>
      <c r="G37">
        <f t="shared" si="12"/>
        <v>637.5</v>
      </c>
      <c r="H37">
        <f t="shared" si="12"/>
        <v>660</v>
      </c>
      <c r="I37">
        <f t="shared" si="12"/>
        <v>270</v>
      </c>
      <c r="J37">
        <f t="shared" si="12"/>
        <v>285</v>
      </c>
      <c r="L37" s="6" t="str">
        <f t="shared" si="13"/>
        <v>36 V / 38 AH</v>
      </c>
      <c r="M37" s="7" t="str">
        <f t="shared" si="1"/>
        <v>637.5～660</v>
      </c>
      <c r="N37" s="4" t="str">
        <f t="shared" si="2"/>
        <v>270～285</v>
      </c>
    </row>
    <row r="38" spans="4:14">
      <c r="D38">
        <v>3</v>
      </c>
      <c r="E38">
        <f t="shared" si="11"/>
        <v>36</v>
      </c>
      <c r="F38">
        <f>$F$22</f>
        <v>45</v>
      </c>
      <c r="G38">
        <f t="shared" si="12"/>
        <v>712.5</v>
      </c>
      <c r="H38">
        <f t="shared" si="12"/>
        <v>735</v>
      </c>
      <c r="I38">
        <f t="shared" si="12"/>
        <v>315</v>
      </c>
      <c r="J38">
        <f t="shared" si="12"/>
        <v>375</v>
      </c>
      <c r="L38" s="6" t="str">
        <f t="shared" si="13"/>
        <v>36 V / 45 AH</v>
      </c>
      <c r="M38" s="7" t="str">
        <f t="shared" si="1"/>
        <v>712.5～735</v>
      </c>
      <c r="N38" s="4" t="str">
        <f t="shared" si="2"/>
        <v>315～375</v>
      </c>
    </row>
    <row r="39" spans="4:14">
      <c r="D39">
        <v>3</v>
      </c>
      <c r="E39">
        <f t="shared" si="11"/>
        <v>36</v>
      </c>
      <c r="F39">
        <f>$F$23</f>
        <v>52</v>
      </c>
      <c r="G39">
        <f t="shared" si="12"/>
        <v>862.5</v>
      </c>
      <c r="H39">
        <f t="shared" si="12"/>
        <v>900</v>
      </c>
      <c r="I39">
        <f t="shared" si="12"/>
        <v>352.5</v>
      </c>
      <c r="J39">
        <f t="shared" si="12"/>
        <v>375</v>
      </c>
      <c r="L39" s="6" t="str">
        <f t="shared" si="13"/>
        <v>36 V / 52 AH</v>
      </c>
      <c r="M39" s="7" t="str">
        <f t="shared" si="1"/>
        <v>862.5～900</v>
      </c>
      <c r="N39" s="4" t="str">
        <f t="shared" si="2"/>
        <v>352.5～375</v>
      </c>
    </row>
    <row r="40" spans="4:14">
      <c r="D40">
        <v>3</v>
      </c>
      <c r="E40">
        <f t="shared" si="11"/>
        <v>36</v>
      </c>
      <c r="F40">
        <f>$F$24</f>
        <v>58</v>
      </c>
      <c r="G40">
        <f t="shared" si="12"/>
        <v>937.5</v>
      </c>
      <c r="H40">
        <f t="shared" si="12"/>
        <v>975</v>
      </c>
      <c r="I40">
        <f t="shared" si="12"/>
        <v>405</v>
      </c>
      <c r="J40">
        <f t="shared" si="12"/>
        <v>420</v>
      </c>
      <c r="L40" s="6" t="str">
        <f t="shared" si="13"/>
        <v>36 V / 58 AH</v>
      </c>
      <c r="M40" s="7" t="str">
        <f t="shared" si="1"/>
        <v>937.5～975</v>
      </c>
      <c r="N40" s="4" t="str">
        <f t="shared" si="2"/>
        <v>405～420</v>
      </c>
    </row>
    <row r="41" spans="12:14">
      <c r="L41" s="8"/>
      <c r="M41" s="5"/>
      <c r="N41" s="5"/>
    </row>
    <row r="42" spans="4:14">
      <c r="D42">
        <v>4</v>
      </c>
      <c r="E42">
        <f>E18*$D$42</f>
        <v>48</v>
      </c>
      <c r="F42">
        <f>$F$18</f>
        <v>12</v>
      </c>
      <c r="G42">
        <f>G18*$D$42</f>
        <v>340</v>
      </c>
      <c r="H42">
        <f>H18*$D$42</f>
        <v>380</v>
      </c>
      <c r="I42">
        <f>I18*$D$42</f>
        <v>120</v>
      </c>
      <c r="J42">
        <f>J18*$D$42</f>
        <v>130</v>
      </c>
      <c r="L42" s="9" t="str">
        <f>CONCATENATE(E42," V / ",F42," AH")</f>
        <v>48 V / 12 AH</v>
      </c>
      <c r="M42" s="7" t="str">
        <f t="shared" si="1"/>
        <v>340～380</v>
      </c>
      <c r="N42" s="4" t="str">
        <f t="shared" si="2"/>
        <v>120～130</v>
      </c>
    </row>
    <row r="43" spans="4:14">
      <c r="D43">
        <v>4</v>
      </c>
      <c r="E43">
        <f t="shared" ref="E43:E48" si="14">E19*$D$42</f>
        <v>48</v>
      </c>
      <c r="F43">
        <f>$F$19</f>
        <v>20</v>
      </c>
      <c r="G43">
        <f t="shared" ref="G43:J43" si="15">G19*$D$42</f>
        <v>440</v>
      </c>
      <c r="H43">
        <f t="shared" si="15"/>
        <v>480</v>
      </c>
      <c r="I43">
        <f t="shared" si="15"/>
        <v>200</v>
      </c>
      <c r="J43">
        <f t="shared" si="15"/>
        <v>205</v>
      </c>
      <c r="L43" s="9" t="str">
        <f t="shared" ref="L43:L48" si="16">CONCATENATE(E43," V / ",F43," AH")</f>
        <v>48 V / 20 AH</v>
      </c>
      <c r="M43" s="7" t="str">
        <f t="shared" si="1"/>
        <v>440～480</v>
      </c>
      <c r="N43" s="4" t="str">
        <f t="shared" si="2"/>
        <v>200～205</v>
      </c>
    </row>
    <row r="44" spans="4:14">
      <c r="D44">
        <v>4</v>
      </c>
      <c r="E44">
        <f t="shared" si="14"/>
        <v>48</v>
      </c>
      <c r="F44">
        <f>$F$20</f>
        <v>32</v>
      </c>
      <c r="G44">
        <f t="shared" ref="G44:J44" si="17">G20*$D$42</f>
        <v>750</v>
      </c>
      <c r="H44">
        <f t="shared" si="17"/>
        <v>780</v>
      </c>
      <c r="I44">
        <f t="shared" si="17"/>
        <v>330</v>
      </c>
      <c r="J44">
        <f t="shared" si="17"/>
        <v>340</v>
      </c>
      <c r="L44" s="9" t="str">
        <f t="shared" si="16"/>
        <v>48 V / 32 AH</v>
      </c>
      <c r="M44" s="7" t="str">
        <f t="shared" si="1"/>
        <v>750～780</v>
      </c>
      <c r="N44" s="4" t="str">
        <f t="shared" si="2"/>
        <v>330～340</v>
      </c>
    </row>
    <row r="45" spans="4:14">
      <c r="D45">
        <v>4</v>
      </c>
      <c r="E45">
        <f t="shared" si="14"/>
        <v>48</v>
      </c>
      <c r="F45">
        <f>$F$21</f>
        <v>38</v>
      </c>
      <c r="G45">
        <f t="shared" ref="G45:J45" si="18">G21*$D$42</f>
        <v>850</v>
      </c>
      <c r="H45">
        <f t="shared" si="18"/>
        <v>880</v>
      </c>
      <c r="I45">
        <f t="shared" si="18"/>
        <v>360</v>
      </c>
      <c r="J45">
        <f t="shared" si="18"/>
        <v>380</v>
      </c>
      <c r="L45" s="9" t="str">
        <f t="shared" si="16"/>
        <v>48 V / 38 AH</v>
      </c>
      <c r="M45" s="7" t="str">
        <f t="shared" si="1"/>
        <v>850～880</v>
      </c>
      <c r="N45" s="4" t="str">
        <f t="shared" si="2"/>
        <v>360～380</v>
      </c>
    </row>
    <row r="46" spans="4:14">
      <c r="D46">
        <v>4</v>
      </c>
      <c r="E46">
        <f t="shared" si="14"/>
        <v>48</v>
      </c>
      <c r="F46">
        <f>$F$22</f>
        <v>45</v>
      </c>
      <c r="G46">
        <f t="shared" ref="G46:J46" si="19">G22*$D$42</f>
        <v>950</v>
      </c>
      <c r="H46">
        <f t="shared" si="19"/>
        <v>980</v>
      </c>
      <c r="I46">
        <f t="shared" si="19"/>
        <v>420</v>
      </c>
      <c r="J46">
        <f t="shared" si="19"/>
        <v>500</v>
      </c>
      <c r="L46" s="9" t="str">
        <f t="shared" si="16"/>
        <v>48 V / 45 AH</v>
      </c>
      <c r="M46" s="7" t="str">
        <f t="shared" si="1"/>
        <v>950～980</v>
      </c>
      <c r="N46" s="4" t="str">
        <f t="shared" si="2"/>
        <v>420～500</v>
      </c>
    </row>
    <row r="47" spans="4:14">
      <c r="D47">
        <v>4</v>
      </c>
      <c r="E47">
        <f t="shared" si="14"/>
        <v>48</v>
      </c>
      <c r="F47">
        <f>$F$23</f>
        <v>52</v>
      </c>
      <c r="G47">
        <f t="shared" ref="G47:J47" si="20">G23*$D$42</f>
        <v>1150</v>
      </c>
      <c r="H47">
        <f t="shared" si="20"/>
        <v>1200</v>
      </c>
      <c r="I47">
        <f t="shared" si="20"/>
        <v>470</v>
      </c>
      <c r="J47">
        <f t="shared" si="20"/>
        <v>500</v>
      </c>
      <c r="L47" s="9" t="str">
        <f t="shared" si="16"/>
        <v>48 V / 52 AH</v>
      </c>
      <c r="M47" s="7" t="str">
        <f t="shared" si="1"/>
        <v>1150～1200</v>
      </c>
      <c r="N47" s="4" t="str">
        <f t="shared" si="2"/>
        <v>470～500</v>
      </c>
    </row>
    <row r="48" spans="4:14">
      <c r="D48">
        <v>4</v>
      </c>
      <c r="E48">
        <f t="shared" si="14"/>
        <v>48</v>
      </c>
      <c r="F48">
        <f>$F$24</f>
        <v>58</v>
      </c>
      <c r="G48">
        <f t="shared" ref="G48:J48" si="21">G24*$D$42</f>
        <v>1250</v>
      </c>
      <c r="H48">
        <f t="shared" si="21"/>
        <v>1300</v>
      </c>
      <c r="I48">
        <f t="shared" si="21"/>
        <v>540</v>
      </c>
      <c r="J48">
        <f t="shared" si="21"/>
        <v>560</v>
      </c>
      <c r="L48" s="9" t="str">
        <f t="shared" si="16"/>
        <v>48 V / 58 AH</v>
      </c>
      <c r="M48" s="7" t="str">
        <f t="shared" si="1"/>
        <v>1250～1300</v>
      </c>
      <c r="N48" s="4" t="str">
        <f t="shared" si="2"/>
        <v>540～560</v>
      </c>
    </row>
    <row r="49" spans="12:14">
      <c r="L49" s="8"/>
      <c r="M49" s="5"/>
      <c r="N49" s="5"/>
    </row>
    <row r="50" spans="4:14">
      <c r="D50">
        <v>5</v>
      </c>
      <c r="E50">
        <f>E18*$D$50</f>
        <v>60</v>
      </c>
      <c r="F50">
        <f>$F$18</f>
        <v>12</v>
      </c>
      <c r="G50">
        <f>G18*$D$50</f>
        <v>425</v>
      </c>
      <c r="H50">
        <f>H18*$D$50</f>
        <v>475</v>
      </c>
      <c r="I50">
        <f>I18*$D$50</f>
        <v>150</v>
      </c>
      <c r="J50">
        <f>J18*$D$50</f>
        <v>162.5</v>
      </c>
      <c r="L50" s="6" t="str">
        <f>CONCATENATE(E50," V / ",F50," AH")</f>
        <v>60 V / 12 AH</v>
      </c>
      <c r="M50" s="7" t="str">
        <f t="shared" si="1"/>
        <v>425～475</v>
      </c>
      <c r="N50" s="4" t="str">
        <f t="shared" si="2"/>
        <v>150～162.5</v>
      </c>
    </row>
    <row r="51" spans="4:14">
      <c r="D51">
        <v>5</v>
      </c>
      <c r="E51">
        <f t="shared" ref="E51:E56" si="22">E19*$D$50</f>
        <v>60</v>
      </c>
      <c r="F51">
        <f>$F$19</f>
        <v>20</v>
      </c>
      <c r="G51">
        <f t="shared" ref="G51:J51" si="23">G19*$D$50</f>
        <v>550</v>
      </c>
      <c r="H51">
        <f t="shared" si="23"/>
        <v>600</v>
      </c>
      <c r="I51">
        <f t="shared" si="23"/>
        <v>250</v>
      </c>
      <c r="J51">
        <f t="shared" si="23"/>
        <v>256.25</v>
      </c>
      <c r="L51" s="6" t="str">
        <f t="shared" ref="L51:L56" si="24">CONCATENATE(E51," V / ",F51," AH")</f>
        <v>60 V / 20 AH</v>
      </c>
      <c r="M51" s="7" t="str">
        <f t="shared" si="1"/>
        <v>550～600</v>
      </c>
      <c r="N51" s="4" t="str">
        <f t="shared" si="2"/>
        <v>250～256.25</v>
      </c>
    </row>
    <row r="52" spans="4:14">
      <c r="D52">
        <v>5</v>
      </c>
      <c r="E52">
        <f t="shared" si="22"/>
        <v>60</v>
      </c>
      <c r="F52">
        <f>$F$20</f>
        <v>32</v>
      </c>
      <c r="G52">
        <f t="shared" ref="G52:J52" si="25">G20*$D$50</f>
        <v>937.5</v>
      </c>
      <c r="H52">
        <f t="shared" si="25"/>
        <v>975</v>
      </c>
      <c r="I52">
        <f t="shared" si="25"/>
        <v>412.5</v>
      </c>
      <c r="J52">
        <f t="shared" si="25"/>
        <v>425</v>
      </c>
      <c r="L52" s="6" t="str">
        <f t="shared" si="24"/>
        <v>60 V / 32 AH</v>
      </c>
      <c r="M52" s="7" t="str">
        <f t="shared" si="1"/>
        <v>937.5～975</v>
      </c>
      <c r="N52" s="4" t="str">
        <f t="shared" si="2"/>
        <v>412.5～425</v>
      </c>
    </row>
    <row r="53" spans="4:14">
      <c r="D53">
        <v>5</v>
      </c>
      <c r="E53">
        <f t="shared" si="22"/>
        <v>60</v>
      </c>
      <c r="F53">
        <f>$F$21</f>
        <v>38</v>
      </c>
      <c r="G53">
        <f t="shared" ref="G53:J53" si="26">G21*$D$50</f>
        <v>1062.5</v>
      </c>
      <c r="H53">
        <f t="shared" si="26"/>
        <v>1100</v>
      </c>
      <c r="I53">
        <f t="shared" si="26"/>
        <v>450</v>
      </c>
      <c r="J53">
        <f t="shared" si="26"/>
        <v>475</v>
      </c>
      <c r="L53" s="6" t="str">
        <f t="shared" si="24"/>
        <v>60 V / 38 AH</v>
      </c>
      <c r="M53" s="7" t="str">
        <f t="shared" si="1"/>
        <v>1062.5～1100</v>
      </c>
      <c r="N53" s="4" t="str">
        <f t="shared" si="2"/>
        <v>450～475</v>
      </c>
    </row>
    <row r="54" spans="4:14">
      <c r="D54">
        <v>5</v>
      </c>
      <c r="E54">
        <f t="shared" si="22"/>
        <v>60</v>
      </c>
      <c r="F54">
        <f>$F$22</f>
        <v>45</v>
      </c>
      <c r="G54">
        <f t="shared" ref="G54:J54" si="27">G22*$D$50</f>
        <v>1187.5</v>
      </c>
      <c r="H54">
        <f t="shared" si="27"/>
        <v>1225</v>
      </c>
      <c r="I54">
        <f t="shared" si="27"/>
        <v>525</v>
      </c>
      <c r="J54">
        <f t="shared" si="27"/>
        <v>625</v>
      </c>
      <c r="L54" s="6" t="str">
        <f t="shared" si="24"/>
        <v>60 V / 45 AH</v>
      </c>
      <c r="M54" s="7" t="str">
        <f t="shared" si="1"/>
        <v>1187.5～1225</v>
      </c>
      <c r="N54" s="4" t="str">
        <f t="shared" si="2"/>
        <v>525～625</v>
      </c>
    </row>
    <row r="55" spans="4:14">
      <c r="D55">
        <v>5</v>
      </c>
      <c r="E55">
        <f t="shared" si="22"/>
        <v>60</v>
      </c>
      <c r="F55">
        <f>$F$23</f>
        <v>52</v>
      </c>
      <c r="G55">
        <f t="shared" ref="G55:J55" si="28">G23*$D$50</f>
        <v>1437.5</v>
      </c>
      <c r="H55">
        <f t="shared" si="28"/>
        <v>1500</v>
      </c>
      <c r="I55">
        <f t="shared" si="28"/>
        <v>587.5</v>
      </c>
      <c r="J55">
        <f t="shared" si="28"/>
        <v>625</v>
      </c>
      <c r="L55" s="6" t="str">
        <f t="shared" si="24"/>
        <v>60 V / 52 AH</v>
      </c>
      <c r="M55" s="7" t="str">
        <f t="shared" si="1"/>
        <v>1437.5～1500</v>
      </c>
      <c r="N55" s="4" t="str">
        <f t="shared" si="2"/>
        <v>587.5～625</v>
      </c>
    </row>
    <row r="56" spans="4:14">
      <c r="D56">
        <v>5</v>
      </c>
      <c r="E56">
        <f t="shared" si="22"/>
        <v>60</v>
      </c>
      <c r="F56">
        <f>$F$24</f>
        <v>58</v>
      </c>
      <c r="G56">
        <f t="shared" ref="G56:J56" si="29">G24*$D$50</f>
        <v>1562.5</v>
      </c>
      <c r="H56">
        <f t="shared" si="29"/>
        <v>1625</v>
      </c>
      <c r="I56">
        <f t="shared" si="29"/>
        <v>675</v>
      </c>
      <c r="J56">
        <f t="shared" si="29"/>
        <v>700</v>
      </c>
      <c r="L56" s="6" t="str">
        <f t="shared" si="24"/>
        <v>60 V / 58 AH</v>
      </c>
      <c r="M56" s="7" t="str">
        <f t="shared" si="1"/>
        <v>1562.5～1625</v>
      </c>
      <c r="N56" s="4" t="str">
        <f t="shared" si="2"/>
        <v>675～700</v>
      </c>
    </row>
    <row r="57" spans="12:14">
      <c r="L57" s="8"/>
      <c r="M57" s="5"/>
      <c r="N57" s="5"/>
    </row>
    <row r="58" spans="4:14">
      <c r="D58">
        <v>6</v>
      </c>
      <c r="E58">
        <f>E18*$D$58</f>
        <v>72</v>
      </c>
      <c r="F58">
        <f>$F$18</f>
        <v>12</v>
      </c>
      <c r="G58">
        <f>G18*$D$58</f>
        <v>510</v>
      </c>
      <c r="H58">
        <f>H18*$D$58</f>
        <v>570</v>
      </c>
      <c r="I58">
        <f>I18*$D$58</f>
        <v>180</v>
      </c>
      <c r="J58">
        <f>J18*$D$58</f>
        <v>195</v>
      </c>
      <c r="L58" s="9" t="str">
        <f>CONCATENATE(E58," V / ",F58," AH")</f>
        <v>72 V / 12 AH</v>
      </c>
      <c r="M58" s="7" t="str">
        <f t="shared" ref="M58:M64" si="30">CONCATENATE(G58,"～",H58)</f>
        <v>510～570</v>
      </c>
      <c r="N58" s="4" t="str">
        <f t="shared" ref="N58:N64" si="31">CONCATENATE(I58,"～",J58)</f>
        <v>180～195</v>
      </c>
    </row>
    <row r="59" spans="4:14">
      <c r="D59">
        <v>6</v>
      </c>
      <c r="E59">
        <f t="shared" ref="E59:E64" si="32">E19*$D$58</f>
        <v>72</v>
      </c>
      <c r="F59">
        <f>$F$19</f>
        <v>20</v>
      </c>
      <c r="G59">
        <f t="shared" ref="G59:J59" si="33">G19*$D$58</f>
        <v>660</v>
      </c>
      <c r="H59">
        <f t="shared" si="33"/>
        <v>720</v>
      </c>
      <c r="I59">
        <f t="shared" si="33"/>
        <v>300</v>
      </c>
      <c r="J59">
        <f t="shared" si="33"/>
        <v>307.5</v>
      </c>
      <c r="L59" s="9" t="str">
        <f t="shared" ref="L59:L64" si="34">CONCATENATE(E59," V / ",F59," AH")</f>
        <v>72 V / 20 AH</v>
      </c>
      <c r="M59" s="7" t="str">
        <f t="shared" si="30"/>
        <v>660～720</v>
      </c>
      <c r="N59" s="4" t="str">
        <f t="shared" si="31"/>
        <v>300～307.5</v>
      </c>
    </row>
    <row r="60" spans="4:14">
      <c r="D60">
        <v>6</v>
      </c>
      <c r="E60">
        <f t="shared" si="32"/>
        <v>72</v>
      </c>
      <c r="F60">
        <f>$F$20</f>
        <v>32</v>
      </c>
      <c r="G60">
        <f t="shared" ref="G60:J60" si="35">G20*$D$58</f>
        <v>1125</v>
      </c>
      <c r="H60">
        <f t="shared" si="35"/>
        <v>1170</v>
      </c>
      <c r="I60">
        <f t="shared" si="35"/>
        <v>495</v>
      </c>
      <c r="J60">
        <f t="shared" si="35"/>
        <v>510</v>
      </c>
      <c r="L60" s="9" t="str">
        <f t="shared" si="34"/>
        <v>72 V / 32 AH</v>
      </c>
      <c r="M60" s="7" t="str">
        <f t="shared" si="30"/>
        <v>1125～1170</v>
      </c>
      <c r="N60" s="4" t="str">
        <f t="shared" si="31"/>
        <v>495～510</v>
      </c>
    </row>
    <row r="61" spans="4:14">
      <c r="D61">
        <v>6</v>
      </c>
      <c r="E61">
        <f t="shared" si="32"/>
        <v>72</v>
      </c>
      <c r="F61">
        <f>$F$21</f>
        <v>38</v>
      </c>
      <c r="G61">
        <f t="shared" ref="G61:J61" si="36">G21*$D$58</f>
        <v>1275</v>
      </c>
      <c r="H61">
        <f t="shared" si="36"/>
        <v>1320</v>
      </c>
      <c r="I61">
        <f t="shared" si="36"/>
        <v>540</v>
      </c>
      <c r="J61">
        <f t="shared" si="36"/>
        <v>570</v>
      </c>
      <c r="L61" s="9" t="str">
        <f t="shared" si="34"/>
        <v>72 V / 38 AH</v>
      </c>
      <c r="M61" s="7" t="str">
        <f t="shared" si="30"/>
        <v>1275～1320</v>
      </c>
      <c r="N61" s="4" t="str">
        <f t="shared" si="31"/>
        <v>540～570</v>
      </c>
    </row>
    <row r="62" spans="4:14">
      <c r="D62">
        <v>6</v>
      </c>
      <c r="E62">
        <f t="shared" si="32"/>
        <v>72</v>
      </c>
      <c r="F62">
        <f>$F$22</f>
        <v>45</v>
      </c>
      <c r="G62">
        <f t="shared" ref="G62:J62" si="37">G22*$D$58</f>
        <v>1425</v>
      </c>
      <c r="H62">
        <f t="shared" si="37"/>
        <v>1470</v>
      </c>
      <c r="I62">
        <f t="shared" si="37"/>
        <v>630</v>
      </c>
      <c r="J62">
        <f t="shared" si="37"/>
        <v>750</v>
      </c>
      <c r="L62" s="9" t="str">
        <f t="shared" si="34"/>
        <v>72 V / 45 AH</v>
      </c>
      <c r="M62" s="7" t="str">
        <f t="shared" si="30"/>
        <v>1425～1470</v>
      </c>
      <c r="N62" s="4" t="str">
        <f t="shared" si="31"/>
        <v>630～750</v>
      </c>
    </row>
    <row r="63" spans="4:14">
      <c r="D63">
        <v>6</v>
      </c>
      <c r="E63">
        <f t="shared" si="32"/>
        <v>72</v>
      </c>
      <c r="F63">
        <f>$F$23</f>
        <v>52</v>
      </c>
      <c r="G63">
        <f t="shared" ref="G63:J63" si="38">G23*$D$58</f>
        <v>1725</v>
      </c>
      <c r="H63">
        <f t="shared" si="38"/>
        <v>1800</v>
      </c>
      <c r="I63">
        <f t="shared" si="38"/>
        <v>705</v>
      </c>
      <c r="J63">
        <f t="shared" si="38"/>
        <v>750</v>
      </c>
      <c r="L63" s="9" t="str">
        <f t="shared" si="34"/>
        <v>72 V / 52 AH</v>
      </c>
      <c r="M63" s="7" t="str">
        <f t="shared" si="30"/>
        <v>1725～1800</v>
      </c>
      <c r="N63" s="4" t="str">
        <f t="shared" si="31"/>
        <v>705～750</v>
      </c>
    </row>
    <row r="64" spans="4:14">
      <c r="D64">
        <v>6</v>
      </c>
      <c r="E64">
        <f t="shared" si="32"/>
        <v>72</v>
      </c>
      <c r="F64">
        <f>$F$24</f>
        <v>58</v>
      </c>
      <c r="G64">
        <f t="shared" ref="G64:J64" si="39">G24*$D$58</f>
        <v>1875</v>
      </c>
      <c r="H64">
        <f t="shared" si="39"/>
        <v>1950</v>
      </c>
      <c r="I64">
        <f t="shared" si="39"/>
        <v>810</v>
      </c>
      <c r="J64">
        <f t="shared" si="39"/>
        <v>840</v>
      </c>
      <c r="L64" s="9" t="str">
        <f t="shared" si="34"/>
        <v>72 V / 58 AH</v>
      </c>
      <c r="M64" s="7" t="str">
        <f t="shared" si="30"/>
        <v>1875～1950</v>
      </c>
      <c r="N64" s="4" t="str">
        <f t="shared" si="31"/>
        <v>810～840</v>
      </c>
    </row>
  </sheetData>
  <mergeCells count="5">
    <mergeCell ref="E15:J15"/>
    <mergeCell ref="L15:N15"/>
    <mergeCell ref="G16:H16"/>
    <mergeCell ref="I16:J16"/>
    <mergeCell ref="L16:M1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张不凡</dc:creator>
  <cp:lastModifiedBy>admin</cp:lastModifiedBy>
  <dcterms:created xsi:type="dcterms:W3CDTF">2015-06-05T18:19:00Z</dcterms:created>
  <dcterms:modified xsi:type="dcterms:W3CDTF">2025-02-27T08:25:41Z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5A9FCEF37A324BDE98DF54F3109BCB15_12</vt:lpwstr>
  </property>
  <property fmtid="{D5CDD505-2E9C-101B-9397-08002B2CF9AE}" pid="3" name="KSOProductBuildVer">
    <vt:lpwstr>2052-12.1.0.20305</vt:lpwstr>
  </property>
</Properties>
</file>