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blinggroup-my.sharepoint.com/personal/jonas_londschien_helbling_ch/Documents/Dokumente/Projekte/DLE_Helmoro_goes_OpenSource/"/>
    </mc:Choice>
  </mc:AlternateContent>
  <xr:revisionPtr revIDLastSave="0" documentId="13_ncr:1_{844B7702-3123-421C-8F53-FF95EB52C9D8}" xr6:coauthVersionLast="47" xr6:coauthVersionMax="47" xr10:uidLastSave="{00000000-0000-0000-0000-000000000000}"/>
  <bookViews>
    <workbookView xWindow="3750" yWindow="1440" windowWidth="13500" windowHeight="12855" xr2:uid="{D43A7108-50A9-4FCF-900B-676A8BDC7C7C}"/>
  </bookViews>
  <sheets>
    <sheet name="Robin_EOAT_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I25" i="1"/>
  <c r="I35" i="1"/>
  <c r="I36" i="1"/>
  <c r="I60" i="1"/>
  <c r="I58" i="1"/>
  <c r="I61" i="1"/>
  <c r="I55" i="1"/>
  <c r="I54" i="1"/>
  <c r="I37" i="1"/>
  <c r="I59" i="1"/>
  <c r="I53" i="1"/>
  <c r="I29" i="1" l="1"/>
  <c r="I34" i="1"/>
  <c r="I3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6" i="1"/>
  <c r="I27" i="1"/>
  <c r="I28" i="1"/>
  <c r="I30" i="1"/>
  <c r="I31" i="1"/>
  <c r="I32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6" i="1"/>
  <c r="I57" i="1"/>
  <c r="I66" i="1" l="1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Raffaele BARUCCI (Helbling Technik)</author>
  </authors>
  <commentList>
    <comment ref="C5" authorId="0" shapeId="0" xr:uid="{76D794BE-DC28-481F-B3A1-DABC986CB114}">
      <text>
        <r>
          <rPr>
            <b/>
            <sz val="9"/>
            <color indexed="81"/>
            <rFont val="Segoe UI"/>
          </rPr>
          <t>Raffaele BARUCCI (Helbling Technik):</t>
        </r>
        <r>
          <rPr>
            <sz val="9"/>
            <color indexed="81"/>
            <rFont val="Segoe UI"/>
          </rPr>
          <t xml:space="preserve">
Rev 02 modified BAR</t>
        </r>
      </text>
    </comment>
    <comment ref="G10" authorId="0" shapeId="0" xr:uid="{A0D846B5-7F21-4DD3-B713-D41AFAC84E24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https://eu.robotshop.com/de/products/12v-dc-motor-251rpm-encoder</t>
        </r>
      </text>
    </comment>
    <comment ref="G11" authorId="0" shapeId="0" xr:uid="{D2F5368D-802C-4A05-A699-516272B88762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https://www.pololu.com/product/1435</t>
        </r>
      </text>
    </comment>
    <comment ref="G12" authorId="0" shapeId="0" xr:uid="{4F4DDA7C-35D5-4299-B30F-A6F513E5E0C7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https://www.pololu.com/product/1083</t>
        </r>
      </text>
    </comment>
    <comment ref="C13" authorId="0" shapeId="0" xr:uid="{F195F506-CC2B-40A0-B7F0-8EC2FB75129F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modified BAR</t>
        </r>
      </text>
    </comment>
    <comment ref="G14" authorId="0" shapeId="0" xr:uid="{98EBF9BE-CED9-4584-A4F2-4AFC2722EACA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https://www.galaxus.ch/de/s5/product/swaytronic-hc-3s-1110-v-7200-mah-rc-akku-12400744</t>
        </r>
      </text>
    </comment>
    <comment ref="C16" authorId="0" shapeId="0" xr:uid="{2A2B4E49-8920-4D61-9F43-33E3EFC0E84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 done by BAR</t>
        </r>
      </text>
    </comment>
    <comment ref="G17" authorId="0" shapeId="0" xr:uid="{844F4482-E143-4C32-B402-C3C3194A6ECD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https://www.basicmicro.com/Roboclaw-2x7A-Motor-Controller_p_55.html</t>
        </r>
      </text>
    </comment>
    <comment ref="C18" authorId="0" shapeId="0" xr:uid="{17272A58-344B-47E2-8E0B-4289E510562C}">
      <text>
        <r>
          <rPr>
            <b/>
            <sz val="9"/>
            <color indexed="81"/>
            <rFont val="Segoe UI"/>
          </rPr>
          <t>Raffaele BARUCCI (Helbling Technik):</t>
        </r>
        <r>
          <rPr>
            <sz val="9"/>
            <color indexed="81"/>
            <rFont val="Segoe UI"/>
          </rPr>
          <t xml:space="preserve">
Changed to Rev 01 BAR, needs to be redone and changed to an assembly!</t>
        </r>
      </text>
    </comment>
    <comment ref="G19" authorId="0" shapeId="0" xr:uid="{4883004F-2AED-435A-93EF-2EB3C2F99F26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https://www.distrelec.ch/en/dof-absolute-orientation-imu-fusion-breakout-3v-adafruit-2472/p/30091187</t>
        </r>
      </text>
    </comment>
    <comment ref="G20" authorId="0" shapeId="0" xr:uid="{B58FDE37-0168-4DC8-84EE-0933087326EB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Not available anymore on Distrilec, however, Sparkfun and others still have it on stock:
https://www.sparkfun.com/products/16271
https://www.seeedstudio.com/NVIDIA-Jetson-Nano-Development-Kit-B01-p-4437.html</t>
        </r>
      </text>
    </comment>
    <comment ref="G21" authorId="0" shapeId="0" xr:uid="{0A65A388-83A2-4434-BD1E-AF05100B4EC6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https://www.brack.ch/noctua-pc-luefter-nf-a4x10-flx-223277</t>
        </r>
      </text>
    </comment>
    <comment ref="G24" authorId="0" shapeId="0" xr:uid="{2027AF86-4A43-4DF7-B774-4A6291A647A2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https://www.robotshop.com/products/rplidar-a2m8-360-laser-scanner</t>
        </r>
      </text>
    </comment>
    <comment ref="G26" authorId="0" shapeId="0" xr:uid="{B3BC6EA5-58B0-4896-97CF-8B521F8BDB69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https://www.reichelt.de/de/de/orbbec3d-astra-pro-astra-pro-p263247.html?r=1</t>
        </r>
      </text>
    </comment>
    <comment ref="B29" authorId="0" shapeId="0" xr:uid="{7D699420-5AED-46FC-A3A1-D203C0F432D9}">
      <text>
        <r>
          <rPr>
            <b/>
            <sz val="9"/>
            <color indexed="81"/>
            <rFont val="Segoe UI"/>
          </rPr>
          <t>Raffaele BARUCCI (Helbling Technik):</t>
        </r>
        <r>
          <rPr>
            <sz val="9"/>
            <color indexed="81"/>
            <rFont val="Segoe UI"/>
          </rPr>
          <t xml:space="preserve">
12 according to CAD</t>
        </r>
      </text>
    </comment>
    <comment ref="G29" authorId="0" shapeId="0" xr:uid="{D9741D83-44D4-4E8D-8D9A-2A1C8175192B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https://shop.kvt-fastening.at/de/item/003M3.html</t>
        </r>
      </text>
    </comment>
    <comment ref="G30" authorId="0" shapeId="0" xr:uid="{51282385-9B88-4990-B489-F54E2FD7FAFE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https://www.distrelec.ch/en/dc-dc-converter-36v-5v-6a-30w-tdk-lambda-ccg-30-24-05s/p/30145575</t>
        </r>
      </text>
    </comment>
    <comment ref="C31" authorId="0" shapeId="0" xr:uid="{7E802C89-988D-46E4-BB4B-27FA815BF143}">
      <text>
        <r>
          <rPr>
            <b/>
            <sz val="9"/>
            <color indexed="81"/>
            <rFont val="Segoe UI"/>
          </rPr>
          <t>Raffaele BARUCCI (Helbling Technik):</t>
        </r>
        <r>
          <rPr>
            <sz val="9"/>
            <color indexed="81"/>
            <rFont val="Segoe UI"/>
          </rPr>
          <t xml:space="preserve">
To be remodeled!</t>
        </r>
      </text>
    </comment>
    <comment ref="G35" authorId="0" shapeId="0" xr:uid="{000640C5-D464-4633-BDDA-CAB48A2F9F18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https://www.digitec.ch/en/s1/product/ep-deans-connector-rc-cables-plugs-6058001
</t>
        </r>
      </text>
    </comment>
    <comment ref="G36" authorId="0" shapeId="0" xr:uid="{4E316DE9-77E6-4FAF-8513-D6663F23A55D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https://www.digitec.ch/de/s1/product/ep-silikonlitze-rc-kabel-stecker-6059948</t>
        </r>
      </text>
    </comment>
    <comment ref="G37" authorId="0" shapeId="0" xr:uid="{B9142FD3-C02D-4567-AF73-7B618FFB7C6A}">
      <text>
        <r>
          <rPr>
            <b/>
            <sz val="9"/>
            <color indexed="81"/>
            <rFont val="Segoe UI"/>
            <charset val="1"/>
          </rPr>
          <t>Raffaele BARUCCI (Helbling Technik):</t>
        </r>
        <r>
          <rPr>
            <sz val="9"/>
            <color indexed="81"/>
            <rFont val="Segoe UI"/>
            <charset val="1"/>
          </rPr>
          <t xml:space="preserve">
Still available:
https://www.digitec.ch/de/s1/product/basf-filament-pla-285-mm-750-g-3d-filament-8817347</t>
        </r>
      </text>
    </comment>
    <comment ref="G38" authorId="0" shapeId="0" xr:uid="{43C02CC6-C574-4B6F-86F6-2036884FB4B8}">
      <text>
        <r>
          <rPr>
            <b/>
            <sz val="9"/>
            <color indexed="81"/>
            <rFont val="Segoe UI"/>
          </rPr>
          <t>Raffaele BARUCCI (Helbling Technik):</t>
        </r>
        <r>
          <rPr>
            <sz val="9"/>
            <color indexed="81"/>
            <rFont val="Segoe UI"/>
          </rPr>
          <t xml:space="preserve">
Available here:
https://www.distrelec.ch/de/netzgera-te-einbaukupplung-8mm-gerade-lumberg-connect-gmbh-1614-21/p/30068403</t>
        </r>
      </text>
    </comment>
    <comment ref="G40" authorId="0" shapeId="0" xr:uid="{B73E2CAB-2841-47C2-9585-42FBF6FBFA8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model compared to first version!
Available here:
https://www.robotshop.com/products/028-led-digital-dc-voltmeter-spa</t>
        </r>
      </text>
    </comment>
    <comment ref="G41" authorId="0" shapeId="0" xr:uid="{EC06A6EB-9456-41A0-8EC5-5577ABD9A909}">
      <text>
        <r>
          <rPr>
            <b/>
            <sz val="9"/>
            <color indexed="81"/>
            <rFont val="Segoe UI"/>
          </rPr>
          <t>Raffaele BARUCCI (Helbling Technik):</t>
        </r>
        <r>
          <rPr>
            <sz val="9"/>
            <color indexed="81"/>
            <rFont val="Segoe UI"/>
          </rPr>
          <t xml:space="preserve">
Available here:
https://www.distrelec.ch/de/miniatur-kippschalter-ein-ein-rastend-wechsler-rnd-components-rnd-210-00494/p/30103469?trackQuery=cat-DNAV_PL_050117&amp;pos=1&amp;origPos=1&amp;origPageSize=50&amp;track=true</t>
        </r>
      </text>
    </comment>
    <comment ref="C43" authorId="0" shapeId="0" xr:uid="{9646AA6F-77D2-41F5-AEB7-028D203C1FE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Could be done with some of the screws delivered with the two RoboClaw motorcontrollers</t>
        </r>
      </text>
    </comment>
    <comment ref="C44" authorId="0" shapeId="0" xr:uid="{06012B87-E7E1-470F-B152-BBE549E3136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Do not exist in flat-head version</t>
        </r>
      </text>
    </comment>
  </commentList>
</comments>
</file>

<file path=xl/sharedStrings.xml><?xml version="1.0" encoding="utf-8"?>
<sst xmlns="http://schemas.openxmlformats.org/spreadsheetml/2006/main" count="241" uniqueCount="171">
  <si>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</si>
  <si>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</si>
  <si>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</si>
  <si>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</si>
  <si>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</si>
  <si>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</si>
  <si>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</si>
  <si>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</si>
  <si>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Order QTY</t>
  </si>
  <si>
    <t>Delivery Date</t>
  </si>
  <si>
    <t>Open</t>
  </si>
  <si>
    <t>Ordered Helbling</t>
  </si>
  <si>
    <t>Ordered AR</t>
  </si>
  <si>
    <t>Available</t>
  </si>
  <si>
    <t>n/a</t>
  </si>
  <si>
    <t>Comment</t>
  </si>
  <si>
    <t>Open AR</t>
  </si>
  <si>
    <t>Item</t>
  </si>
  <si>
    <t>Turck Part Number</t>
  </si>
  <si>
    <t>QTY to BOS</t>
  </si>
  <si>
    <t>TOTAL QTY</t>
  </si>
  <si>
    <t>Drawing checked</t>
  </si>
  <si>
    <t>Quote requested</t>
  </si>
  <si>
    <t>Length [m]</t>
  </si>
  <si>
    <t>QTY to ZHR</t>
  </si>
  <si>
    <t>Total</t>
  </si>
  <si>
    <t>Cost/part [CHF]</t>
  </si>
  <si>
    <t>Total [CHF]</t>
  </si>
  <si>
    <t>Last Update:</t>
  </si>
  <si>
    <t>Helmoro_2_BoM</t>
  </si>
  <si>
    <t>Frame Mount</t>
  </si>
  <si>
    <t>Sheet metal</t>
  </si>
  <si>
    <t>Top Plate</t>
  </si>
  <si>
    <t>PEM CLA-M3-1 ---N</t>
  </si>
  <si>
    <t>DIN 7984 - M3 x 8 --- 6.5N</t>
  </si>
  <si>
    <t>DIN 7984 - M3 x 6 --- 4.5N</t>
  </si>
  <si>
    <t>HEL-04-01001-00</t>
  </si>
  <si>
    <t>Motor FIT 0186</t>
  </si>
  <si>
    <t>FIT 0186</t>
  </si>
  <si>
    <t>Robotshop</t>
  </si>
  <si>
    <t>HEL-06-01000-00</t>
  </si>
  <si>
    <t>Rad</t>
  </si>
  <si>
    <t>HEL-06-01002-00</t>
  </si>
  <si>
    <t>Rad Adapter</t>
  </si>
  <si>
    <t>Pololu 1083</t>
  </si>
  <si>
    <t>Radkappe</t>
  </si>
  <si>
    <t>Generative process</t>
  </si>
  <si>
    <t>HEL-04-01003-00</t>
  </si>
  <si>
    <t>HEL-04-01004-00</t>
  </si>
  <si>
    <t>Lasercutter</t>
  </si>
  <si>
    <t>HEL-06-01004-00</t>
  </si>
  <si>
    <t>Platinenhalter</t>
  </si>
  <si>
    <t>IMU</t>
  </si>
  <si>
    <t>HEL-06-01003-00</t>
  </si>
  <si>
    <t>Computing Unit</t>
  </si>
  <si>
    <t>HEL-06-01005-00</t>
  </si>
  <si>
    <t>Fan Cooling</t>
  </si>
  <si>
    <t>Hülle</t>
  </si>
  <si>
    <t>HEL-06-01008-00</t>
  </si>
  <si>
    <t>LIDAR</t>
  </si>
  <si>
    <t>HEL-06-01006-00</t>
  </si>
  <si>
    <t>Kamera</t>
  </si>
  <si>
    <t>DIN 7984 - M3 x 12 --- 10.5N</t>
  </si>
  <si>
    <r>
      <t>pololu-wheel-90x10mm-</t>
    </r>
    <r>
      <rPr>
        <sz val="12"/>
        <color theme="1"/>
        <rFont val="SWGDT"/>
      </rPr>
      <t xml:space="preserve">
</t>
    </r>
    <r>
      <rPr>
        <sz val="12"/>
        <color theme="1"/>
        <rFont val="Arial"/>
        <family val="2"/>
      </rPr>
      <t>black</t>
    </r>
  </si>
  <si>
    <t>Gewindebuchsen für Kunststoffe 003-M3</t>
  </si>
  <si>
    <t>kvt-fastening</t>
  </si>
  <si>
    <t>Schickli</t>
  </si>
  <si>
    <t>Stock</t>
  </si>
  <si>
    <t>Galaxus</t>
  </si>
  <si>
    <t>Digitec</t>
  </si>
  <si>
    <t>Price per unit (CHF)</t>
  </si>
  <si>
    <t>Price total (CHF)</t>
  </si>
  <si>
    <t>Distrelec</t>
  </si>
  <si>
    <t>Reichelt</t>
  </si>
  <si>
    <t>Abdeckung Hülle</t>
  </si>
  <si>
    <t>Gabel Hülle</t>
  </si>
  <si>
    <t>Diverses (Kabel etc.)</t>
  </si>
  <si>
    <t>Neu</t>
  </si>
  <si>
    <t>x</t>
  </si>
  <si>
    <t>HEL-04-01010-01</t>
  </si>
  <si>
    <t>HEL-06-01007-00</t>
  </si>
  <si>
    <t>Lidar Adapter</t>
  </si>
  <si>
    <t>HEL-06-01009-00</t>
  </si>
  <si>
    <t>Clamping Nut</t>
  </si>
  <si>
    <t xml:space="preserve">Batteriehalter </t>
  </si>
  <si>
    <t>Camera_plate_15grad</t>
  </si>
  <si>
    <t>Motorcontroller Plate</t>
  </si>
  <si>
    <t>RoboClaw IMC404</t>
  </si>
  <si>
    <t xml:space="preserve">Batterie </t>
  </si>
  <si>
    <t>2472 - IMU, Distrelec: 300-91-187</t>
  </si>
  <si>
    <t>02110268 - NVIDIA® Jetson Nano™ Entwicklerkit</t>
  </si>
  <si>
    <t>Brack</t>
  </si>
  <si>
    <t>Gehäuselüfter Noctua NF-A4x10 FLX</t>
  </si>
  <si>
    <t>ASTRA PRO Orbbec3D Astra Pro</t>
  </si>
  <si>
    <t>RPLIDAR A2M8 360° Laser Scanner</t>
  </si>
  <si>
    <t>Comes with LIDAR</t>
  </si>
  <si>
    <t>Gewindebuchsen</t>
  </si>
  <si>
    <t>DC/DC-Wandler</t>
  </si>
  <si>
    <t>30W 5V 6A, Distrelec: 301-45-575</t>
  </si>
  <si>
    <t xml:space="preserve">Motor Controller </t>
  </si>
  <si>
    <t>Batteriestecker</t>
  </si>
  <si>
    <t>EP Deans Verbinder, 6058001</t>
  </si>
  <si>
    <t>Deans M/F</t>
  </si>
  <si>
    <t>EP Silikonkabel 0.5mm², rot/schwarz je 1m, 6059948</t>
  </si>
  <si>
    <t>EP Silikonkabel 0.5mm²</t>
  </si>
  <si>
    <t>Batteriekabel</t>
  </si>
  <si>
    <t>Filament</t>
  </si>
  <si>
    <t>Filament für Hülle</t>
  </si>
  <si>
    <t>Helbling 3D Printer</t>
  </si>
  <si>
    <t>Schrauben M3x12</t>
  </si>
  <si>
    <t>Schrauben M3x8</t>
  </si>
  <si>
    <t>Schrauben M3x6</t>
  </si>
  <si>
    <t>Basf Filament, Digitec: 8817347</t>
  </si>
  <si>
    <t>12 (of which 8 coming later)</t>
  </si>
  <si>
    <t>29.09.</t>
  </si>
  <si>
    <t>28.09.</t>
  </si>
  <si>
    <t>25.09.</t>
  </si>
  <si>
    <t>HEL-06-03000-00</t>
  </si>
  <si>
    <t>Netzgerät-Steckverbinder</t>
  </si>
  <si>
    <t>1614 21 - Netzgeräte-Einbaukupplung 5.4 x 8mm, Gerade, Lumberg</t>
  </si>
  <si>
    <t>HEL-04-03001-00</t>
  </si>
  <si>
    <t>HEL-04-03002-00</t>
  </si>
  <si>
    <t>Frontpartie mit Gabel</t>
  </si>
  <si>
    <t>HEL-04-03003-00</t>
  </si>
  <si>
    <t>HEL-04-03000-01</t>
  </si>
  <si>
    <t>HEL-04-01005-01</t>
  </si>
  <si>
    <t>HEL-04-03004-00</t>
  </si>
  <si>
    <t>Miniatur-Kippschalter EIN-EIN rastend</t>
  </si>
  <si>
    <t>RND 210-00494, Distrilec: 301-03-469</t>
  </si>
  <si>
    <t>Distrilec</t>
  </si>
  <si>
    <t>HEL-04-01000-02</t>
  </si>
  <si>
    <t>HEL-06-03002-00</t>
  </si>
  <si>
    <t>Unterlagsplatte Jetson</t>
  </si>
  <si>
    <t>HEL-05-03000-00</t>
  </si>
  <si>
    <t>HEL-04-01009-01</t>
  </si>
  <si>
    <t>HEL-05-03001-00</t>
  </si>
  <si>
    <t>Schraube KB22 x 4.5</t>
  </si>
  <si>
    <t>WN 1412, Bossard Nr: 3205361</t>
  </si>
  <si>
    <t>Bossard</t>
  </si>
  <si>
    <t>Swaytronic HC 3S 7200 mAh</t>
  </si>
  <si>
    <t>HEL-06-03001-01</t>
  </si>
  <si>
    <t>0.28" LED Digital DC Voltmeter 2.5VDC - 30VDC</t>
  </si>
  <si>
    <t>RB-Spa-1481 / PRT-14313</t>
  </si>
  <si>
    <t>HEL-06-03003-00</t>
  </si>
  <si>
    <t>HEL-06-03004-00</t>
  </si>
  <si>
    <t>Electronics print</t>
  </si>
  <si>
    <t>HEL-03-03000-00</t>
  </si>
  <si>
    <t>Schrauben M3x4</t>
  </si>
  <si>
    <t>ISO 4762, Bossard Nr: 3</t>
  </si>
  <si>
    <t>HEL-04-01017-01</t>
  </si>
  <si>
    <t>Holder Motorcontroller</t>
  </si>
  <si>
    <t>ISO 4762 M2 x 6 - 6N</t>
  </si>
  <si>
    <t>Schraube M2x6</t>
  </si>
  <si>
    <t>Washer ISO 7092 - 2</t>
  </si>
  <si>
    <t>ISO - 4032 - M2 - D - N</t>
  </si>
  <si>
    <t>DIN 7984 - M3 x 20 --- 12N</t>
  </si>
  <si>
    <t xml:space="preserve">DIN 7984 - M3 x 18 --- </t>
  </si>
  <si>
    <t>Schrauben M3x18</t>
  </si>
  <si>
    <t>ISO - 4032 - M2.5 - D - N</t>
  </si>
  <si>
    <t>Washer ISO 7089 - 2.5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</si>
  <si>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</si>
  <si>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</si>
  <si>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</si>
  <si>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</si>
  <si>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</si>
  <si>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</si>
  <si>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</si>
  <si>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>USB A-Stecker - USB Micro-B-Stecker</t>
  </si>
  <si>
    <t xml:space="preserve">	RND 765-00053, Distrilec: 301-25-761</t>
  </si>
  <si>
    <t xml:space="preserve">ISO 4762 M3 x 30 </t>
  </si>
  <si>
    <t>Schrauben M3 x 30 (für Gabel)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</si>
</sst>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SWGDT"/>
    </font>
    <font>
      <sz val="12"/>
      <color rgb="FF000000"/>
      <name val="Arial"/>
      <family val="2"/>
    </font>
    <font>
      <sz val="12"/>
      <color rgb="FF000000"/>
      <name val="Century Gothic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left" vertical="center" wrapText="1"/>
    </xf>
    <xf numFmtId="0" fontId="5" fillId="0" borderId="0" xfId="0" applyFont="1"/>
    <xf numFmtId="0" fontId="0" fillId="0" borderId="0" xfId="0" applyFont="1"/>
    <xf numFmtId="14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8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Kosten Helmoro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6-497D-B7FE-F8F308BC8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6-497D-B7FE-F8F308BC8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6-497D-B7FE-F8F308BC81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6-497D-B7FE-F8F308BC81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E6-497D-B7FE-F8F308BC81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E6-497D-B7FE-F8F308BC81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E6-497D-B7FE-F8F308BC81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E6-497D-B7FE-F8F308BC8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E6-497D-B7FE-F8F308BC81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E6-497D-B7FE-F8F308BC819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E6-497D-B7FE-F8F308BC819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E6-497D-B7FE-F8F308BC81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E6-497D-B7FE-F8F308BC81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E6-497D-B7FE-F8F308BC819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E6-497D-B7FE-F8F308BC81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E6-497D-B7FE-F8F308BC81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4E6-497D-B7FE-F8F308BC8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Robin_EOAT_BoM!$D$5:$D$21</c:f>
              <c:strCache>
                <c:ptCount val="17"/>
                <c:pt idx="0">
                  <c:v>Frame Mount</c:v>
                </c:pt>
                <c:pt idx="1">
                  <c:v>Top Plate</c:v>
                </c:pt>
                <c:pt idx="2">
                  <c:v>Clamping Nut</c:v>
                </c:pt>
                <c:pt idx="3">
                  <c:v>Schrauben M3x8</c:v>
                </c:pt>
                <c:pt idx="4">
                  <c:v>Schrauben M3x6</c:v>
                </c:pt>
                <c:pt idx="5">
                  <c:v>Motor FIT 0186</c:v>
                </c:pt>
                <c:pt idx="6">
                  <c:v>Rad</c:v>
                </c:pt>
                <c:pt idx="7">
                  <c:v>Rad Adapter</c:v>
                </c:pt>
                <c:pt idx="8">
                  <c:v>Radkappe</c:v>
                </c:pt>
                <c:pt idx="9">
                  <c:v>Batterie </c:v>
                </c:pt>
                <c:pt idx="10">
                  <c:v>Batteriehalter </c:v>
                </c:pt>
                <c:pt idx="11">
                  <c:v>Motorcontroller Plate</c:v>
                </c:pt>
                <c:pt idx="12">
                  <c:v>Motor Controller </c:v>
                </c:pt>
                <c:pt idx="13">
                  <c:v>Platinenhalter</c:v>
                </c:pt>
                <c:pt idx="14">
                  <c:v>IMU</c:v>
                </c:pt>
                <c:pt idx="15">
                  <c:v>Computing Unit</c:v>
                </c:pt>
                <c:pt idx="16">
                  <c:v>Fan Cooling</c:v>
                </c:pt>
              </c:strCache>
            </c:strRef>
          </c:cat>
          <c:val>
            <c:numRef>
              <c:f>Robin_EOAT_BoM!$I$5:$I$21</c:f>
              <c:numCache>
                <c:formatCode>General</c:formatCode>
                <c:ptCount val="17"/>
                <c:pt idx="0">
                  <c:v>100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12</c:v>
                </c:pt>
                <c:pt idx="7">
                  <c:v>16</c:v>
                </c:pt>
                <c:pt idx="8">
                  <c:v>0</c:v>
                </c:pt>
                <c:pt idx="9">
                  <c:v>71.3</c:v>
                </c:pt>
                <c:pt idx="10">
                  <c:v>0</c:v>
                </c:pt>
                <c:pt idx="11">
                  <c:v>0</c:v>
                </c:pt>
                <c:pt idx="12">
                  <c:v>140</c:v>
                </c:pt>
                <c:pt idx="13">
                  <c:v>0</c:v>
                </c:pt>
                <c:pt idx="14">
                  <c:v>39</c:v>
                </c:pt>
                <c:pt idx="15">
                  <c:v>113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061-4042-8AED-DBB4D84E6A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324925</xdr:colOff>
      <xdr:row>3</xdr:row>
      <xdr:rowOff>198584</xdr:rowOff>
    </xdr:from>
    <xdr:to>
      <xdr:col>36</xdr:col>
      <xdr:colOff>389661</xdr:colOff>
      <xdr:row>38</xdr:row>
      <xdr:rowOff>110095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677AA0-B934-4610-96D2-D3EAC85E5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4:O66" totalsRowCount="1" headerRowDxfId="34" dataDxfId="33" totalsRowDxfId="32">
  <autoFilter ref="A4:O65" xr:uid="{AB8CB7B2-62CE-4583-9267-907B832DB447}"/>
  <sortState xmlns:xlrd2="http://schemas.microsoft.com/office/spreadsheetml/2017/richdata2" ref="A5:O65">
    <sortCondition ref="A4:A65"/>
  </sortState>
  <tableColumns count="15">
    <tableColumn id="1" xr3:uid="{8C720362-16ED-4641-BAC4-38765F6008BF}" name="POS" dataDxfId="31" totalsRowDxfId="30"/>
    <tableColumn id="2" xr3:uid="{E4EF20A8-BAA7-4285-8E2C-1FF15F4D9DE0}" name="QTY" dataDxfId="29" totalsRowDxfId="28"/>
    <tableColumn id="3" xr3:uid="{7C114C88-4C53-4A01-875E-42C9A5D3836B}" name="DOCUMENT-NR." dataDxfId="27" totalsRowDxfId="26"/>
    <tableColumn id="4" xr3:uid="{F56A10FA-89C2-4781-AECC-93B30002C92E}" name="DESCRIPTION" dataDxfId="25" totalsRowDxfId="24"/>
    <tableColumn id="5" xr3:uid="{DC161508-7262-4AC6-90ED-F4CD4C38651A}" name="Manufacturing type" dataDxfId="23" totalsRowDxfId="22"/>
    <tableColumn id="6" xr3:uid="{15467916-B419-479D-A3A9-C6B2B5C762DF}" name="PRODUCT CODE" dataDxfId="21" totalsRowDxfId="20"/>
    <tableColumn id="7" xr3:uid="{2349CBB5-C81B-4DFD-9B9F-CC6E1EB0C9BF}" name="SUPPLIER" dataDxfId="19" totalsRowDxfId="18"/>
    <tableColumn id="14" xr3:uid="{36592479-8EA8-4D42-8DFF-452C7024B605}" name="Price per unit (CHF)" dataDxfId="17" totalsRowDxfId="16"/>
    <tableColumn id="15" xr3:uid="{F41DF5FD-2375-469F-A4B3-20C8344F19B2}" name="Price total (CHF)" totalsRowFunction="custom" dataDxfId="15" totalsRowDxfId="14">
      <calculatedColumnFormula>Table1[[#This Row],[Price per unit (CHF)]]*Table1[[#This Row],[QTY]]</calculatedColumnFormula>
      <totalsRowFormula>SUM(Table1[Price total (CHF)])</totalsRowFormula>
    </tableColumn>
    <tableColumn id="13" xr3:uid="{14BE31F9-7029-4CD4-B10D-689D524234CC}" name="Neu" dataDxfId="13" totalsRowDxfId="12"/>
    <tableColumn id="12" xr3:uid="{F182C876-E3E3-4E77-9285-C9A1832534F2}" name="Drawing checked" dataDxfId="11" totalsRowDxfId="10"/>
    <tableColumn id="8" xr3:uid="{1C6E916C-08C4-4CC4-8E99-0298E2745537}" name="Order Status" dataDxfId="9" totalsRowDxfId="8"/>
    <tableColumn id="9" xr3:uid="{EFE6CBAA-C82B-4A52-87A5-6F407873E596}" name="Order QTY" dataDxfId="7" totalsRowDxfId="6"/>
    <tableColumn id="10" xr3:uid="{5BE467AE-8448-4304-9B3C-784DA995A4F5}" name="Delivery Date" dataDxfId="5" totalsRowDxfId="4"/>
    <tableColumn id="11" xr3:uid="{BC40D552-6B90-4EE9-A993-E45AAD44FB36}" name="Comment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O66"/>
  <sheetViews>
    <sheetView tabSelected="1" topLeftCell="A4" zoomScale="80" zoomScaleNormal="80" workbookViewId="0">
      <selection activeCell="F30" sqref="F30"/>
    </sheetView>
  </sheetViews>
  <sheetFormatPr defaultColWidth="9.140625" defaultRowHeight="15.75"/>
  <cols>
    <col min="1" max="1" width="5.85546875" style="4" customWidth="1"/>
    <col min="2" max="2" width="8.140625" style="4" bestFit="1" customWidth="1"/>
    <col min="3" max="3" width="41.28515625" style="4" customWidth="1"/>
    <col min="4" max="4" width="28.140625" style="4" customWidth="1"/>
    <col min="5" max="5" width="26.5703125" style="4" customWidth="1"/>
    <col min="6" max="6" width="45.140625" style="4" customWidth="1"/>
    <col min="7" max="10" width="30.85546875" style="4" customWidth="1"/>
    <col min="11" max="11" width="22.85546875" style="4" bestFit="1" customWidth="1"/>
    <col min="12" max="12" width="22.28515625" style="4" customWidth="1"/>
    <col min="13" max="13" width="18" style="4" customWidth="1"/>
    <col min="14" max="14" width="17" style="4" customWidth="1"/>
    <col min="15" max="15" width="25.42578125" style="4" customWidth="1"/>
    <col min="16" max="16384" width="9.140625" style="4"/>
  </cols>
  <sheetData>
    <row r="1" spans="1:15" ht="26.25">
      <c r="A1" s="9" t="s">
        <v>29</v>
      </c>
    </row>
    <row r="2" spans="1:15">
      <c r="A2" s="4" t="s">
        <v>28</v>
      </c>
      <c r="C2" s="8">
        <v>45013</v>
      </c>
    </row>
    <row r="4" spans="1:15" ht="31.5">
      <c r="A4" s="1" t="s">
        <v>0</v>
      </c>
      <c r="B4" s="1" t="s">
        <v>1</v>
      </c>
      <c r="C4" s="1" t="s">
        <v>2</v>
      </c>
      <c r="D4" s="1" t="s">
        <v>3</v>
      </c>
      <c r="E4" s="3" t="s">
        <v>4</v>
      </c>
      <c r="F4" s="1" t="s">
        <v>5</v>
      </c>
      <c r="G4" s="1" t="s">
        <v>6</v>
      </c>
      <c r="H4" s="1" t="s">
        <v>70</v>
      </c>
      <c r="I4" s="1" t="s">
        <v>71</v>
      </c>
      <c r="J4" s="1" t="s">
        <v>77</v>
      </c>
      <c r="K4" s="1" t="s">
        <v>21</v>
      </c>
      <c r="L4" s="1" t="s">
        <v>7</v>
      </c>
      <c r="M4" s="1" t="s">
        <v>8</v>
      </c>
      <c r="N4" s="1" t="s">
        <v>9</v>
      </c>
      <c r="O4" s="1" t="s">
        <v>15</v>
      </c>
    </row>
    <row r="5" spans="1:15" ht="17.25">
      <c r="A5" s="12">
        <v>1</v>
      </c>
      <c r="B5" s="13">
        <v>1</v>
      </c>
      <c r="C5" s="17" t="s">
        <v>130</v>
      </c>
      <c r="D5" s="12" t="s">
        <v>30</v>
      </c>
      <c r="E5" s="3" t="s">
        <v>31</v>
      </c>
      <c r="F5" s="2"/>
      <c r="G5" s="2" t="s">
        <v>66</v>
      </c>
      <c r="H5" s="2">
        <v>100</v>
      </c>
      <c r="I5" s="2">
        <f>Table1[[#This Row],[Price per unit (CHF)]]*Table1[[#This Row],[QTY]]</f>
        <v>100</v>
      </c>
      <c r="J5" s="5" t="s">
        <v>78</v>
      </c>
      <c r="K5" s="2"/>
      <c r="L5" s="2"/>
      <c r="M5" s="2"/>
      <c r="N5" s="5"/>
      <c r="O5" s="2"/>
    </row>
    <row r="6" spans="1:15" ht="17.25">
      <c r="A6" s="12">
        <v>2</v>
      </c>
      <c r="B6" s="13">
        <v>1</v>
      </c>
      <c r="C6" s="17" t="s">
        <v>79</v>
      </c>
      <c r="D6" s="12" t="s">
        <v>32</v>
      </c>
      <c r="E6" s="3" t="s">
        <v>31</v>
      </c>
      <c r="F6" s="2"/>
      <c r="G6" s="2" t="s">
        <v>66</v>
      </c>
      <c r="H6" s="2">
        <v>80</v>
      </c>
      <c r="I6" s="2">
        <f>Table1[[#This Row],[Price per unit (CHF)]]*Table1[[#This Row],[QTY]]</f>
        <v>80</v>
      </c>
      <c r="J6" s="2" t="s">
        <v>78</v>
      </c>
      <c r="K6" s="2"/>
      <c r="L6" s="2"/>
      <c r="M6" s="2"/>
      <c r="N6" s="2"/>
      <c r="O6" s="2"/>
    </row>
    <row r="7" spans="1:15" ht="17.25">
      <c r="A7" s="12">
        <v>3</v>
      </c>
      <c r="B7" s="13">
        <v>12</v>
      </c>
      <c r="C7" s="17" t="s">
        <v>33</v>
      </c>
      <c r="D7" s="12" t="s">
        <v>83</v>
      </c>
      <c r="E7" s="3"/>
      <c r="F7" s="2"/>
      <c r="G7" s="2" t="s">
        <v>66</v>
      </c>
      <c r="H7" s="2"/>
      <c r="I7" s="2">
        <f>Table1[[#This Row],[Price per unit (CHF)]]*Table1[[#This Row],[QTY]]</f>
        <v>0</v>
      </c>
      <c r="J7" s="2" t="s">
        <v>78</v>
      </c>
      <c r="K7" s="2"/>
      <c r="L7" s="2"/>
      <c r="M7" s="2"/>
      <c r="N7" s="2"/>
      <c r="O7" s="2"/>
    </row>
    <row r="8" spans="1:15" ht="27" customHeight="1">
      <c r="A8" s="12">
        <v>4</v>
      </c>
      <c r="B8" s="13">
        <v>32</v>
      </c>
      <c r="C8" s="17" t="s">
        <v>34</v>
      </c>
      <c r="D8" s="12" t="s">
        <v>110</v>
      </c>
      <c r="E8" s="3"/>
      <c r="F8" s="2"/>
      <c r="G8" s="2" t="s">
        <v>67</v>
      </c>
      <c r="H8" s="2"/>
      <c r="I8" s="2">
        <f>Table1[[#This Row],[Price per unit (CHF)]]*Table1[[#This Row],[QTY]]</f>
        <v>0</v>
      </c>
      <c r="J8" s="2"/>
      <c r="K8" s="2"/>
      <c r="L8" s="2"/>
      <c r="M8" s="2"/>
      <c r="N8" s="2"/>
      <c r="O8" s="2"/>
    </row>
    <row r="9" spans="1:15" ht="17.25">
      <c r="A9" s="12">
        <v>5</v>
      </c>
      <c r="B9" s="13">
        <v>24</v>
      </c>
      <c r="C9" s="17" t="s">
        <v>35</v>
      </c>
      <c r="D9" s="12" t="s">
        <v>111</v>
      </c>
      <c r="E9" s="3"/>
      <c r="F9" s="2"/>
      <c r="G9" s="2" t="s">
        <v>67</v>
      </c>
      <c r="H9" s="2"/>
      <c r="I9" s="2">
        <f>Table1[[#This Row],[Price per unit (CHF)]]*Table1[[#This Row],[QTY]]</f>
        <v>0</v>
      </c>
      <c r="J9" s="2"/>
      <c r="K9" s="2"/>
      <c r="L9" s="2"/>
      <c r="M9" s="2"/>
      <c r="N9" s="2"/>
      <c r="O9" s="2"/>
    </row>
    <row r="10" spans="1:15" ht="17.25">
      <c r="A10" s="12">
        <v>6</v>
      </c>
      <c r="B10" s="13">
        <v>4</v>
      </c>
      <c r="C10" s="17" t="s">
        <v>36</v>
      </c>
      <c r="D10" s="12" t="s">
        <v>37</v>
      </c>
      <c r="E10" s="3"/>
      <c r="F10" s="2" t="s">
        <v>38</v>
      </c>
      <c r="G10" s="2" t="s">
        <v>39</v>
      </c>
      <c r="H10" s="2">
        <v>30</v>
      </c>
      <c r="I10" s="2">
        <f>Table1[[#This Row],[Price per unit (CHF)]]*Table1[[#This Row],[QTY]]</f>
        <v>120</v>
      </c>
      <c r="J10" s="2" t="s">
        <v>78</v>
      </c>
      <c r="K10" s="2"/>
      <c r="L10" s="2" t="s">
        <v>11</v>
      </c>
      <c r="M10" s="2">
        <v>12</v>
      </c>
      <c r="N10" s="5" t="s">
        <v>114</v>
      </c>
      <c r="O10" s="2"/>
    </row>
    <row r="11" spans="1:15" ht="31.5">
      <c r="A11" s="12">
        <v>7</v>
      </c>
      <c r="B11" s="13">
        <v>4</v>
      </c>
      <c r="C11" s="17" t="s">
        <v>40</v>
      </c>
      <c r="D11" s="12" t="s">
        <v>41</v>
      </c>
      <c r="E11" s="3"/>
      <c r="F11" s="2" t="s">
        <v>63</v>
      </c>
      <c r="G11" s="2" t="s">
        <v>39</v>
      </c>
      <c r="H11" s="2">
        <v>3</v>
      </c>
      <c r="I11" s="2">
        <f>Table1[[#This Row],[Price per unit (CHF)]]*Table1[[#This Row],[QTY]]</f>
        <v>12</v>
      </c>
      <c r="J11" s="2" t="s">
        <v>78</v>
      </c>
      <c r="K11" s="2"/>
      <c r="L11" s="2" t="s">
        <v>11</v>
      </c>
      <c r="M11" s="2" t="s">
        <v>113</v>
      </c>
      <c r="N11" s="5" t="s">
        <v>114</v>
      </c>
      <c r="O11" s="2"/>
    </row>
    <row r="12" spans="1:15" ht="17.25">
      <c r="A12" s="12">
        <v>8</v>
      </c>
      <c r="B12" s="13">
        <v>4</v>
      </c>
      <c r="C12" s="17" t="s">
        <v>42</v>
      </c>
      <c r="D12" s="12" t="s">
        <v>43</v>
      </c>
      <c r="E12" s="3"/>
      <c r="F12" s="2" t="s">
        <v>44</v>
      </c>
      <c r="G12" s="2" t="s">
        <v>39</v>
      </c>
      <c r="H12" s="2">
        <v>4</v>
      </c>
      <c r="I12" s="2">
        <f>Table1[[#This Row],[Price per unit (CHF)]]*Table1[[#This Row],[QTY]]</f>
        <v>16</v>
      </c>
      <c r="J12" s="2" t="s">
        <v>78</v>
      </c>
      <c r="K12" s="2"/>
      <c r="L12" s="2" t="s">
        <v>11</v>
      </c>
      <c r="M12" s="2">
        <v>12</v>
      </c>
      <c r="N12" s="5" t="s">
        <v>114</v>
      </c>
      <c r="O12" s="2"/>
    </row>
    <row r="13" spans="1:15" ht="17.25">
      <c r="A13" s="12">
        <v>9</v>
      </c>
      <c r="B13" s="13">
        <v>4</v>
      </c>
      <c r="C13" s="17" t="s">
        <v>124</v>
      </c>
      <c r="D13" s="12" t="s">
        <v>45</v>
      </c>
      <c r="E13" s="3" t="s">
        <v>46</v>
      </c>
      <c r="F13" s="2"/>
      <c r="G13" s="2" t="s">
        <v>108</v>
      </c>
      <c r="H13" s="2"/>
      <c r="I13" s="2">
        <f>Table1[[#This Row],[Price per unit (CHF)]]*Table1[[#This Row],[QTY]]</f>
        <v>0</v>
      </c>
      <c r="J13" s="2" t="s">
        <v>78</v>
      </c>
      <c r="K13" s="2"/>
      <c r="L13" s="2"/>
      <c r="M13" s="2"/>
      <c r="N13" s="2"/>
      <c r="O13" s="2"/>
    </row>
    <row r="14" spans="1:15" ht="17.25">
      <c r="A14" s="12">
        <v>10</v>
      </c>
      <c r="B14" s="13">
        <v>1</v>
      </c>
      <c r="C14" s="17" t="s">
        <v>47</v>
      </c>
      <c r="D14" s="12" t="s">
        <v>88</v>
      </c>
      <c r="E14" s="3"/>
      <c r="F14" s="2" t="s">
        <v>139</v>
      </c>
      <c r="G14" s="2" t="s">
        <v>68</v>
      </c>
      <c r="H14" s="2">
        <v>71.3</v>
      </c>
      <c r="I14" s="2">
        <f>Table1[[#This Row],[Price per unit (CHF)]]*Table1[[#This Row],[QTY]]</f>
        <v>71.3</v>
      </c>
      <c r="J14" s="2"/>
      <c r="K14" s="2"/>
      <c r="L14" s="2"/>
      <c r="M14" s="2"/>
      <c r="N14" s="2"/>
      <c r="O14" s="2"/>
    </row>
    <row r="15" spans="1:15" ht="17.25">
      <c r="A15" s="12">
        <v>11</v>
      </c>
      <c r="B15" s="13">
        <v>1</v>
      </c>
      <c r="C15" s="17" t="s">
        <v>48</v>
      </c>
      <c r="D15" s="12" t="s">
        <v>84</v>
      </c>
      <c r="E15" s="3"/>
      <c r="F15" s="2"/>
      <c r="G15" s="2" t="s">
        <v>108</v>
      </c>
      <c r="H15" s="2"/>
      <c r="I15" s="2">
        <f>Table1[[#This Row],[Price per unit (CHF)]]*Table1[[#This Row],[QTY]]</f>
        <v>0</v>
      </c>
      <c r="J15" s="2" t="s">
        <v>78</v>
      </c>
      <c r="K15" s="2"/>
      <c r="L15" s="2"/>
      <c r="M15" s="2"/>
      <c r="N15" s="2"/>
      <c r="O15" s="2"/>
    </row>
    <row r="16" spans="1:15" ht="17.25">
      <c r="A16" s="12">
        <v>12</v>
      </c>
      <c r="B16" s="13">
        <v>1</v>
      </c>
      <c r="C16" s="17" t="s">
        <v>134</v>
      </c>
      <c r="D16" s="12" t="s">
        <v>86</v>
      </c>
      <c r="E16" s="3" t="s">
        <v>46</v>
      </c>
      <c r="F16" s="2"/>
      <c r="G16" s="2" t="s">
        <v>49</v>
      </c>
      <c r="H16" s="2"/>
      <c r="I16" s="2">
        <f>Table1[[#This Row],[Price per unit (CHF)]]*Table1[[#This Row],[QTY]]</f>
        <v>0</v>
      </c>
      <c r="J16" s="2" t="s">
        <v>78</v>
      </c>
      <c r="K16" s="2"/>
      <c r="L16" s="2"/>
      <c r="M16" s="2"/>
      <c r="N16" s="2"/>
      <c r="O16" s="2"/>
    </row>
    <row r="17" spans="1:15" ht="17.25">
      <c r="A17" s="12">
        <v>13</v>
      </c>
      <c r="B17" s="13">
        <v>2</v>
      </c>
      <c r="C17" s="17" t="s">
        <v>50</v>
      </c>
      <c r="D17" s="12" t="s">
        <v>99</v>
      </c>
      <c r="E17" s="3"/>
      <c r="F17" s="2" t="s">
        <v>87</v>
      </c>
      <c r="G17" s="2" t="s">
        <v>39</v>
      </c>
      <c r="H17" s="2">
        <v>70</v>
      </c>
      <c r="I17" s="2">
        <f>Table1[[#This Row],[Price per unit (CHF)]]*Table1[[#This Row],[QTY]]</f>
        <v>140</v>
      </c>
      <c r="J17" s="2"/>
      <c r="K17" s="2"/>
      <c r="L17" s="2"/>
      <c r="M17" s="2"/>
      <c r="N17" s="2"/>
      <c r="O17" s="2"/>
    </row>
    <row r="18" spans="1:15" ht="17.25">
      <c r="A18" s="12">
        <v>14</v>
      </c>
      <c r="B18" s="13">
        <v>1</v>
      </c>
      <c r="C18" s="15" t="s">
        <v>125</v>
      </c>
      <c r="D18" s="12" t="s">
        <v>51</v>
      </c>
      <c r="E18" s="3" t="s">
        <v>46</v>
      </c>
      <c r="F18" s="2"/>
      <c r="G18" s="2" t="s">
        <v>108</v>
      </c>
      <c r="H18" s="2"/>
      <c r="I18" s="2">
        <f>Table1[[#This Row],[Price per unit (CHF)]]*Table1[[#This Row],[QTY]]</f>
        <v>0</v>
      </c>
      <c r="J18" s="2" t="s">
        <v>78</v>
      </c>
      <c r="K18" s="2"/>
      <c r="L18" s="2"/>
      <c r="M18" s="2"/>
      <c r="N18" s="2"/>
      <c r="O18" s="2"/>
    </row>
    <row r="19" spans="1:15" ht="17.25">
      <c r="A19" s="12">
        <v>15</v>
      </c>
      <c r="B19" s="13">
        <v>1</v>
      </c>
      <c r="C19" s="17" t="s">
        <v>143</v>
      </c>
      <c r="D19" s="12" t="s">
        <v>52</v>
      </c>
      <c r="E19" s="3"/>
      <c r="F19" s="2" t="s">
        <v>89</v>
      </c>
      <c r="G19" s="2" t="s">
        <v>72</v>
      </c>
      <c r="H19" s="2">
        <v>39</v>
      </c>
      <c r="I19" s="2">
        <f>Table1[[#This Row],[Price per unit (CHF)]]*Table1[[#This Row],[QTY]]</f>
        <v>39</v>
      </c>
      <c r="J19" s="2"/>
      <c r="K19" s="2"/>
      <c r="L19" s="2"/>
      <c r="M19" s="2"/>
      <c r="N19" s="2"/>
      <c r="O19" s="2"/>
    </row>
    <row r="20" spans="1:15" ht="30">
      <c r="A20" s="12">
        <v>16</v>
      </c>
      <c r="B20" s="13">
        <v>1</v>
      </c>
      <c r="C20" s="17" t="s">
        <v>53</v>
      </c>
      <c r="D20" s="12" t="s">
        <v>54</v>
      </c>
      <c r="E20" s="3"/>
      <c r="F20" s="2" t="s">
        <v>90</v>
      </c>
      <c r="G20" s="2" t="s">
        <v>72</v>
      </c>
      <c r="H20" s="2">
        <v>113</v>
      </c>
      <c r="I20" s="2">
        <f>Table1[[#This Row],[Price per unit (CHF)]]*Table1[[#This Row],[QTY]]</f>
        <v>113</v>
      </c>
      <c r="J20" s="2"/>
      <c r="K20" s="2"/>
      <c r="L20" s="2"/>
      <c r="M20" s="2"/>
      <c r="N20" s="2"/>
      <c r="O20" s="2"/>
    </row>
    <row r="21" spans="1:15" ht="17.25">
      <c r="A21" s="12">
        <v>17</v>
      </c>
      <c r="B21" s="13">
        <v>1</v>
      </c>
      <c r="C21" s="17" t="s">
        <v>55</v>
      </c>
      <c r="D21" s="12" t="s">
        <v>56</v>
      </c>
      <c r="E21" s="3"/>
      <c r="F21" s="2" t="s">
        <v>92</v>
      </c>
      <c r="G21" s="2" t="s">
        <v>91</v>
      </c>
      <c r="H21" s="2">
        <v>15</v>
      </c>
      <c r="I21" s="2">
        <f>Table1[[#This Row],[Price per unit (CHF)]]*Table1[[#This Row],[QTY]]</f>
        <v>15</v>
      </c>
      <c r="J21" s="2"/>
      <c r="K21" s="2"/>
      <c r="L21" s="2"/>
      <c r="M21" s="2"/>
      <c r="N21" s="2"/>
      <c r="O21" s="2"/>
    </row>
    <row r="22" spans="1:15" ht="17.25">
      <c r="A22" s="12">
        <v>18</v>
      </c>
      <c r="B22" s="13">
        <v>1</v>
      </c>
      <c r="C22" s="17" t="s">
        <v>120</v>
      </c>
      <c r="D22" s="12" t="s">
        <v>57</v>
      </c>
      <c r="E22" s="3" t="s">
        <v>46</v>
      </c>
      <c r="F22" s="2"/>
      <c r="G22" s="2" t="s">
        <v>108</v>
      </c>
      <c r="H22" s="2"/>
      <c r="I22" s="2">
        <v>40</v>
      </c>
      <c r="J22" s="2" t="s">
        <v>78</v>
      </c>
      <c r="K22" s="2"/>
      <c r="L22" s="2"/>
      <c r="M22" s="2"/>
      <c r="N22" s="2"/>
      <c r="O22" s="2"/>
    </row>
    <row r="23" spans="1:15" ht="17.25">
      <c r="A23" s="12">
        <v>19</v>
      </c>
      <c r="B23" s="13">
        <v>1</v>
      </c>
      <c r="C23" s="17" t="s">
        <v>161</v>
      </c>
      <c r="D23" s="12" t="s">
        <v>85</v>
      </c>
      <c r="E23" s="13"/>
      <c r="F23" s="12"/>
      <c r="G23" s="2" t="s">
        <v>108</v>
      </c>
      <c r="H23" s="2"/>
      <c r="I23" s="11">
        <v>20</v>
      </c>
      <c r="J23" s="2" t="s">
        <v>78</v>
      </c>
      <c r="K23" s="2"/>
      <c r="L23" s="2"/>
      <c r="M23" s="2"/>
      <c r="N23" s="2"/>
      <c r="O23" s="2"/>
    </row>
    <row r="24" spans="1:15" ht="17.25">
      <c r="A24" s="12">
        <v>21</v>
      </c>
      <c r="B24" s="13">
        <v>1</v>
      </c>
      <c r="C24" s="17" t="s">
        <v>58</v>
      </c>
      <c r="D24" s="12" t="s">
        <v>59</v>
      </c>
      <c r="E24" s="3"/>
      <c r="F24" s="2" t="s">
        <v>94</v>
      </c>
      <c r="G24" s="2" t="s">
        <v>39</v>
      </c>
      <c r="H24" s="2">
        <v>320</v>
      </c>
      <c r="I24" s="2">
        <f>Table1[[#This Row],[Price per unit (CHF)]]*Table1[[#This Row],[QTY]]</f>
        <v>320</v>
      </c>
      <c r="J24" s="2"/>
      <c r="K24" s="2"/>
      <c r="L24" s="2"/>
      <c r="M24" s="2"/>
      <c r="N24" s="2"/>
      <c r="O24" s="2"/>
    </row>
    <row r="25" spans="1:15" ht="17.25">
      <c r="A25" s="12">
        <v>22</v>
      </c>
      <c r="B25" s="13">
        <v>1</v>
      </c>
      <c r="C25" s="17" t="s">
        <v>80</v>
      </c>
      <c r="D25" s="12" t="s">
        <v>81</v>
      </c>
      <c r="E25" s="13"/>
      <c r="F25" s="2" t="s">
        <v>95</v>
      </c>
      <c r="G25" s="2" t="s">
        <v>39</v>
      </c>
      <c r="H25" s="2"/>
      <c r="I25" s="11">
        <f>Table1[[#This Row],[Price per unit (CHF)]]*Table1[[#This Row],[QTY]]</f>
        <v>0</v>
      </c>
      <c r="J25" s="2"/>
      <c r="K25" s="2"/>
      <c r="L25" s="2"/>
      <c r="M25" s="2"/>
      <c r="N25" s="2"/>
      <c r="O25" s="2"/>
    </row>
    <row r="26" spans="1:15" ht="17.25">
      <c r="A26" s="12">
        <v>23</v>
      </c>
      <c r="B26" s="13">
        <v>1</v>
      </c>
      <c r="C26" s="17" t="s">
        <v>60</v>
      </c>
      <c r="D26" s="12" t="s">
        <v>61</v>
      </c>
      <c r="E26" s="3"/>
      <c r="F26" s="2" t="s">
        <v>93</v>
      </c>
      <c r="G26" s="2" t="s">
        <v>73</v>
      </c>
      <c r="H26" s="2">
        <v>200</v>
      </c>
      <c r="I26" s="2">
        <f>Table1[[#This Row],[Price per unit (CHF)]]*Table1[[#This Row],[QTY]]</f>
        <v>200</v>
      </c>
      <c r="J26" s="5"/>
      <c r="K26" s="2"/>
      <c r="L26" s="2"/>
      <c r="M26" s="2"/>
      <c r="N26" s="5"/>
      <c r="O26" s="2"/>
    </row>
    <row r="27" spans="1:15" ht="17.25">
      <c r="A27" s="12">
        <v>24</v>
      </c>
      <c r="B27" s="13">
        <v>4</v>
      </c>
      <c r="C27" s="17" t="s">
        <v>62</v>
      </c>
      <c r="D27" s="12" t="s">
        <v>109</v>
      </c>
      <c r="E27" s="3"/>
      <c r="F27" s="2"/>
      <c r="G27" s="2" t="s">
        <v>67</v>
      </c>
      <c r="H27" s="2"/>
      <c r="I27" s="2">
        <f>Table1[[#This Row],[Price per unit (CHF)]]*Table1[[#This Row],[QTY]]</f>
        <v>0</v>
      </c>
      <c r="J27" s="5"/>
      <c r="K27" s="2"/>
      <c r="L27" s="2"/>
      <c r="M27" s="2"/>
      <c r="N27" s="5"/>
      <c r="O27" s="2"/>
    </row>
    <row r="28" spans="1:15" ht="32.450000000000003" customHeight="1">
      <c r="A28" s="12">
        <v>25</v>
      </c>
      <c r="B28" s="13">
        <v>4</v>
      </c>
      <c r="C28" s="17" t="s">
        <v>156</v>
      </c>
      <c r="D28" s="12" t="s">
        <v>157</v>
      </c>
      <c r="E28" s="3"/>
      <c r="F28" s="2"/>
      <c r="G28" s="2" t="s">
        <v>67</v>
      </c>
      <c r="H28" s="2"/>
      <c r="I28" s="2">
        <f>Table1[[#This Row],[Price per unit (CHF)]]*Table1[[#This Row],[QTY]]</f>
        <v>0</v>
      </c>
      <c r="J28" s="5"/>
      <c r="K28" s="2"/>
      <c r="L28" s="2"/>
      <c r="M28" s="2"/>
      <c r="N28" s="5"/>
      <c r="O28" s="2"/>
    </row>
    <row r="29" spans="1:15" ht="19.5" customHeight="1">
      <c r="A29" s="12">
        <v>26</v>
      </c>
      <c r="B29" s="18">
        <v>16</v>
      </c>
      <c r="C29" s="17" t="s">
        <v>82</v>
      </c>
      <c r="D29" s="12" t="s">
        <v>96</v>
      </c>
      <c r="E29" s="3"/>
      <c r="F29" s="2" t="s">
        <v>64</v>
      </c>
      <c r="G29" s="2" t="s">
        <v>65</v>
      </c>
      <c r="H29" s="2">
        <v>3</v>
      </c>
      <c r="I29" s="2">
        <f>Table1[[#This Row],[Price per unit (CHF)]]*Table1[[#This Row],[QTY]]</f>
        <v>48</v>
      </c>
      <c r="J29" s="5" t="s">
        <v>78</v>
      </c>
      <c r="K29" s="2"/>
      <c r="L29" s="2" t="s">
        <v>11</v>
      </c>
      <c r="M29" s="2">
        <v>100</v>
      </c>
      <c r="N29" s="5" t="s">
        <v>116</v>
      </c>
      <c r="O29" s="2"/>
    </row>
    <row r="30" spans="1:15" ht="17.25">
      <c r="A30" s="12">
        <v>27</v>
      </c>
      <c r="B30" s="3">
        <v>1</v>
      </c>
      <c r="C30" s="19" t="s">
        <v>144</v>
      </c>
      <c r="D30" s="2" t="s">
        <v>97</v>
      </c>
      <c r="E30" s="3"/>
      <c r="F30" s="2" t="s">
        <v>98</v>
      </c>
      <c r="G30" s="2" t="s">
        <v>72</v>
      </c>
      <c r="H30" s="2">
        <v>38</v>
      </c>
      <c r="I30" s="2">
        <f>Table1[[#This Row],[Price per unit (CHF)]]*Table1[[#This Row],[QTY]]</f>
        <v>38</v>
      </c>
      <c r="J30" s="5"/>
      <c r="K30" s="2"/>
      <c r="L30" s="2"/>
      <c r="M30" s="2"/>
      <c r="N30" s="5"/>
      <c r="O30" s="2"/>
    </row>
    <row r="31" spans="1:15" ht="17.25">
      <c r="A31" s="12">
        <v>28</v>
      </c>
      <c r="B31" s="3">
        <v>1</v>
      </c>
      <c r="C31" s="14" t="s">
        <v>146</v>
      </c>
      <c r="D31" s="2" t="s">
        <v>145</v>
      </c>
      <c r="E31" s="3"/>
      <c r="F31" s="2"/>
      <c r="G31" s="2"/>
      <c r="H31" s="2"/>
      <c r="I31" s="2">
        <f>Table1[[#This Row],[Price per unit (CHF)]]*Table1[[#This Row],[QTY]]</f>
        <v>0</v>
      </c>
      <c r="J31" s="5"/>
      <c r="K31" s="2"/>
      <c r="L31" s="2"/>
      <c r="M31" s="2"/>
      <c r="N31" s="5"/>
      <c r="O31" s="2"/>
    </row>
    <row r="32" spans="1:15" ht="17.25">
      <c r="A32" s="12">
        <v>29</v>
      </c>
      <c r="B32" s="3">
        <v>1</v>
      </c>
      <c r="C32" s="2" t="s">
        <v>76</v>
      </c>
      <c r="D32" s="2" t="s">
        <v>76</v>
      </c>
      <c r="E32" s="3"/>
      <c r="F32" s="2"/>
      <c r="G32" s="2"/>
      <c r="H32" s="2">
        <v>100</v>
      </c>
      <c r="I32" s="2">
        <f>Table1[[#This Row],[Price per unit (CHF)]]*Table1[[#This Row],[QTY]]</f>
        <v>100</v>
      </c>
      <c r="J32" s="5" t="s">
        <v>78</v>
      </c>
      <c r="K32" s="2"/>
      <c r="L32" s="2"/>
      <c r="M32" s="2"/>
      <c r="N32" s="5"/>
      <c r="O32" s="2"/>
    </row>
    <row r="33" spans="1:15" ht="17.25">
      <c r="A33" s="12">
        <v>30</v>
      </c>
      <c r="B33" s="3">
        <v>1</v>
      </c>
      <c r="C33" s="19" t="s">
        <v>121</v>
      </c>
      <c r="D33" s="2" t="s">
        <v>74</v>
      </c>
      <c r="E33" s="3" t="s">
        <v>46</v>
      </c>
      <c r="F33" s="2"/>
      <c r="G33" s="2" t="s">
        <v>108</v>
      </c>
      <c r="H33" s="2">
        <v>50</v>
      </c>
      <c r="I33" s="11">
        <f>Table1[[#This Row],[Price per unit (CHF)]]*Table1[[#This Row],[QTY]]</f>
        <v>50</v>
      </c>
      <c r="J33" s="11" t="s">
        <v>78</v>
      </c>
      <c r="K33" s="2"/>
      <c r="L33" s="2"/>
      <c r="M33" s="2"/>
      <c r="N33" s="2"/>
      <c r="O33" s="2"/>
    </row>
    <row r="34" spans="1:15" ht="17.25">
      <c r="A34" s="12">
        <v>31</v>
      </c>
      <c r="B34" s="3">
        <v>1</v>
      </c>
      <c r="C34" s="19" t="s">
        <v>123</v>
      </c>
      <c r="D34" s="2" t="s">
        <v>75</v>
      </c>
      <c r="E34" s="3" t="s">
        <v>46</v>
      </c>
      <c r="F34" s="2"/>
      <c r="G34" s="2" t="s">
        <v>108</v>
      </c>
      <c r="H34" s="2">
        <v>50</v>
      </c>
      <c r="I34" s="11">
        <f>Table1[[#This Row],[Price per unit (CHF)]]*Table1[[#This Row],[QTY]]</f>
        <v>50</v>
      </c>
      <c r="J34" s="11" t="s">
        <v>78</v>
      </c>
      <c r="K34" s="2"/>
      <c r="L34" s="2"/>
      <c r="M34" s="2"/>
      <c r="N34" s="2"/>
      <c r="O34" s="2"/>
    </row>
    <row r="35" spans="1:15" ht="18.95" customHeight="1">
      <c r="A35" s="12">
        <v>32</v>
      </c>
      <c r="B35" s="3">
        <v>2</v>
      </c>
      <c r="C35" s="2" t="s">
        <v>100</v>
      </c>
      <c r="D35" s="2" t="s">
        <v>102</v>
      </c>
      <c r="E35" s="3"/>
      <c r="F35" s="2" t="s">
        <v>101</v>
      </c>
      <c r="G35" s="2" t="s">
        <v>69</v>
      </c>
      <c r="H35" s="2">
        <v>11.3</v>
      </c>
      <c r="I35" s="11">
        <f>Table1[[#This Row],[Price per unit (CHF)]]*Table1[[#This Row],[QTY]]</f>
        <v>22.6</v>
      </c>
      <c r="J35" s="11" t="s">
        <v>78</v>
      </c>
      <c r="K35" s="2"/>
      <c r="L35" s="2" t="s">
        <v>11</v>
      </c>
      <c r="M35" s="2">
        <v>4</v>
      </c>
      <c r="N35" s="5" t="s">
        <v>115</v>
      </c>
      <c r="O35" s="2"/>
    </row>
    <row r="36" spans="1:15" ht="30">
      <c r="A36" s="12">
        <v>33</v>
      </c>
      <c r="B36" s="3">
        <v>1</v>
      </c>
      <c r="C36" s="2" t="s">
        <v>105</v>
      </c>
      <c r="D36" s="2" t="s">
        <v>104</v>
      </c>
      <c r="E36" s="3"/>
      <c r="F36" s="2" t="s">
        <v>103</v>
      </c>
      <c r="G36" s="2" t="s">
        <v>69</v>
      </c>
      <c r="H36" s="2">
        <v>6</v>
      </c>
      <c r="I36" s="11">
        <f>Table1[[#This Row],[Price per unit (CHF)]]*Table1[[#This Row],[QTY]]</f>
        <v>6</v>
      </c>
      <c r="J36" s="11" t="s">
        <v>78</v>
      </c>
      <c r="K36" s="2"/>
      <c r="L36" s="2" t="s">
        <v>11</v>
      </c>
      <c r="M36" s="2">
        <v>2</v>
      </c>
      <c r="N36" s="5" t="s">
        <v>115</v>
      </c>
      <c r="O36" s="2"/>
    </row>
    <row r="37" spans="1:15" ht="17.25">
      <c r="A37" s="12">
        <v>34</v>
      </c>
      <c r="B37" s="3">
        <v>2</v>
      </c>
      <c r="C37" s="2" t="s">
        <v>106</v>
      </c>
      <c r="D37" s="2" t="s">
        <v>107</v>
      </c>
      <c r="E37" s="3"/>
      <c r="F37" s="2" t="s">
        <v>112</v>
      </c>
      <c r="G37" s="2" t="s">
        <v>69</v>
      </c>
      <c r="H37" s="2"/>
      <c r="I37" s="11">
        <f>Table1[[#This Row],[Price per unit (CHF)]]*Table1[[#This Row],[QTY]]</f>
        <v>0</v>
      </c>
      <c r="J37" s="5" t="s">
        <v>78</v>
      </c>
      <c r="K37" s="2"/>
      <c r="L37" s="2" t="s">
        <v>11</v>
      </c>
      <c r="M37" s="2">
        <v>2</v>
      </c>
      <c r="N37" s="5" t="s">
        <v>115</v>
      </c>
      <c r="O37" s="2"/>
    </row>
    <row r="38" spans="1:15" ht="30">
      <c r="A38" s="12">
        <v>35</v>
      </c>
      <c r="B38" s="3">
        <v>1</v>
      </c>
      <c r="C38" s="19" t="s">
        <v>117</v>
      </c>
      <c r="D38" s="2" t="s">
        <v>118</v>
      </c>
      <c r="E38" s="3"/>
      <c r="F38" s="2" t="s">
        <v>119</v>
      </c>
      <c r="G38" s="2" t="s">
        <v>72</v>
      </c>
      <c r="H38" s="2"/>
      <c r="I38" s="11">
        <f>Table1[[#This Row],[Price per unit (CHF)]]*Table1[[#This Row],[QTY]]</f>
        <v>0</v>
      </c>
      <c r="J38" s="11"/>
      <c r="K38" s="2"/>
      <c r="L38" s="2"/>
      <c r="M38" s="2"/>
      <c r="N38" s="2"/>
      <c r="O38" s="2"/>
    </row>
    <row r="39" spans="1:15" ht="17.25">
      <c r="A39" s="12">
        <v>37</v>
      </c>
      <c r="B39" s="13">
        <v>1</v>
      </c>
      <c r="C39" s="20" t="s">
        <v>123</v>
      </c>
      <c r="D39" s="12" t="s">
        <v>122</v>
      </c>
      <c r="E39" s="3" t="s">
        <v>46</v>
      </c>
      <c r="F39" s="12"/>
      <c r="G39" s="2" t="s">
        <v>108</v>
      </c>
      <c r="H39" s="2"/>
      <c r="I39" s="2">
        <f>Table1[[#This Row],[Price per unit (CHF)]]*Table1[[#This Row],[QTY]]</f>
        <v>0</v>
      </c>
      <c r="J39" s="2"/>
      <c r="K39" s="2"/>
      <c r="L39" s="2"/>
      <c r="M39" s="2"/>
      <c r="N39" s="5"/>
      <c r="O39" s="2"/>
    </row>
    <row r="40" spans="1:15" ht="45">
      <c r="A40" s="12">
        <v>38</v>
      </c>
      <c r="B40" s="13">
        <v>1</v>
      </c>
      <c r="C40" s="17" t="s">
        <v>140</v>
      </c>
      <c r="D40" s="12" t="s">
        <v>141</v>
      </c>
      <c r="E40" s="13"/>
      <c r="F40" s="12" t="s">
        <v>142</v>
      </c>
      <c r="G40" s="16" t="s">
        <v>39</v>
      </c>
      <c r="H40" s="2"/>
      <c r="I40" s="2">
        <f>Table1[[#This Row],[Price per unit (CHF)]]*Table1[[#This Row],[QTY]]</f>
        <v>0</v>
      </c>
      <c r="J40" s="2"/>
      <c r="K40" s="2"/>
      <c r="L40" s="2"/>
      <c r="M40" s="2"/>
      <c r="N40" s="5"/>
      <c r="O40" s="2"/>
    </row>
    <row r="41" spans="1:15" ht="30">
      <c r="A41" s="12">
        <v>39</v>
      </c>
      <c r="B41" s="13">
        <v>1</v>
      </c>
      <c r="C41" s="19" t="s">
        <v>131</v>
      </c>
      <c r="D41" s="12" t="s">
        <v>127</v>
      </c>
      <c r="E41" s="13"/>
      <c r="F41" s="12" t="s">
        <v>128</v>
      </c>
      <c r="G41" s="12" t="s">
        <v>129</v>
      </c>
      <c r="H41" s="2"/>
      <c r="I41" s="2">
        <f>Table1[[#This Row],[Price per unit (CHF)]]*Table1[[#This Row],[QTY]]</f>
        <v>0</v>
      </c>
      <c r="J41" s="2"/>
      <c r="K41" s="2"/>
      <c r="L41" s="2"/>
      <c r="M41" s="2"/>
      <c r="N41" s="5"/>
      <c r="O41" s="2"/>
    </row>
    <row r="42" spans="1:15" ht="17.25">
      <c r="A42" s="12">
        <v>40</v>
      </c>
      <c r="B42" s="13">
        <v>1</v>
      </c>
      <c r="C42" s="17" t="s">
        <v>126</v>
      </c>
      <c r="D42" s="12" t="s">
        <v>132</v>
      </c>
      <c r="E42" s="13" t="s">
        <v>46</v>
      </c>
      <c r="F42" s="12"/>
      <c r="G42" s="12" t="s">
        <v>49</v>
      </c>
      <c r="H42" s="2"/>
      <c r="I42" s="2">
        <f>Table1[[#This Row],[Price per unit (CHF)]]*Table1[[#This Row],[QTY]]</f>
        <v>0</v>
      </c>
      <c r="J42" s="2"/>
      <c r="K42" s="2"/>
      <c r="L42" s="2"/>
      <c r="M42" s="2"/>
      <c r="N42" s="5"/>
      <c r="O42" s="2"/>
    </row>
    <row r="43" spans="1:15" ht="17.25">
      <c r="A43" s="12">
        <v>41</v>
      </c>
      <c r="B43" s="13">
        <v>3</v>
      </c>
      <c r="C43" s="17" t="s">
        <v>133</v>
      </c>
      <c r="D43" s="12" t="s">
        <v>136</v>
      </c>
      <c r="E43" s="13"/>
      <c r="F43" s="12" t="s">
        <v>137</v>
      </c>
      <c r="G43" s="12" t="s">
        <v>138</v>
      </c>
      <c r="H43" s="2"/>
      <c r="I43" s="2">
        <f>Table1[[#This Row],[Price per unit (CHF)]]*Table1[[#This Row],[QTY]]</f>
        <v>0</v>
      </c>
      <c r="J43" s="2"/>
      <c r="K43" s="2"/>
      <c r="L43" s="2"/>
      <c r="M43" s="2"/>
      <c r="N43" s="5"/>
      <c r="O43" s="2"/>
    </row>
    <row r="44" spans="1:15" ht="17.25">
      <c r="A44" s="12">
        <v>42</v>
      </c>
      <c r="B44" s="13">
        <v>2</v>
      </c>
      <c r="C44" s="17" t="s">
        <v>135</v>
      </c>
      <c r="D44" s="12" t="s">
        <v>147</v>
      </c>
      <c r="E44" s="13"/>
      <c r="F44" s="12" t="s">
        <v>148</v>
      </c>
      <c r="G44" s="12" t="s">
        <v>138</v>
      </c>
      <c r="H44" s="2"/>
      <c r="I44" s="2">
        <f>Table1[[#This Row],[Price per unit (CHF)]]*Table1[[#This Row],[QTY]]</f>
        <v>0</v>
      </c>
      <c r="J44" s="2"/>
      <c r="K44" s="2"/>
      <c r="L44" s="2"/>
      <c r="M44" s="2"/>
      <c r="N44" s="5"/>
      <c r="O44" s="2"/>
    </row>
    <row r="45" spans="1:15" ht="17.25">
      <c r="A45" s="12">
        <v>43</v>
      </c>
      <c r="B45" s="13">
        <v>1</v>
      </c>
      <c r="C45" s="17" t="s">
        <v>149</v>
      </c>
      <c r="D45" s="12" t="s">
        <v>150</v>
      </c>
      <c r="E45" s="13" t="s">
        <v>46</v>
      </c>
      <c r="F45" s="12"/>
      <c r="G45" s="12" t="s">
        <v>108</v>
      </c>
      <c r="H45" s="2"/>
      <c r="I45" s="2">
        <f>Table1[[#This Row],[Price per unit (CHF)]]*Table1[[#This Row],[QTY]]</f>
        <v>0</v>
      </c>
      <c r="J45" s="2"/>
      <c r="K45" s="2"/>
      <c r="L45" s="2"/>
      <c r="M45" s="2"/>
      <c r="N45" s="2"/>
      <c r="O45" s="2"/>
    </row>
    <row r="46" spans="1:15" ht="17.25">
      <c r="A46" s="12">
        <v>44</v>
      </c>
      <c r="B46" s="13">
        <v>2</v>
      </c>
      <c r="C46" s="17" t="s">
        <v>151</v>
      </c>
      <c r="D46" s="12" t="s">
        <v>152</v>
      </c>
      <c r="E46" s="13"/>
      <c r="F46" s="12" t="s">
        <v>148</v>
      </c>
      <c r="G46" s="12"/>
      <c r="H46" s="2"/>
      <c r="I46" s="2">
        <f>Table1[[#This Row],[Price per unit (CHF)]]*Table1[[#This Row],[QTY]]</f>
        <v>0</v>
      </c>
      <c r="J46" s="2"/>
      <c r="K46" s="2"/>
      <c r="L46" s="2"/>
      <c r="M46" s="2"/>
      <c r="N46" s="5"/>
      <c r="O46" s="2"/>
    </row>
    <row r="47" spans="1:15" ht="17.25">
      <c r="A47" s="12">
        <v>45</v>
      </c>
      <c r="B47" s="13">
        <v>4</v>
      </c>
      <c r="C47" s="17" t="s">
        <v>153</v>
      </c>
      <c r="D47" s="12"/>
      <c r="E47" s="13"/>
      <c r="F47" s="12"/>
      <c r="G47" s="12"/>
      <c r="H47" s="2"/>
      <c r="I47" s="2">
        <f>Table1[[#This Row],[Price per unit (CHF)]]*Table1[[#This Row],[QTY]]</f>
        <v>0</v>
      </c>
      <c r="J47" s="2"/>
      <c r="K47" s="2"/>
      <c r="L47" s="2"/>
      <c r="M47" s="2"/>
      <c r="N47" s="5"/>
      <c r="O47" s="2"/>
    </row>
    <row r="48" spans="1:15" ht="17.25">
      <c r="A48" s="12">
        <v>46</v>
      </c>
      <c r="B48" s="13">
        <v>2</v>
      </c>
      <c r="C48" s="17" t="s">
        <v>154</v>
      </c>
      <c r="D48" s="12"/>
      <c r="E48" s="13"/>
      <c r="F48" s="12"/>
      <c r="G48" s="12"/>
      <c r="H48" s="2"/>
      <c r="I48" s="2">
        <f>Table1[[#This Row],[Price per unit (CHF)]]*Table1[[#This Row],[QTY]]</f>
        <v>0</v>
      </c>
      <c r="J48" s="2"/>
      <c r="K48" s="2"/>
      <c r="L48" s="2"/>
      <c r="M48" s="2"/>
      <c r="N48" s="5"/>
      <c r="O48" s="2"/>
    </row>
    <row r="49" spans="1:15" ht="17.25">
      <c r="A49" s="12">
        <v>47</v>
      </c>
      <c r="B49" s="13">
        <v>2</v>
      </c>
      <c r="C49" s="17" t="s">
        <v>155</v>
      </c>
      <c r="D49" s="12"/>
      <c r="E49" s="13"/>
      <c r="F49" s="12"/>
      <c r="G49" s="12"/>
      <c r="H49" s="2"/>
      <c r="I49" s="2">
        <f>Table1[[#This Row],[Price per unit (CHF)]]*Table1[[#This Row],[QTY]]</f>
        <v>0</v>
      </c>
      <c r="J49" s="2"/>
      <c r="K49" s="2"/>
      <c r="L49" s="2"/>
      <c r="M49" s="2"/>
      <c r="N49" s="2"/>
      <c r="O49" s="2"/>
    </row>
    <row r="50" spans="1:15" ht="17.25">
      <c r="A50" s="12">
        <v>48</v>
      </c>
      <c r="B50" s="13">
        <v>4</v>
      </c>
      <c r="C50" s="17" t="s">
        <v>158</v>
      </c>
      <c r="D50" s="12"/>
      <c r="E50" s="13"/>
      <c r="F50" s="12"/>
      <c r="G50" s="12"/>
      <c r="H50" s="2"/>
      <c r="I50" s="2">
        <f>Table1[[#This Row],[Price per unit (CHF)]]*Table1[[#This Row],[QTY]]</f>
        <v>0</v>
      </c>
      <c r="J50" s="2"/>
      <c r="K50" s="2"/>
      <c r="L50" s="2"/>
      <c r="M50" s="2"/>
      <c r="N50" s="2"/>
      <c r="O50" s="2"/>
    </row>
    <row r="51" spans="1:15" ht="17.25">
      <c r="A51" s="12">
        <v>49</v>
      </c>
      <c r="B51" s="13">
        <v>4</v>
      </c>
      <c r="C51" s="17" t="s">
        <v>159</v>
      </c>
      <c r="D51" s="12"/>
      <c r="E51" s="13"/>
      <c r="F51" s="12"/>
      <c r="G51" s="12"/>
      <c r="H51" s="2"/>
      <c r="I51" s="2">
        <f>Table1[[#This Row],[Price per unit (CHF)]]*Table1[[#This Row],[QTY]]</f>
        <v>0</v>
      </c>
      <c r="J51" s="2"/>
      <c r="K51" s="2"/>
      <c r="L51" s="2"/>
      <c r="M51" s="2"/>
      <c r="N51" s="2"/>
      <c r="O51" s="2"/>
    </row>
    <row r="52" spans="1:15" ht="17.25">
      <c r="A52" s="12">
        <v>50</v>
      </c>
      <c r="B52" s="13">
        <v>4</v>
      </c>
      <c r="C52" s="17" t="s">
        <v>160</v>
      </c>
      <c r="D52" s="12"/>
      <c r="E52" s="13"/>
      <c r="F52" s="12"/>
      <c r="G52" s="12"/>
      <c r="H52" s="2"/>
      <c r="I52" s="2">
        <f>Table1[[#This Row],[Price per unit (CHF)]]*Table1[[#This Row],[QTY]]</f>
        <v>0</v>
      </c>
      <c r="J52" s="2"/>
      <c r="K52" s="2"/>
      <c r="L52" s="2"/>
      <c r="M52" s="2"/>
      <c r="N52" s="2"/>
      <c r="O52" s="2"/>
    </row>
    <row r="53" spans="1:15" ht="17.25">
      <c r="A53" s="12">
        <v>51</v>
      </c>
      <c r="B53" s="13">
        <v>1</v>
      </c>
      <c r="C53" s="17" t="s">
        <v>162</v>
      </c>
      <c r="D53" s="12" t="s">
        <v>163</v>
      </c>
      <c r="E53" s="13" t="s">
        <v>46</v>
      </c>
      <c r="F53" s="12"/>
      <c r="G53" s="12" t="s">
        <v>108</v>
      </c>
      <c r="H53" s="2"/>
      <c r="I53" s="11">
        <f>Table1[[#This Row],[Price per unit (CHF)]]*Table1[[#This Row],[QTY]]</f>
        <v>0</v>
      </c>
      <c r="J53" s="11"/>
      <c r="K53" s="2"/>
      <c r="L53" s="2"/>
      <c r="M53" s="2"/>
      <c r="N53" s="2"/>
      <c r="O53" s="2"/>
    </row>
    <row r="54" spans="1:15" ht="17.25">
      <c r="A54" s="12">
        <v>52</v>
      </c>
      <c r="B54" s="13">
        <v>1</v>
      </c>
      <c r="C54" s="17" t="s">
        <v>164</v>
      </c>
      <c r="D54" s="12" t="s">
        <v>165</v>
      </c>
      <c r="E54" s="13"/>
      <c r="F54" s="12"/>
      <c r="G54" s="12"/>
      <c r="H54" s="2"/>
      <c r="I54" s="11">
        <f>Table1[[#This Row],[Price per unit (CHF)]]*Table1[[#This Row],[QTY]]</f>
        <v>0</v>
      </c>
      <c r="J54" s="11"/>
      <c r="K54" s="2"/>
      <c r="L54" s="2"/>
      <c r="M54" s="2"/>
      <c r="N54" s="2"/>
      <c r="O54" s="2"/>
    </row>
    <row r="55" spans="1:15" ht="30">
      <c r="A55" s="12">
        <v>53</v>
      </c>
      <c r="B55" s="13">
        <v>2</v>
      </c>
      <c r="C55" s="19" t="s">
        <v>166</v>
      </c>
      <c r="D55" s="12" t="s">
        <v>167</v>
      </c>
      <c r="E55" s="13"/>
      <c r="F55" s="12" t="s">
        <v>168</v>
      </c>
      <c r="G55" s="12"/>
      <c r="H55" s="2"/>
      <c r="I55" s="11">
        <f>Table1[[#This Row],[Price per unit (CHF)]]*Table1[[#This Row],[QTY]]</f>
        <v>0</v>
      </c>
      <c r="J55" s="11"/>
      <c r="K55" s="2"/>
      <c r="L55" s="2"/>
      <c r="M55" s="2"/>
      <c r="N55" s="2"/>
      <c r="O55" s="2"/>
    </row>
    <row r="56" spans="1:15" ht="30">
      <c r="A56" s="12">
        <v>54</v>
      </c>
      <c r="B56" s="13">
        <v>4</v>
      </c>
      <c r="C56" s="17" t="s">
        <v>169</v>
      </c>
      <c r="D56" s="12" t="s">
        <v>170</v>
      </c>
      <c r="E56" s="13"/>
      <c r="F56" s="12"/>
      <c r="G56" s="12"/>
      <c r="H56" s="2"/>
      <c r="I56" s="2">
        <f>Table1[[#This Row],[Price per unit (CHF)]]*Table1[[#This Row],[QTY]]</f>
        <v>0</v>
      </c>
      <c r="J56" s="2"/>
      <c r="K56" s="2"/>
      <c r="L56" s="2"/>
      <c r="M56" s="2"/>
      <c r="N56" s="2"/>
      <c r="O56" s="2"/>
    </row>
    <row r="57" spans="1:15" ht="17.25">
      <c r="A57" s="12"/>
      <c r="B57" s="13"/>
      <c r="C57" s="12"/>
      <c r="D57" s="12"/>
      <c r="E57" s="13"/>
      <c r="F57" s="12"/>
      <c r="G57" s="12"/>
      <c r="H57" s="10"/>
      <c r="I57" s="10">
        <f>Table1[[#This Row],[Price per unit (CHF)]]*Table1[[#This Row],[QTY]]</f>
        <v>0</v>
      </c>
      <c r="J57" s="10"/>
      <c r="K57" s="10"/>
      <c r="L57" s="10"/>
      <c r="M57" s="10"/>
      <c r="N57" s="10"/>
      <c r="O57" s="10"/>
    </row>
    <row r="58" spans="1:15" ht="17.25">
      <c r="A58" s="12"/>
      <c r="B58" s="13"/>
      <c r="C58" s="12"/>
      <c r="D58" s="12"/>
      <c r="E58" s="13"/>
      <c r="F58" s="12"/>
      <c r="G58" s="12"/>
      <c r="H58" s="2"/>
      <c r="I58" s="11">
        <f>Table1[[#This Row],[Price per unit (CHF)]]*Table1[[#This Row],[QTY]]</f>
        <v>0</v>
      </c>
      <c r="J58" s="11"/>
      <c r="K58" s="2"/>
      <c r="L58" s="2"/>
      <c r="M58" s="2"/>
      <c r="N58" s="2"/>
      <c r="O58" s="2"/>
    </row>
    <row r="59" spans="1:15" ht="17.25">
      <c r="A59" s="12"/>
      <c r="B59" s="13"/>
      <c r="C59" s="12"/>
      <c r="D59" s="12"/>
      <c r="E59" s="13"/>
      <c r="F59" s="12"/>
      <c r="G59" s="12"/>
      <c r="H59" s="2"/>
      <c r="I59" s="11">
        <f>Table1[[#This Row],[Price per unit (CHF)]]*Table1[[#This Row],[QTY]]</f>
        <v>0</v>
      </c>
      <c r="J59" s="11"/>
      <c r="K59" s="2"/>
      <c r="L59" s="2"/>
      <c r="M59" s="2"/>
      <c r="N59" s="2"/>
      <c r="O59" s="2"/>
    </row>
    <row r="60" spans="1:15" ht="18.95" customHeight="1">
      <c r="A60" s="12"/>
      <c r="B60" s="13"/>
      <c r="C60" s="12"/>
      <c r="D60" s="12"/>
      <c r="E60" s="13"/>
      <c r="F60" s="12"/>
      <c r="G60" s="12"/>
      <c r="H60" s="2"/>
      <c r="I60" s="11">
        <f>Table1[[#This Row],[Price per unit (CHF)]]*Table1[[#This Row],[QTY]]</f>
        <v>0</v>
      </c>
      <c r="J60" s="11"/>
      <c r="K60" s="2"/>
      <c r="L60" s="2"/>
      <c r="M60" s="2"/>
      <c r="N60" s="2"/>
      <c r="O60" s="2"/>
    </row>
    <row r="61" spans="1:15" ht="17.25">
      <c r="A61" s="12"/>
      <c r="B61" s="13"/>
      <c r="C61" s="12"/>
      <c r="D61" s="12"/>
      <c r="E61" s="13"/>
      <c r="F61" s="12"/>
      <c r="G61" s="12"/>
      <c r="H61" s="2"/>
      <c r="I61" s="11">
        <f>Table1[[#This Row],[Price per unit (CHF)]]*Table1[[#This Row],[QTY]]</f>
        <v>0</v>
      </c>
      <c r="J61" s="11"/>
      <c r="K61" s="2"/>
      <c r="L61" s="2"/>
      <c r="M61" s="2"/>
      <c r="N61" s="2"/>
      <c r="O61" s="2"/>
    </row>
    <row r="62" spans="1:15" ht="17.25">
      <c r="A62" s="12"/>
      <c r="B62" s="13"/>
      <c r="C62" s="12"/>
      <c r="D62" s="12"/>
      <c r="E62" s="13"/>
      <c r="F62" s="12"/>
      <c r="G62" s="12"/>
      <c r="H62" s="2"/>
      <c r="I62" s="11"/>
      <c r="J62" s="11"/>
      <c r="K62" s="2"/>
      <c r="L62" s="2"/>
      <c r="M62" s="2"/>
      <c r="N62" s="2"/>
      <c r="O62" s="2"/>
    </row>
    <row r="63" spans="1:15" ht="17.25">
      <c r="A63" s="12"/>
      <c r="B63" s="13"/>
      <c r="C63" s="12"/>
      <c r="D63" s="12"/>
      <c r="E63" s="13"/>
      <c r="F63" s="12"/>
      <c r="G63" s="12"/>
      <c r="H63" s="2"/>
      <c r="I63" s="11"/>
      <c r="J63" s="11"/>
      <c r="K63" s="2"/>
      <c r="L63" s="2"/>
      <c r="M63" s="2"/>
      <c r="N63" s="2"/>
      <c r="O63" s="2"/>
    </row>
    <row r="64" spans="1:15" ht="17.25">
      <c r="A64" s="12"/>
      <c r="B64" s="13"/>
      <c r="C64" s="12"/>
      <c r="D64" s="12"/>
      <c r="E64" s="13"/>
      <c r="F64" s="12"/>
      <c r="G64" s="12"/>
      <c r="H64" s="2"/>
      <c r="I64" s="11"/>
      <c r="J64" s="11"/>
      <c r="K64" s="2"/>
      <c r="L64" s="2"/>
      <c r="M64" s="2"/>
      <c r="N64" s="2"/>
      <c r="O64" s="2"/>
    </row>
    <row r="65" spans="1:15" ht="17.25">
      <c r="A65" s="12"/>
      <c r="B65" s="13"/>
      <c r="C65" s="12"/>
      <c r="D65" s="12"/>
      <c r="E65" s="13"/>
      <c r="F65" s="12"/>
      <c r="G65" s="12"/>
      <c r="H65" s="2"/>
      <c r="I65" s="11"/>
      <c r="J65" s="11"/>
      <c r="K65" s="2"/>
      <c r="L65" s="2"/>
      <c r="M65" s="2"/>
      <c r="N65" s="2"/>
      <c r="O65" s="2"/>
    </row>
    <row r="66" spans="1:15" ht="17.25">
      <c r="A66" s="2"/>
      <c r="B66" s="3"/>
      <c r="C66" s="2"/>
      <c r="D66" s="2"/>
      <c r="E66" s="3"/>
      <c r="F66" s="2"/>
      <c r="G66" s="2"/>
      <c r="H66" s="2"/>
      <c r="I66" s="11">
        <f>SUM(Table1[Price total (CHF)])</f>
        <v>1600.8999999999999</v>
      </c>
      <c r="J66" s="11"/>
      <c r="K66" s="2"/>
      <c r="L66" s="2"/>
      <c r="M66" s="2"/>
      <c r="N66" s="2"/>
      <c r="O66" s="2"/>
    </row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10" type="noConversion"/>
  <conditionalFormatting sqref="E24:G24 I24 E27:I29 I26 E26:G26 B27:D28 B17:D21 K26:O33 K24:O24 E5:I22 B36:O37 B38:I38 K38:O38 K5:O22 A7 B40:O52 A10 A13 A16 A19 A27 A30 A33 A36 A41 A44 A47 A50 A22:A24 A52 A54 B34:O34 A56:A62 B57:O57 D56:O56 B56 B30:I33 H39:O39 B39:F39">
    <cfRule type="expression" dxfId="82" priority="61">
      <formula>$L5="Available"</formula>
    </cfRule>
    <cfRule type="expression" dxfId="81" priority="62">
      <formula>$L5="Open AR"</formula>
    </cfRule>
    <cfRule type="expression" dxfId="80" priority="67">
      <formula>$L5="Quote requested"</formula>
    </cfRule>
    <cfRule type="expression" dxfId="79" priority="68">
      <formula>$L5="Open"</formula>
    </cfRule>
  </conditionalFormatting>
  <conditionalFormatting sqref="H26">
    <cfRule type="expression" dxfId="78" priority="73">
      <formula>$L24="Available"</formula>
    </cfRule>
    <cfRule type="expression" dxfId="77" priority="74">
      <formula>$L24="Open AR"</formula>
    </cfRule>
    <cfRule type="expression" dxfId="76" priority="75">
      <formula>$L24="Quote requested"</formula>
    </cfRule>
    <cfRule type="expression" dxfId="75" priority="76">
      <formula>$L24="Open"</formula>
    </cfRule>
  </conditionalFormatting>
  <conditionalFormatting sqref="A5:D6 B7:D16 A8:A9 A11:A12 A14:A15 A17:A18 A20:A21 A25:A26 A28:A29 A31:A32 A34:A35 A37:A40 A42:A43 A45:A46 A48:A49 A51 A53 A55">
    <cfRule type="expression" dxfId="74" priority="53">
      <formula>$L5="Available"</formula>
    </cfRule>
    <cfRule type="expression" dxfId="73" priority="54">
      <formula>$L5="Open AR"</formula>
    </cfRule>
    <cfRule type="expression" dxfId="72" priority="55">
      <formula>$L5="Quote requested"</formula>
    </cfRule>
    <cfRule type="expression" dxfId="71" priority="56">
      <formula>$L5="Open"</formula>
    </cfRule>
  </conditionalFormatting>
  <conditionalFormatting sqref="J26:J33 J5:J22 J24">
    <cfRule type="expression" dxfId="70" priority="37">
      <formula>$L5="Available"</formula>
    </cfRule>
    <cfRule type="expression" dxfId="69" priority="38">
      <formula>$L5="Open AR"</formula>
    </cfRule>
    <cfRule type="expression" dxfId="68" priority="39">
      <formula>$L5="Quote requested"</formula>
    </cfRule>
    <cfRule type="expression" dxfId="67" priority="40">
      <formula>$L5="Open"</formula>
    </cfRule>
  </conditionalFormatting>
  <conditionalFormatting sqref="F25">
    <cfRule type="expression" dxfId="66" priority="33">
      <formula>$L25="Available"</formula>
    </cfRule>
    <cfRule type="expression" dxfId="65" priority="34">
      <formula>$L25="Open AR"</formula>
    </cfRule>
    <cfRule type="expression" dxfId="64" priority="35">
      <formula>$L25="Quote requested"</formula>
    </cfRule>
    <cfRule type="expression" dxfId="63" priority="36">
      <formula>$L25="Open"</formula>
    </cfRule>
  </conditionalFormatting>
  <conditionalFormatting sqref="G25">
    <cfRule type="expression" dxfId="62" priority="29">
      <formula>$L25="Available"</formula>
    </cfRule>
    <cfRule type="expression" dxfId="61" priority="30">
      <formula>$L25="Open AR"</formula>
    </cfRule>
    <cfRule type="expression" dxfId="60" priority="31">
      <formula>$L25="Quote requested"</formula>
    </cfRule>
    <cfRule type="expression" dxfId="59" priority="32">
      <formula>$L25="Open"</formula>
    </cfRule>
  </conditionalFormatting>
  <conditionalFormatting sqref="G23">
    <cfRule type="expression" dxfId="58" priority="25">
      <formula>$L23="Available"</formula>
    </cfRule>
    <cfRule type="expression" dxfId="57" priority="26">
      <formula>$L23="Open AR"</formula>
    </cfRule>
    <cfRule type="expression" dxfId="56" priority="27">
      <formula>$L23="Quote requested"</formula>
    </cfRule>
    <cfRule type="expression" dxfId="55" priority="28">
      <formula>$L23="Open"</formula>
    </cfRule>
  </conditionalFormatting>
  <conditionalFormatting sqref="C22">
    <cfRule type="expression" dxfId="54" priority="17">
      <formula>$L22="Available"</formula>
    </cfRule>
    <cfRule type="expression" dxfId="53" priority="18">
      <formula>$L22="Open AR"</formula>
    </cfRule>
    <cfRule type="expression" dxfId="52" priority="19">
      <formula>$L22="Quote requested"</formula>
    </cfRule>
    <cfRule type="expression" dxfId="51" priority="20">
      <formula>$L22="Open"</formula>
    </cfRule>
  </conditionalFormatting>
  <conditionalFormatting sqref="G39">
    <cfRule type="expression" dxfId="50" priority="9">
      <formula>$L39="Available"</formula>
    </cfRule>
    <cfRule type="expression" dxfId="49" priority="10">
      <formula>$L39="Open AR"</formula>
    </cfRule>
    <cfRule type="expression" dxfId="48" priority="11">
      <formula>$L39="Quote requested"</formula>
    </cfRule>
    <cfRule type="expression" dxfId="47" priority="12">
      <formula>$L39="Open"</formula>
    </cfRule>
  </conditionalFormatting>
  <conditionalFormatting sqref="C55">
    <cfRule type="expression" dxfId="46" priority="5">
      <formula>$L55="Available"</formula>
    </cfRule>
    <cfRule type="expression" dxfId="45" priority="6">
      <formula>$L55="Open AR"</formula>
    </cfRule>
    <cfRule type="expression" dxfId="44" priority="7">
      <formula>$L55="Quote requested"</formula>
    </cfRule>
    <cfRule type="expression" dxfId="43" priority="8">
      <formula>$L55="Open"</formula>
    </cfRule>
  </conditionalFormatting>
  <conditionalFormatting sqref="D55">
    <cfRule type="expression" dxfId="42" priority="81">
      <formula>$L56="Available"</formula>
    </cfRule>
    <cfRule type="expression" dxfId="41" priority="82">
      <formula>$L56="Open AR"</formula>
    </cfRule>
    <cfRule type="expression" dxfId="40" priority="83">
      <formula>$L56="Quote requested"</formula>
    </cfRule>
    <cfRule type="expression" dxfId="39" priority="84">
      <formula>$L56="Open"</formula>
    </cfRule>
  </conditionalFormatting>
  <conditionalFormatting sqref="C56">
    <cfRule type="expression" dxfId="38" priority="1">
      <formula>$L56="Available"</formula>
    </cfRule>
    <cfRule type="expression" dxfId="37" priority="2">
      <formula>$L56="Open AR"</formula>
    </cfRule>
    <cfRule type="expression" dxfId="36" priority="3">
      <formula>$L56="Quote requested"</formula>
    </cfRule>
    <cfRule type="expression" dxfId="35" priority="4">
      <formula>$L56="Open"</formula>
    </cfRule>
  </conditionalFormatting>
  <dataValidations disablePrompts="1" count="1">
    <dataValidation type="list" allowBlank="1" showInputMessage="1" showErrorMessage="1" sqref="L56:L57 L5:L22 L24 L26:L34 L36:L53" xr:uid="{57089B61-E576-4BC8-A159-8E6BF7CE46BF}">
      <formula1>Order_Status</formula1>
    </dataValidation>
  </dataValidation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defaultColWidth="9.140625" defaultRowHeight="1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>
      <c r="A2" t="s">
        <v>17</v>
      </c>
      <c r="B2" t="s">
        <v>18</v>
      </c>
      <c r="C2" t="s">
        <v>23</v>
      </c>
      <c r="D2" t="s">
        <v>24</v>
      </c>
      <c r="E2" t="s">
        <v>19</v>
      </c>
      <c r="F2" t="s">
        <v>20</v>
      </c>
      <c r="G2" t="s">
        <v>26</v>
      </c>
      <c r="H2" t="s">
        <v>27</v>
      </c>
    </row>
    <row r="8" spans="1:8">
      <c r="A8" s="6"/>
      <c r="B8" s="6"/>
      <c r="C8" s="7"/>
      <c r="D8" s="7"/>
    </row>
    <row r="9" spans="1:8">
      <c r="A9" t="s">
        <v>25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defaultColWidth="9.140625" defaultRowHeight="15"/>
  <sheetData>
    <row r="1" spans="1:1">
      <c r="A1" t="s">
        <v>7</v>
      </c>
    </row>
    <row r="2" spans="1:1">
      <c r="A2" t="s">
        <v>10</v>
      </c>
    </row>
    <row r="3" spans="1:1">
      <c r="A3" t="s">
        <v>16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Version>2.2.0.182</Version>
</HelblingDocsData>
</file>

<file path=customXml/itemProps1.xml><?xml version="1.0" encoding="utf-8"?>
<ds:datastoreItem xmlns:ds="http://schemas.openxmlformats.org/officeDocument/2006/customXml" ds:itemID="{EA1497A4-AD5D-41A4-BED8-150B73C2713E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Robin_EOAT_BoM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Jonas LONDSCHIEN (Helbling Technik)</cp:lastModifiedBy>
  <dcterms:created xsi:type="dcterms:W3CDTF">2020-07-10T11:01:17Z</dcterms:created>
  <dcterms:modified xsi:type="dcterms:W3CDTF">2023-06-05T09:36:10Z</dcterms:modified>
</cp:coreProperties>
</file>