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5d2a2aabdc201144/Documentos/Unicomfacauca/2020-I/Investigación/Artículos/01 - Hipertextualidd/Anexos y Evaluación de artículo/Encuestas/"/>
    </mc:Choice>
  </mc:AlternateContent>
  <xr:revisionPtr revIDLastSave="1273" documentId="11_BE60AB192975E6696AAE2D94D22528E350C18065" xr6:coauthVersionLast="46" xr6:coauthVersionMax="46" xr10:uidLastSave="{3E2B6981-081D-45CE-B0CF-4098B3F3C391}"/>
  <bookViews>
    <workbookView xWindow="20370" yWindow="-120" windowWidth="19440" windowHeight="15000" tabRatio="1000" xr2:uid="{00000000-000D-0000-FFFF-FFFF00000000}"/>
  </bookViews>
  <sheets>
    <sheet name="Respuestas de formulario 1" sheetId="1" r:id="rId1"/>
    <sheet name="Pivot" sheetId="2" r:id="rId2"/>
    <sheet name="Perdida de tiempo" sheetId="12" r:id="rId3"/>
    <sheet name="escribir" sheetId="8" r:id="rId4"/>
    <sheet name="dedicación" sheetId="7" r:id="rId5"/>
    <sheet name="percepción de comprensión" sheetId="3" r:id="rId6"/>
    <sheet name="aumento lectura" sheetId="4" r:id="rId7"/>
    <sheet name="1. Gusto por libros blogs" sheetId="9" r:id="rId8"/>
    <sheet name="Formula" sheetId="10" r:id="rId9"/>
  </sheets>
  <definedNames>
    <definedName name="_xlnm._FilterDatabase" localSheetId="0" hidden="1">'Respuestas de formulario 1'!$A$1:$BF$74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0" l="1"/>
  <c r="L5" i="10"/>
  <c r="O5" i="10"/>
  <c r="I8" i="10"/>
  <c r="C16" i="10" s="1"/>
  <c r="I7" i="10"/>
  <c r="C21" i="10" s="1"/>
  <c r="I4" i="10"/>
  <c r="I3" i="10"/>
  <c r="I14" i="10"/>
  <c r="I13" i="10"/>
  <c r="A22" i="12"/>
  <c r="A21" i="12"/>
  <c r="A20" i="12"/>
  <c r="A19" i="12"/>
  <c r="D14" i="12"/>
  <c r="C14" i="12"/>
  <c r="B14" i="12"/>
  <c r="E14" i="12" s="1"/>
  <c r="A14" i="12"/>
  <c r="D13" i="12"/>
  <c r="C13" i="12"/>
  <c r="B13" i="12"/>
  <c r="A13" i="12"/>
  <c r="D12" i="12"/>
  <c r="C12" i="12"/>
  <c r="B12" i="12"/>
  <c r="E12" i="12" s="1"/>
  <c r="A12" i="12"/>
  <c r="D11" i="12"/>
  <c r="C11" i="12"/>
  <c r="B11" i="12"/>
  <c r="E11" i="12" s="1"/>
  <c r="A11" i="12"/>
  <c r="D10" i="12"/>
  <c r="C10" i="12"/>
  <c r="B10" i="12"/>
  <c r="A10" i="12"/>
  <c r="C22" i="10" l="1"/>
  <c r="C17" i="10"/>
  <c r="C18" i="10" s="1"/>
  <c r="E13" i="12"/>
  <c r="C24" i="10" l="1"/>
  <c r="M65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4" i="10"/>
  <c r="O3" i="10"/>
  <c r="L4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L43" i="10"/>
  <c r="M43" i="10" s="1"/>
  <c r="L44" i="10"/>
  <c r="M44" i="10" s="1"/>
  <c r="L45" i="10"/>
  <c r="M45" i="10" s="1"/>
  <c r="L46" i="10"/>
  <c r="M46" i="10" s="1"/>
  <c r="L47" i="10"/>
  <c r="M47" i="10" s="1"/>
  <c r="L48" i="10"/>
  <c r="M48" i="10" s="1"/>
  <c r="L49" i="10"/>
  <c r="M49" i="10" s="1"/>
  <c r="L50" i="10"/>
  <c r="M50" i="10" s="1"/>
  <c r="L51" i="10"/>
  <c r="M51" i="10" s="1"/>
  <c r="L52" i="10"/>
  <c r="M52" i="10" s="1"/>
  <c r="L53" i="10"/>
  <c r="M53" i="10" s="1"/>
  <c r="L54" i="10"/>
  <c r="M54" i="10" s="1"/>
  <c r="L55" i="10"/>
  <c r="M55" i="10" s="1"/>
  <c r="L56" i="10"/>
  <c r="M56" i="10" s="1"/>
  <c r="L57" i="10"/>
  <c r="M57" i="10" s="1"/>
  <c r="L58" i="10"/>
  <c r="M58" i="10" s="1"/>
  <c r="L59" i="10"/>
  <c r="M59" i="10" s="1"/>
  <c r="L60" i="10"/>
  <c r="M60" i="10" s="1"/>
  <c r="L61" i="10"/>
  <c r="M61" i="10" s="1"/>
  <c r="L62" i="10"/>
  <c r="M62" i="10" s="1"/>
  <c r="L63" i="10"/>
  <c r="M63" i="10" s="1"/>
  <c r="L64" i="10"/>
  <c r="M64" i="10" s="1"/>
  <c r="L65" i="10"/>
  <c r="L66" i="10"/>
  <c r="M66" i="10" s="1"/>
  <c r="L67" i="10"/>
  <c r="M67" i="10" s="1"/>
  <c r="L68" i="10"/>
  <c r="M68" i="10" s="1"/>
  <c r="L69" i="10"/>
  <c r="M69" i="10" s="1"/>
  <c r="L70" i="10"/>
  <c r="M70" i="10" s="1"/>
  <c r="L71" i="10"/>
  <c r="M71" i="10" s="1"/>
  <c r="L72" i="10"/>
  <c r="M72" i="10" s="1"/>
  <c r="L73" i="10"/>
  <c r="L74" i="10"/>
  <c r="L75" i="10"/>
  <c r="L76" i="10"/>
  <c r="L77" i="10"/>
  <c r="L78" i="10"/>
  <c r="L79" i="10"/>
  <c r="L80" i="10"/>
  <c r="L81" i="10"/>
  <c r="N81" i="10" s="1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3" i="10"/>
  <c r="C7" i="10"/>
  <c r="D7" i="10"/>
  <c r="E7" i="10"/>
  <c r="C8" i="10"/>
  <c r="D8" i="10"/>
  <c r="E8" i="10"/>
  <c r="B8" i="10"/>
  <c r="B7" i="10"/>
  <c r="C26" i="7"/>
  <c r="D26" i="7"/>
  <c r="C27" i="7"/>
  <c r="D27" i="7"/>
  <c r="C28" i="7"/>
  <c r="D28" i="7"/>
  <c r="D25" i="7"/>
  <c r="C25" i="7"/>
  <c r="I14" i="4"/>
  <c r="I13" i="4"/>
  <c r="I12" i="4"/>
  <c r="E13" i="4"/>
  <c r="E14" i="4"/>
  <c r="E12" i="4"/>
  <c r="D15" i="3"/>
  <c r="C15" i="3"/>
  <c r="B15" i="3"/>
  <c r="D14" i="3"/>
  <c r="C14" i="3"/>
  <c r="B14" i="3"/>
  <c r="D13" i="3"/>
  <c r="C13" i="3"/>
  <c r="B13" i="3"/>
  <c r="D12" i="3"/>
  <c r="C12" i="3"/>
  <c r="B12" i="3"/>
  <c r="E12" i="3" s="1"/>
  <c r="D11" i="3"/>
  <c r="C11" i="3"/>
  <c r="B11" i="3"/>
  <c r="V24" i="7"/>
  <c r="K8" i="4"/>
  <c r="J8" i="4"/>
  <c r="I8" i="4"/>
  <c r="L8" i="4" s="1"/>
  <c r="K7" i="4"/>
  <c r="J7" i="4"/>
  <c r="I7" i="4"/>
  <c r="L7" i="4" s="1"/>
  <c r="K6" i="4"/>
  <c r="J6" i="4"/>
  <c r="I6" i="4"/>
  <c r="F8" i="9"/>
  <c r="F7" i="9"/>
  <c r="C10" i="10" l="1"/>
  <c r="B10" i="10"/>
  <c r="F8" i="10"/>
  <c r="B16" i="10" s="1"/>
  <c r="B17" i="10" s="1"/>
  <c r="B18" i="10" s="1"/>
  <c r="F7" i="10"/>
  <c r="B21" i="10" s="1"/>
  <c r="E10" i="10"/>
  <c r="D10" i="10"/>
  <c r="E13" i="3"/>
  <c r="E14" i="3"/>
  <c r="E15" i="3"/>
  <c r="E11" i="3"/>
  <c r="L6" i="4"/>
  <c r="F9" i="9"/>
  <c r="F12" i="9" s="1"/>
  <c r="F10" i="10" l="1"/>
  <c r="B22" i="10"/>
  <c r="F11" i="9"/>
  <c r="Y16" i="7"/>
  <c r="X16" i="7"/>
  <c r="W16" i="7"/>
  <c r="V16" i="7"/>
  <c r="AD15" i="7"/>
  <c r="AC15" i="7"/>
  <c r="AB15" i="7"/>
  <c r="AE15" i="7" s="1"/>
  <c r="AA15" i="7"/>
  <c r="Y15" i="7"/>
  <c r="X15" i="7"/>
  <c r="W15" i="7"/>
  <c r="V15" i="7"/>
  <c r="U15" i="7"/>
  <c r="T15" i="7"/>
  <c r="S15" i="7"/>
  <c r="R15" i="7"/>
  <c r="Q15" i="7"/>
  <c r="O15" i="7"/>
  <c r="N15" i="7"/>
  <c r="M15" i="7"/>
  <c r="P15" i="7" s="1"/>
  <c r="L15" i="7"/>
  <c r="J15" i="7"/>
  <c r="I15" i="7"/>
  <c r="K15" i="7" s="1"/>
  <c r="H15" i="7"/>
  <c r="G15" i="7"/>
  <c r="B15" i="7"/>
  <c r="AD14" i="7"/>
  <c r="AC14" i="7"/>
  <c r="AB14" i="7"/>
  <c r="AE14" i="7" s="1"/>
  <c r="AA14" i="7"/>
  <c r="Y14" i="7"/>
  <c r="X14" i="7"/>
  <c r="W14" i="7"/>
  <c r="V14" i="7"/>
  <c r="T14" i="7"/>
  <c r="S14" i="7"/>
  <c r="R14" i="7"/>
  <c r="U14" i="7" s="1"/>
  <c r="Q14" i="7"/>
  <c r="O14" i="7"/>
  <c r="N14" i="7"/>
  <c r="M14" i="7"/>
  <c r="L14" i="7"/>
  <c r="J14" i="7"/>
  <c r="I14" i="7"/>
  <c r="H14" i="7"/>
  <c r="K14" i="7" s="1"/>
  <c r="G14" i="7"/>
  <c r="E14" i="7"/>
  <c r="D14" i="7"/>
  <c r="C14" i="7"/>
  <c r="B14" i="7"/>
  <c r="AD13" i="7"/>
  <c r="AC13" i="7"/>
  <c r="AB13" i="7"/>
  <c r="AE13" i="7" s="1"/>
  <c r="AA13" i="7"/>
  <c r="Y13" i="7"/>
  <c r="X13" i="7"/>
  <c r="W13" i="7"/>
  <c r="V13" i="7"/>
  <c r="T13" i="7"/>
  <c r="S13" i="7"/>
  <c r="U13" i="7" s="1"/>
  <c r="R13" i="7"/>
  <c r="Q13" i="7"/>
  <c r="O13" i="7"/>
  <c r="N13" i="7"/>
  <c r="M13" i="7"/>
  <c r="L13" i="7"/>
  <c r="J13" i="7"/>
  <c r="I13" i="7"/>
  <c r="K13" i="7" s="1"/>
  <c r="H13" i="7"/>
  <c r="G13" i="7"/>
  <c r="E13" i="7"/>
  <c r="D13" i="7"/>
  <c r="C13" i="7"/>
  <c r="B13" i="7"/>
  <c r="AD12" i="7"/>
  <c r="AC12" i="7"/>
  <c r="AB12" i="7"/>
  <c r="AA12" i="7"/>
  <c r="Y12" i="7"/>
  <c r="X12" i="7"/>
  <c r="W12" i="7"/>
  <c r="V12" i="7"/>
  <c r="T12" i="7"/>
  <c r="S12" i="7"/>
  <c r="R12" i="7"/>
  <c r="U12" i="7" s="1"/>
  <c r="Q12" i="7"/>
  <c r="O12" i="7"/>
  <c r="N12" i="7"/>
  <c r="M12" i="7"/>
  <c r="L12" i="7"/>
  <c r="J12" i="7"/>
  <c r="I12" i="7"/>
  <c r="H12" i="7"/>
  <c r="K12" i="7" s="1"/>
  <c r="G12" i="7"/>
  <c r="E12" i="7"/>
  <c r="D12" i="7"/>
  <c r="C12" i="7"/>
  <c r="B12" i="7"/>
  <c r="AE11" i="7"/>
  <c r="AD11" i="7"/>
  <c r="AC11" i="7"/>
  <c r="AB11" i="7"/>
  <c r="AA11" i="7"/>
  <c r="Y11" i="7"/>
  <c r="X11" i="7"/>
  <c r="W11" i="7"/>
  <c r="V11" i="7"/>
  <c r="U11" i="7"/>
  <c r="T11" i="7"/>
  <c r="S11" i="7"/>
  <c r="R11" i="7"/>
  <c r="Q11" i="7"/>
  <c r="O11" i="7"/>
  <c r="N11" i="7"/>
  <c r="M11" i="7"/>
  <c r="L11" i="7"/>
  <c r="J11" i="7"/>
  <c r="I11" i="7"/>
  <c r="K11" i="7" s="1"/>
  <c r="H11" i="7"/>
  <c r="G11" i="7"/>
  <c r="E11" i="7"/>
  <c r="F11" i="7" s="1"/>
  <c r="D11" i="7"/>
  <c r="C11" i="7"/>
  <c r="B11" i="7"/>
  <c r="AD10" i="7"/>
  <c r="AC10" i="7"/>
  <c r="AB10" i="7"/>
  <c r="AA10" i="7"/>
  <c r="Y10" i="7"/>
  <c r="X10" i="7"/>
  <c r="W10" i="7"/>
  <c r="V10" i="7"/>
  <c r="T10" i="7"/>
  <c r="S10" i="7"/>
  <c r="R10" i="7"/>
  <c r="Q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D8" i="4"/>
  <c r="C8" i="4"/>
  <c r="B8" i="4"/>
  <c r="D7" i="4"/>
  <c r="C7" i="4"/>
  <c r="B7" i="4"/>
  <c r="D6" i="4"/>
  <c r="C6" i="4"/>
  <c r="B6" i="4"/>
  <c r="E6" i="4" s="1"/>
  <c r="E7" i="4" l="1"/>
  <c r="F14" i="7"/>
  <c r="F12" i="7"/>
  <c r="F13" i="7"/>
  <c r="P12" i="7"/>
  <c r="P14" i="7"/>
  <c r="P13" i="7"/>
  <c r="P11" i="7"/>
  <c r="AE12" i="7"/>
  <c r="Z12" i="7"/>
  <c r="Z16" i="7"/>
  <c r="AG16" i="7" s="1"/>
  <c r="Z15" i="7"/>
  <c r="AG15" i="7" s="1"/>
  <c r="Z14" i="7"/>
  <c r="Z13" i="7"/>
  <c r="Z11" i="7"/>
  <c r="E8" i="4"/>
  <c r="AG14" i="7" l="1"/>
  <c r="AG12" i="7"/>
  <c r="AG13" i="7"/>
  <c r="AG11" i="7"/>
</calcChain>
</file>

<file path=xl/sharedStrings.xml><?xml version="1.0" encoding="utf-8"?>
<sst xmlns="http://schemas.openxmlformats.org/spreadsheetml/2006/main" count="3439" uniqueCount="228">
  <si>
    <t>Marca temporal</t>
  </si>
  <si>
    <t>1. Sexo</t>
  </si>
  <si>
    <t>2. ¿Qué dispositivo tecnológico usa diariamente con mayor frecuencia?</t>
  </si>
  <si>
    <t>3. ¿Cuál es su último grado de escolaridad?</t>
  </si>
  <si>
    <t>4. ¿Cuál es su grado de comprensión de un texto?</t>
  </si>
  <si>
    <t>5. ¿Con respecto a un año atrás, usted considera que...?</t>
  </si>
  <si>
    <t>6. ¿Para qué considera usted que le ha servido la lectura?</t>
  </si>
  <si>
    <t>7. Señale su nivel de interés de acuerdo con la lectura que realiza por gusto o necesidad [Lectura por gusto.]</t>
  </si>
  <si>
    <t>7. Señale su nivel de interés de acuerdo con la lectura que realiza por gusto o necesidad [Lectura por necesidad. ]</t>
  </si>
  <si>
    <t>8. Evalúe de 1 a 4. ¿Qué tan de acuerdo o en desacuerdo está usted con las siguientes afirmaciones? (1 totalmente en desacuerdo y 4 totalmente de acuerdo) [a. Solo leo si tengo que hacerlo]</t>
  </si>
  <si>
    <t>8. Evalúe de 1 a 4. ¿Qué tan de acuerdo o en desacuerdo está usted con las siguientes afirmaciones? (1 totalmente en desacuerdo y 4 totalmente de acuerdo) [b. Para mí leer es perder el tiempo]</t>
  </si>
  <si>
    <t>8. Evalúe de 1 a 4. ¿Qué tan de acuerdo o en desacuerdo está usted con las siguientes afirmaciones? (1 totalmente en desacuerdo y 4 totalmente de acuerdo) [c. Leer es uno de mis pasatiempos favoritos]</t>
  </si>
  <si>
    <t>8. Evalúe de 1 a 4. ¿Qué tan de acuerdo o en desacuerdo está usted con las siguientes afirmaciones? (1 totalmente en desacuerdo y 4 totalmente de acuerdo) [d. Me gusta hablar con otras personas sobre lo que leo]</t>
  </si>
  <si>
    <t>8. Evalúe de 1 a 4. ¿Qué tan de acuerdo o en desacuerdo está usted con las siguientes afirmaciones? (1 totalmente en desacuerdo y 4 totalmente de acuerdo) [e. Me alegro de recibir un libro como regalo]</t>
  </si>
  <si>
    <t>8. Evalúe de 1 a 4. ¿Qué tan de acuerdo o en desacuerdo está usted con las siguientes afirmaciones? (1 totalmente en desacuerdo y 4 totalmente de acuerdo) [f. Disfruto visitando librerías y quioscos]</t>
  </si>
  <si>
    <t>8. Evalúe de 1 a 4. ¿Qué tan de acuerdo o en desacuerdo está usted con las siguientes afirmaciones? (1 totalmente en desacuerdo y 4 totalmente de acuerdo) [g. Disfruto visitando bibliotecas]</t>
  </si>
  <si>
    <t>8. Evalúe de 1 a 4. ¿Qué tan de acuerdo o en desacuerdo está usted con las siguientes afirmaciones? (1 totalmente en desacuerdo y 4 totalmente de acuerdo) [h. Me gusta intercambiar libros y revistas con mis amigos]</t>
  </si>
  <si>
    <t>8. Evalúe de 1 a 4. ¿Qué tan de acuerdo o en desacuerdo está usted con las siguientes afirmaciones? (1 totalmente en desacuerdo y 4 totalmente de acuerdo) [i. Se me hace difícil terminar de leer un libro]</t>
  </si>
  <si>
    <t>8. Evalúe de 1 a 4. ¿Qué tan de acuerdo o en desacuerdo está usted con las siguientes afirmaciones? (1 totalmente en desacuerdo y 4 totalmente de acuerdo) [j. Se me hace difícil leer en pantallas]</t>
  </si>
  <si>
    <t>8. Evalúe de 1 a 4. ¿Qué tan de acuerdo o en desacuerdo está usted con las siguientes afirmaciones? (1 totalmente en desacuerdo y 4 totalmente de acuerdo) [k. No puedo permanecer leyendo por más pocos minutos]</t>
  </si>
  <si>
    <t>8. Evalúe de 1 a 4. ¿Qué tan de acuerdo o en desacuerdo está usted con las siguientes afirmaciones? (1 totalmente en desacuerdo y 4 totalmente de acuerdo) [l. Me gusta leer en pantallas]</t>
  </si>
  <si>
    <t>9. Cuáles son las principales razones por las que usted lee y con qué frecuencia? [a. Por razones de estudio]</t>
  </si>
  <si>
    <t>9. Cuáles son las principales razones por las que usted lee y con qué frecuencia? [b. Para informarse]</t>
  </si>
  <si>
    <t>9. Cuáles son las principales razones por las que usted lee y con qué frecuencia? [c. Por actualización o perfeccionamiento profesional]</t>
  </si>
  <si>
    <t>9. Cuáles son las principales razones por las que usted lee y con qué frecuencia? [d. Por gusto y/o placer]</t>
  </si>
  <si>
    <t>9. Cuáles son las principales razones por las que usted lee y con qué frecuencia? [e. Por motivos religiosos]</t>
  </si>
  <si>
    <t>9. Cuáles son las principales razones por las que usted lee y con qué frecuencia? [f. Por crecimiento o superación personal]</t>
  </si>
  <si>
    <t>9. Cuáles son las principales razones por las que usted lee y con qué frecuencia? [g. Por cultura general]</t>
  </si>
  <si>
    <t>10. ¿Cuáles de las siguientes lecturas realiza por gusto o necesidad? [Libros]</t>
  </si>
  <si>
    <t>10. ¿Cuáles de las siguientes lecturas realiza por gusto o necesidad? [b. Revistas]</t>
  </si>
  <si>
    <t>10. ¿Cuáles de las siguientes lecturas realiza por gusto o necesidad? [c. Periódicos]</t>
  </si>
  <si>
    <t>10. ¿Cuáles de las siguientes lecturas realiza por gusto o necesidad? [d. Correo electrónico]</t>
  </si>
  <si>
    <t>10. ¿Cuáles de las siguientes lecturas realiza por gusto o necesidad? [e. Redes sociales]</t>
  </si>
  <si>
    <t>10. ¿Cuáles de las siguientes lecturas realiza por gusto o necesidad? [f. Páginas web (diferentes a periódicos, revistas, blogs)]</t>
  </si>
  <si>
    <t>10. ¿Cuáles de las siguientes lecturas realiza por gusto o necesidad? [g. Blogs, foros y otros]</t>
  </si>
  <si>
    <t>11.  Seleccione como máximo tres principales ¿Cuáles de las siguientes limitaciones o dificultades tiene usted para leer?</t>
  </si>
  <si>
    <t>12. ¿Cuáles son las principales razones por las que usted no lee o no lee con mayor frecuencia?</t>
  </si>
  <si>
    <t>13. Cuando lee textos  ¿con qué frecuencia realiza alguna actividad en Internet, vinculada con lo que lee ?</t>
  </si>
  <si>
    <t>14. Ya sea en soporte impreso o en pantalla, ¿Qué otra actividad realiza relacionada con lo que lee? (seleccione como máximo tres principales)</t>
  </si>
  <si>
    <t>15. ¿Con qué frecuencia realiza lecturas sobre temas que te gusten o necesitas leer.?</t>
  </si>
  <si>
    <t>16. Con los dispositivos digitales ¿Qué acostumbra a leer? [a. Material de interés personal]</t>
  </si>
  <si>
    <t>16. Con los dispositivos digitales ¿Qué acostumbra a leer? [b. Material para el estudio]</t>
  </si>
  <si>
    <t>16. Con los dispositivos digitales ¿Qué acostumbra a leer? [c. Material para el trabajo]</t>
  </si>
  <si>
    <t>16. Con los dispositivos digitales ¿Qué acostumbra a leer? [d. Material sobre trámites]</t>
  </si>
  <si>
    <t>16. Con los dispositivos digitales ¿Qué acostumbra a leer? [e. Noticias e información actual]</t>
  </si>
  <si>
    <t>16. Con los dispositivos digitales ¿Qué acostumbra a leer? [f. Correo, chat, redes sociales]</t>
  </si>
  <si>
    <t>16. Con los dispositivos digitales ¿Qué acostumbra a leer? [g. Literatura]</t>
  </si>
  <si>
    <t>17. ¿ A usted qué tanto le gusta escribir?</t>
  </si>
  <si>
    <t>18. ¿Por qué razón usted escribe?</t>
  </si>
  <si>
    <t>19. ¿Qué escribe y con qué frecuencia lo hace? [a. Documentos de trabajo]</t>
  </si>
  <si>
    <t>19. ¿Qué escribe y con qué frecuencia lo hace? [b. Documentos académicos]</t>
  </si>
  <si>
    <t>19. ¿Qué escribe y con qué frecuencia lo hace? [c. Mensajes de texto (tel. móvil)]</t>
  </si>
  <si>
    <t>19. ¿Qué escribe y con qué frecuencia lo hace? [d. Correo electrónico]</t>
  </si>
  <si>
    <t>19. ¿Qué escribe y con qué frecuencia lo hace? [e. Conversaciones en el chat]</t>
  </si>
  <si>
    <t>19. ¿Qué escribe y con qué frecuencia lo hace? [f. Mensajes en redes sociales]</t>
  </si>
  <si>
    <t>19. ¿Qué escribe y con qué frecuencia lo hace? [g. En un blog o foros de discusión]</t>
  </si>
  <si>
    <t>Hombre</t>
  </si>
  <si>
    <t>d. Una computadora portátil o tableta de uso personal</t>
  </si>
  <si>
    <t>b. Secundaria</t>
  </si>
  <si>
    <t>a. Lee más</t>
  </si>
  <si>
    <t>a. Para aprender</t>
  </si>
  <si>
    <t>Poco</t>
  </si>
  <si>
    <t>Bastante</t>
  </si>
  <si>
    <t>Alguna vez a la semana</t>
  </si>
  <si>
    <t>Alguna vez al mes</t>
  </si>
  <si>
    <t>Por gusto</t>
  </si>
  <si>
    <t>Por necesidad</t>
  </si>
  <si>
    <t>d. No tiene la paciencia para leer</t>
  </si>
  <si>
    <t>d. Porque le da pereza</t>
  </si>
  <si>
    <t>a. Busca información complementaria, c. Mira videos</t>
  </si>
  <si>
    <t>c. Alguna vez al mes</t>
  </si>
  <si>
    <t>e. Teléfono móvil</t>
  </si>
  <si>
    <t>b. Algo</t>
  </si>
  <si>
    <t>a. Para comunicarse con otros</t>
  </si>
  <si>
    <t>Nunca</t>
  </si>
  <si>
    <t>Diariamente</t>
  </si>
  <si>
    <t>f. Un teléfono móvil de uso personal</t>
  </si>
  <si>
    <t>c. Técnico</t>
  </si>
  <si>
    <t>c. Para mejorar en el trabajo</t>
  </si>
  <si>
    <t>Mucho</t>
  </si>
  <si>
    <t>a. Lee muy despacio, c. No tiene la suficiente concentración para leer, d. No tiene la paciencia para leer</t>
  </si>
  <si>
    <t>c. Mira videos, f. Consulta redes sociales, h. Escribe en redes sociales</t>
  </si>
  <si>
    <t>b. Alguna vez a la semana</t>
  </si>
  <si>
    <t>a. Computadora de escritorio</t>
  </si>
  <si>
    <t>a. Mucho</t>
  </si>
  <si>
    <t>d. Para expresar sus emociones o pensamientos</t>
  </si>
  <si>
    <t>Alguna vez al año</t>
  </si>
  <si>
    <t>c. Una computadora portátil o tableta del trabajo</t>
  </si>
  <si>
    <t>a. Lee muy despacio, b. No comprende todo lo que lee, c. No tiene la suficiente concentración para leer</t>
  </si>
  <si>
    <t>f. Porque no sabe qué leer</t>
  </si>
  <si>
    <t>c. Mira videos</t>
  </si>
  <si>
    <t>a. Diariamente</t>
  </si>
  <si>
    <t>b. Portátil/laptop</t>
  </si>
  <si>
    <t>Mujer</t>
  </si>
  <si>
    <t>d. Por cultura general</t>
  </si>
  <si>
    <t>Alguna vez al trimestre</t>
  </si>
  <si>
    <t>g. Porque no tiene un lugar apropiado para leer</t>
  </si>
  <si>
    <t>b. Lee igual</t>
  </si>
  <si>
    <t>c. Porque prefiere otras actividades recreativas</t>
  </si>
  <si>
    <t>c. Mira videos, f. Consulta redes sociales, g. Consulta plataformas de preguntas y respuestas (Wikipedia, YahooRespuestas, etc.)</t>
  </si>
  <si>
    <t>c. Lee menos</t>
  </si>
  <si>
    <t>a. Lee muy despacio</t>
  </si>
  <si>
    <t>i. No hace nada</t>
  </si>
  <si>
    <t>e. Alguna vez al año</t>
  </si>
  <si>
    <t>a. Lee muy despacio, c. No tiene la suficiente concentración para leer</t>
  </si>
  <si>
    <t>b. Consulta las cifras o recomendaciones del texto (notas al pie, remisión de publicidad, etc.), c. Mira videos, f. Consulta redes sociales</t>
  </si>
  <si>
    <t>d. Lector de libros digitales</t>
  </si>
  <si>
    <t>f. Para sentirse mejor</t>
  </si>
  <si>
    <t>a. Busca información complementaria, c. Mira videos, f. Consulta redes sociales, g. Consulta plataformas de preguntas y respuestas (Wikipedia, YahooRespuestas, etc.)</t>
  </si>
  <si>
    <t>a. Busca información complementaria, c. Mira videos, f. Consulta redes sociales</t>
  </si>
  <si>
    <t>b. Para el trabajo</t>
  </si>
  <si>
    <t>c. Poco</t>
  </si>
  <si>
    <t>e. Universitaria</t>
  </si>
  <si>
    <t>a. Porque no le gusta leer</t>
  </si>
  <si>
    <t>a. Busca información complementaria, f. Consulta redes sociales</t>
  </si>
  <si>
    <t>c. Para aprender</t>
  </si>
  <si>
    <t>b. No comprende todo lo que lee, c. No tiene la suficiente concentración para leer, d. No tiene la paciencia para leer</t>
  </si>
  <si>
    <t>d. Tecnológico</t>
  </si>
  <si>
    <t>i. Porque no tiene acceso permanente a Internet</t>
  </si>
  <si>
    <t>g. Para dar a conocer acontecimientos importantes (familiares, sociales, etc.)</t>
  </si>
  <si>
    <t>c. No tiene la suficiente concentración para leer</t>
  </si>
  <si>
    <t>a. Busca información complementaria, b. Consulta las cifras o recomendaciones del texto (notas al pie, remisión de publicidad, etc.), c. Mira videos</t>
  </si>
  <si>
    <t>b. Por falta de tiempo</t>
  </si>
  <si>
    <t>b. Para divertirse</t>
  </si>
  <si>
    <t>e. No lee por limitaciones físicas</t>
  </si>
  <si>
    <t>h. Por limitaciones para leer</t>
  </si>
  <si>
    <t>e. Para discutir o confrontar ideas</t>
  </si>
  <si>
    <t>Nada</t>
  </si>
  <si>
    <t>c. No tiene la suficiente concentración para leer, d. No tiene la paciencia para leer</t>
  </si>
  <si>
    <t>a. Busca información complementaria, g. Consulta plataformas de preguntas y respuestas (Wikipedia, YahooRespuestas, etc.)</t>
  </si>
  <si>
    <t>b. No comprende todo lo que lee</t>
  </si>
  <si>
    <t>a. Busca información complementaria, c. Mira videos, g. Consulta plataformas de preguntas y respuestas (Wikipedia, YahooRespuestas, etc.)</t>
  </si>
  <si>
    <t>a. Lee muy despacio, c. No tiene la suficiente concentración para leer, e. No lee por limitaciones físicas</t>
  </si>
  <si>
    <t>b. Consulta las cifras o recomendaciones del texto (notas al pie, remisión de publicidad, etc.)</t>
  </si>
  <si>
    <t>a. Busca información complementaria, c. Mira videos, h. Escribe en redes sociales</t>
  </si>
  <si>
    <t>b. No comprende todo lo que lee, c. No tiene la suficiente concentración para leer</t>
  </si>
  <si>
    <t>c. Mira videos, f. Consulta redes sociales</t>
  </si>
  <si>
    <t>e. Consulta otros lectores en plataformas especializadas</t>
  </si>
  <si>
    <t>e. Por falta de dinero</t>
  </si>
  <si>
    <t>a. Busca información complementaria, c. Mira videos, e. Consulta otros lectores en plataformas especializadas, g. Consulta plataformas de preguntas y respuestas (Wikipedia, YahooRespuestas, etc.)</t>
  </si>
  <si>
    <t>a. Busca información complementaria, d. Participa en foros, g. Consulta plataformas de preguntas y respuestas (Wikipedia, YahooRespuestas, etc.)</t>
  </si>
  <si>
    <t>c. Mira videos, e. Consulta otros lectores en plataformas especializadas</t>
  </si>
  <si>
    <t>d. Alguna vez al trimestre</t>
  </si>
  <si>
    <t>b. Una computadora de escritorio en el hogar</t>
  </si>
  <si>
    <t>a. Busca información complementaria</t>
  </si>
  <si>
    <t>e. Un teléfono móvil del trabajo</t>
  </si>
  <si>
    <t>a. Busca información complementaria, c. Mira videos, d. Participa en foros, e. Consulta otros lectores en plataformas especializadas, f. Consulta redes sociales</t>
  </si>
  <si>
    <t>a. Lee muy despacio, e. No lee por limitaciones físicas</t>
  </si>
  <si>
    <t>a. Busca información complementaria, b. Consulta las cifras o recomendaciones del texto (notas al pie, remisión de publicidad, etc.), c. Mira videos, g. Consulta plataformas de preguntas y respuestas (Wikipedia, YahooRespuestas, etc.)</t>
  </si>
  <si>
    <t>c. Mira videos, g. Consulta plataformas de preguntas y respuestas (Wikipedia, YahooRespuestas, etc.)</t>
  </si>
  <si>
    <t>c. Mira videos, g. Consulta plataformas de preguntas y respuestas (Wikipedia, YahooRespuestas, etc.), h. Escribe en redes sociales</t>
  </si>
  <si>
    <t>d. Nada</t>
  </si>
  <si>
    <t>f. Posgrado</t>
  </si>
  <si>
    <t>a. Busca información complementaria, b. Consulta las cifras o recomendaciones del texto (notas al pie, remisión de publicidad, etc.), c. Mira videos, f. Consulta redes sociales, g. Consulta plataformas de preguntas y respuestas (Wikipedia, YahooRespuestas, etc.), h. Escribe en redes sociales</t>
  </si>
  <si>
    <t>a. Busca información complementaria, e. Consulta otros lectores en plataformas especializadas, h. Escribe en redes sociales</t>
  </si>
  <si>
    <t>b. Consulta las cifras o recomendaciones del texto (notas al pie, remisión de publicidad, etc.), c. Mira videos, g. Consulta plataformas de preguntas y respuestas (Wikipedia, YahooRespuestas, etc.)</t>
  </si>
  <si>
    <t>a. Busca información complementaria, b. Consulta las cifras o recomendaciones del texto (notas al pie, remisión de publicidad, etc.), g. Consulta plataformas de preguntas y respuestas (Wikipedia, YahooRespuestas, etc.)</t>
  </si>
  <si>
    <t>a. Busca información complementaria, b. Consulta las cifras o recomendaciones del texto (notas al pie, remisión de publicidad, etc.), f. Consulta redes sociales</t>
  </si>
  <si>
    <t>a. Busca información complementaria, d. Participa en foros</t>
  </si>
  <si>
    <t>b. No comprende todo lo que lee, c. No tiene la suficiente concentración para leer, e. No lee por limitaciones físicas</t>
  </si>
  <si>
    <t>c. Tableta</t>
  </si>
  <si>
    <t>a. Busca información complementaria, c. Mira videos, f. Consulta redes sociales, h. Escribe en redes sociales</t>
  </si>
  <si>
    <t>a. Lee muy despacio, b. No comprende todo lo que lee, c. No tiene la suficiente concentración para leer, d. No tiene la paciencia para leer</t>
  </si>
  <si>
    <t>a. Busca información complementaria, b. Consulta las cifras o recomendaciones del texto (notas al pie, remisión de publicidad, etc.), c. Mira videos, f. Consulta redes sociales</t>
  </si>
  <si>
    <t>d. Participa en foros</t>
  </si>
  <si>
    <t>a. Busca información complementaria, c. Mira videos, d. Participa en foros</t>
  </si>
  <si>
    <t>b. Consulta las cifras o recomendaciones del texto (notas al pie, remisión de publicidad, etc.), e. Consulta otros lectores en plataformas especializadas, g. Consulta plataformas de preguntas y respuestas (Wikipedia, YahooRespuestas, etc.)</t>
  </si>
  <si>
    <t>c. No tiene la suficiente concentración para leer, e. No lee por limitaciones físicas</t>
  </si>
  <si>
    <t>c. Mira videos, e. Consulta otros lectores en plataformas especializadas, f. Consulta redes sociales</t>
  </si>
  <si>
    <t>a. Busca información complementaria, b. Consulta las cifras o recomendaciones del texto (notas al pie, remisión de publicidad, etc.), d. Participa en foros, e. Consulta otros lectores en plataformas especializadas, f. Consulta redes sociales</t>
  </si>
  <si>
    <t>c. No tiene la suficiente concentración para leer, d. No tiene la paciencia para leer, e. No lee por limitaciones físicas</t>
  </si>
  <si>
    <t>b. No comprende todo lo que lee, c. No tiene la suficiente concentración para leer, d. No tiene la paciencia para leer, e. No lee por limitaciones físicas</t>
  </si>
  <si>
    <t>Grupo</t>
  </si>
  <si>
    <t>GA1</t>
  </si>
  <si>
    <t>GA2</t>
  </si>
  <si>
    <t>GA3</t>
  </si>
  <si>
    <t>order original</t>
  </si>
  <si>
    <t>Etiquetas de fila</t>
  </si>
  <si>
    <t>Total general</t>
  </si>
  <si>
    <t>Etiquetas de columna</t>
  </si>
  <si>
    <t>Cuenta de Marca temporal</t>
  </si>
  <si>
    <t>GS1</t>
  </si>
  <si>
    <t>GS2</t>
  </si>
  <si>
    <t>GS3</t>
  </si>
  <si>
    <t>por gusto</t>
  </si>
  <si>
    <t>estudio</t>
  </si>
  <si>
    <t>informarme</t>
  </si>
  <si>
    <t>crecimiento</t>
  </si>
  <si>
    <t>lee cosas de internet</t>
  </si>
  <si>
    <t>lee lo que le gusta</t>
  </si>
  <si>
    <t>total</t>
  </si>
  <si>
    <t>libros</t>
  </si>
  <si>
    <t>periodicos</t>
  </si>
  <si>
    <t>internet</t>
  </si>
  <si>
    <t>Usaron App</t>
  </si>
  <si>
    <t>Lee más</t>
  </si>
  <si>
    <t>Lee igual</t>
  </si>
  <si>
    <t>Lee menos</t>
  </si>
  <si>
    <t>Experimento 1</t>
  </si>
  <si>
    <t>Experimento 2</t>
  </si>
  <si>
    <t>promedio</t>
  </si>
  <si>
    <t>Nivel de comprensión</t>
  </si>
  <si>
    <t>Promedio</t>
  </si>
  <si>
    <t>Población</t>
  </si>
  <si>
    <t>error estandar</t>
  </si>
  <si>
    <t>Q</t>
  </si>
  <si>
    <t>GSP</t>
  </si>
  <si>
    <t>Estadisticos</t>
  </si>
  <si>
    <t>Ps</t>
  </si>
  <si>
    <t>Pn</t>
  </si>
  <si>
    <t>Z</t>
  </si>
  <si>
    <t>z</t>
  </si>
  <si>
    <t>Probabilidad acumulada</t>
  </si>
  <si>
    <t>Perdida de tiempo</t>
  </si>
  <si>
    <t>de acuerdo</t>
  </si>
  <si>
    <t>Totalmente de acuerdo</t>
  </si>
  <si>
    <t>Totalmente desacuerdo</t>
  </si>
  <si>
    <t>En desacuerdo</t>
  </si>
  <si>
    <t>Rechazo</t>
  </si>
  <si>
    <t>Aceptación</t>
  </si>
  <si>
    <t>Gusto</t>
  </si>
  <si>
    <t>Comprensión</t>
  </si>
  <si>
    <t>nivel de comprensión</t>
  </si>
  <si>
    <t>Calificación</t>
  </si>
  <si>
    <t>gusto por lectura</t>
  </si>
  <si>
    <t>Incremento en la lectura</t>
  </si>
  <si>
    <t>frecuencia de lectura</t>
  </si>
  <si>
    <t>percepción de perdida de tiempo sobre la lectura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</si>
</sst>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%"/>
  </numFmts>
  <fonts count="5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/>
    <xf numFmtId="0" fontId="0" fillId="0" borderId="1" xfId="0" applyBorder="1"/>
    <xf numFmtId="9" fontId="0" fillId="0" borderId="1" xfId="1" applyFont="1" applyBorder="1" applyAlignment="1"/>
    <xf numFmtId="9" fontId="0" fillId="0" borderId="0" xfId="0" applyNumberFormat="1" applyFont="1" applyAlignment="1"/>
    <xf numFmtId="9" fontId="0" fillId="0" borderId="0" xfId="1" applyFont="1" applyAlignment="1"/>
    <xf numFmtId="9" fontId="0" fillId="0" borderId="0" xfId="0" applyNumberFormat="1"/>
    <xf numFmtId="0" fontId="0" fillId="2" borderId="0" xfId="0" applyFill="1"/>
    <xf numFmtId="9" fontId="0" fillId="2" borderId="0" xfId="1" applyFont="1" applyFill="1" applyAlignment="1"/>
    <xf numFmtId="9" fontId="0" fillId="2" borderId="0" xfId="0" applyNumberFormat="1" applyFill="1"/>
    <xf numFmtId="9" fontId="0" fillId="0" borderId="0" xfId="1" applyFont="1"/>
    <xf numFmtId="0" fontId="0" fillId="0" borderId="1" xfId="0" applyFont="1" applyBorder="1" applyAlignment="1"/>
    <xf numFmtId="165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1" xfId="0" applyFont="1" applyBorder="1" applyAlignment="1"/>
    <xf numFmtId="9" fontId="4" fillId="0" borderId="0" xfId="1" applyFont="1" applyAlignment="1"/>
    <xf numFmtId="0" fontId="0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 applyAlignment="1"/>
    <xf numFmtId="0" fontId="1" fillId="0" borderId="0" xfId="0" applyFont="1" applyFill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'Perdida de tiempo'!$B$18</c:f>
              <c:strCache>
                <c:ptCount val="1"/>
                <c:pt idx="0">
                  <c:v>Experimento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'Perdida de tiempo'!$A$19:$A$22</c:f>
              <c:strCache>
                <c:ptCount val="4"/>
                <c:pt idx="0">
                  <c:v>Totalmente desacuerdo</c:v>
                </c:pt>
                <c:pt idx="1">
                  <c:v>En desacuerdo</c:v>
                </c:pt>
                <c:pt idx="2">
                  <c:v>de acuerdo</c:v>
                </c:pt>
                <c:pt idx="3">
                  <c:v>Totalmente de acuerdo</c:v>
                </c:pt>
              </c:strCache>
            </c:strRef>
          </c:cat>
          <c:val>
            <c:numRef>
              <c:f>'Perdida de tiempo'!$B$19:$B$22</c:f>
              <c:numCache>
                <c:formatCode>0%</c:formatCode>
                <c:ptCount val="4"/>
                <c:pt idx="0">
                  <c:v>0.86388888888888893</c:v>
                </c:pt>
                <c:pt idx="1">
                  <c:v>9.5555555555555546E-2</c:v>
                </c:pt>
                <c:pt idx="2">
                  <c:v>1.3333333333333334E-2</c:v>
                </c:pt>
                <c:pt idx="3">
                  <c:v>2.7222222222222221E-2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7-4E4E-84DF-68F88AF5FC39}"/>
            </c:ext>
          </c:extLst>
        </c:ser>
        <c:ser>
          <c:idx val="1"/>
          <c:order val="1"/>
          <c:tx>
            <c:strRef>
              <c:f>'Perdida de tiempo'!$C$18</c:f>
              <c:strCache>
                <c:ptCount val="1"/>
                <c:pt idx="0">
                  <c:v>Experimento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'Perdida de tiempo'!$A$19:$A$22</c:f>
              <c:strCache>
                <c:ptCount val="4"/>
                <c:pt idx="0">
                  <c:v>Totalmente desacuerdo</c:v>
                </c:pt>
                <c:pt idx="1">
                  <c:v>En desacuerdo</c:v>
                </c:pt>
                <c:pt idx="2">
                  <c:v>de acuerdo</c:v>
                </c:pt>
                <c:pt idx="3">
                  <c:v>Totalmente de acuerdo</c:v>
                </c:pt>
              </c:strCache>
            </c:strRef>
          </c:cat>
          <c:val>
            <c:numRef>
              <c:f>'Perdida de tiempo'!$C$19:$C$22</c:f>
              <c:numCache>
                <c:formatCode>0%</c:formatCode>
                <c:ptCount val="4"/>
                <c:pt idx="0">
                  <c:v>0.30111111111111111</c:v>
                </c:pt>
                <c:pt idx="1">
                  <c:v>0.34333333333333332</c:v>
                </c:pt>
                <c:pt idx="2">
                  <c:v>0.28722222222222221</c:v>
                </c:pt>
                <c:pt idx="3">
                  <c:v>6.8333333333333343E-2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7-4E4E-84DF-68F88AF5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4072944"/>
        <c:axId val="724067368"/>
      </c:barChart>
      <c:catAx>
        <c:axId val="7240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067368"/>
        <c:crosses val="autoZero"/>
        <c:auto val="1"/>
        <c:lblAlgn val="ctr"/>
        <c:lblOffset val="100"/>
        <c:noMultiLvlLbl val="0"/>
      </c:catAx>
      <c:valAx>
        <c:axId val="72406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0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Lectura</a:t>
            </a:r>
            <a:r>
              <a:rPr lang="es-CO" baseline="0"/>
              <a:t> por estudio o crecimiento profesional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dedicación!$C$18</c:f>
              <c:strCache>
                <c:ptCount val="1"/>
                <c:pt idx="0">
                  <c:v>Experimento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dedicación!$B$19:$B$22</c:f>
              <c:strCache>
                <c:ptCount val="4"/>
                <c:pt idx="0">
                  <c:v>Diariamente</c:v>
                </c:pt>
                <c:pt idx="1">
                  <c:v>Alguna vez a la semana</c:v>
                </c:pt>
                <c:pt idx="2">
                  <c:v>Alguna vez al mes</c:v>
                </c:pt>
                <c:pt idx="3">
                  <c:v>Alguna vez al trimestre</c:v>
                </c:pt>
              </c:strCache>
            </c:strRef>
          </c:cat>
          <c:val>
            <c:numRef>
              <c:f>dedicación!$C$19:$C$22</c:f>
              <c:numCache>
                <c:formatCode>0%</c:formatCode>
                <c:ptCount val="4"/>
                <c:pt idx="0">
                  <c:v>0.50555555555555554</c:v>
                </c:pt>
                <c:pt idx="1">
                  <c:v>0.35666666666666669</c:v>
                </c:pt>
                <c:pt idx="2">
                  <c:v>0.1377777777777778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DD8-B680-25B9AF210E6B}"/>
            </c:ext>
          </c:extLst>
        </c:ser>
        <c:ser>
          <c:idx val="1"/>
          <c:order val="1"/>
          <c:tx>
            <c:strRef>
              <c:f>dedicación!$D$18</c:f>
              <c:strCache>
                <c:ptCount val="1"/>
                <c:pt idx="0">
                  <c:v>Experimento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dedicación!$B$19:$B$22</c:f>
              <c:strCache>
                <c:ptCount val="4"/>
                <c:pt idx="0">
                  <c:v>Diariamente</c:v>
                </c:pt>
                <c:pt idx="1">
                  <c:v>Alguna vez a la semana</c:v>
                </c:pt>
                <c:pt idx="2">
                  <c:v>Alguna vez al mes</c:v>
                </c:pt>
                <c:pt idx="3">
                  <c:v>Alguna vez al trimestre</c:v>
                </c:pt>
              </c:strCache>
            </c:strRef>
          </c:cat>
          <c:val>
            <c:numRef>
              <c:f>dedicación!$D$19:$D$22</c:f>
              <c:numCache>
                <c:formatCode>0%</c:formatCode>
                <c:ptCount val="4"/>
                <c:pt idx="0">
                  <c:v>0.45277777777777778</c:v>
                </c:pt>
                <c:pt idx="1">
                  <c:v>0.46444444444444444</c:v>
                </c:pt>
                <c:pt idx="2">
                  <c:v>6.8888888888888888E-2</c:v>
                </c:pt>
                <c:pt idx="3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DD8-B680-25B9AF21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691392"/>
        <c:axId val="754700904"/>
      </c:barChart>
      <c:catAx>
        <c:axId val="7546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700904"/>
        <c:crosses val="autoZero"/>
        <c:auto val="1"/>
        <c:lblAlgn val="ctr"/>
        <c:lblOffset val="100"/>
        <c:noMultiLvlLbl val="0"/>
      </c:catAx>
      <c:valAx>
        <c:axId val="7547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6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Lectura</a:t>
            </a:r>
            <a:r>
              <a:rPr lang="es-CO" baseline="0"/>
              <a:t> para informarse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dedicación!$M$18</c:f>
              <c:strCache>
                <c:ptCount val="1"/>
                <c:pt idx="0">
                  <c:v>Experimento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dedicación!$L$19:$L$23</c15:sqref>
                  </c15:fullRef>
                </c:ext>
              </c:extLst>
              <c:f>dedicación!$L$19:$L$22</c:f>
              <c:strCache>
                <c:ptCount val="4"/>
                <c:pt idx="0">
                  <c:v>Diariamente</c:v>
                </c:pt>
                <c:pt idx="1">
                  <c:v>Alguna vez a la semana</c:v>
                </c:pt>
                <c:pt idx="2">
                  <c:v>Alguna vez al mes</c:v>
                </c:pt>
                <c:pt idx="3">
                  <c:v>Alguna vez al trimestre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dedicación!$M$19:$M$23</c15:sqref>
                  </c15:fullRef>
                </c:ext>
              </c:extLst>
              <c:f>dedicación!$M$19:$M$22</c:f>
              <c:numCache>
                <c:formatCode>0%</c:formatCode>
                <c:ptCount val="4"/>
                <c:pt idx="0">
                  <c:v>0.43888888888888894</c:v>
                </c:pt>
                <c:pt idx="1">
                  <c:v>0.52</c:v>
                </c:pt>
                <c:pt idx="2">
                  <c:v>4.1111111111111105E-2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9-4D1F-BBB7-F1860517455B}"/>
            </c:ext>
          </c:extLst>
        </c:ser>
        <c:ser>
          <c:idx val="1"/>
          <c:order val="1"/>
          <c:tx>
            <c:strRef>
              <c:f>dedicación!$N$18</c:f>
              <c:strCache>
                <c:ptCount val="1"/>
                <c:pt idx="0">
                  <c:v>Experimento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dedicación!$L$19:$L$23</c15:sqref>
                  </c15:fullRef>
                </c:ext>
              </c:extLst>
              <c:f>dedicación!$L$19:$L$22</c:f>
              <c:strCache>
                <c:ptCount val="4"/>
                <c:pt idx="0">
                  <c:v>Diariamente</c:v>
                </c:pt>
                <c:pt idx="1">
                  <c:v>Alguna vez a la semana</c:v>
                </c:pt>
                <c:pt idx="2">
                  <c:v>Alguna vez al mes</c:v>
                </c:pt>
                <c:pt idx="3">
                  <c:v>Alguna vez al trimestre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dedicación!$N$19:$N$23</c15:sqref>
                  </c15:fullRef>
                </c:ext>
              </c:extLst>
              <c:f>dedicación!$N$19:$N$22</c:f>
              <c:numCache>
                <c:formatCode>0%</c:formatCode>
                <c:ptCount val="4"/>
                <c:pt idx="0">
                  <c:v>0.3561111111111111</c:v>
                </c:pt>
                <c:pt idx="1">
                  <c:v>0.505</c:v>
                </c:pt>
                <c:pt idx="2">
                  <c:v>0.11111111111111112</c:v>
                </c:pt>
                <c:pt idx="3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9-4D1F-BBB7-F1860517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611672"/>
        <c:axId val="427612328"/>
      </c:barChart>
      <c:catAx>
        <c:axId val="4276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612328"/>
        <c:crosses val="autoZero"/>
        <c:auto val="1"/>
        <c:lblAlgn val="ctr"/>
        <c:lblOffset val="100"/>
        <c:noMultiLvlLbl val="0"/>
      </c:catAx>
      <c:valAx>
        <c:axId val="42761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6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Lecturas</a:t>
            </a:r>
            <a:r>
              <a:rPr lang="es-CO" baseline="0"/>
              <a:t> complementarias en internet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dedicación!$W$18</c:f>
              <c:strCache>
                <c:ptCount val="1"/>
                <c:pt idx="0">
                  <c:v>Experimento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dedicación!$V$19:$V$24</c:f>
              <c:strCache>
                <c:ptCount val="6"/>
                <c:pt idx="0">
                  <c:v>Diariamente</c:v>
                </c:pt>
                <c:pt idx="1">
                  <c:v>Alguna vez a la semana</c:v>
                </c:pt>
                <c:pt idx="2">
                  <c:v>Alguna vez al trimestre</c:v>
                </c:pt>
                <c:pt idx="3">
                  <c:v>Alguna vez al mes</c:v>
                </c:pt>
                <c:pt idx="4">
                  <c:v>Alguna vez al año</c:v>
                </c:pt>
                <c:pt idx="5">
                  <c:v>Nunca</c:v>
                </c:pt>
              </c:strCache>
            </c:strRef>
          </c:cat>
          <c:val>
            <c:numRef>
              <c:f>dedicación!$W$19:$W$24</c:f>
              <c:numCache>
                <c:formatCode>0%</c:formatCode>
                <c:ptCount val="6"/>
                <c:pt idx="0">
                  <c:v>0.48</c:v>
                </c:pt>
                <c:pt idx="1">
                  <c:v>0.4</c:v>
                </c:pt>
                <c:pt idx="2">
                  <c:v>0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461D-A0C6-A5ACAAB775D3}"/>
            </c:ext>
          </c:extLst>
        </c:ser>
        <c:ser>
          <c:idx val="1"/>
          <c:order val="1"/>
          <c:tx>
            <c:strRef>
              <c:f>dedicación!$X$18</c:f>
              <c:strCache>
                <c:ptCount val="1"/>
                <c:pt idx="0">
                  <c:v>Experimento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dedicación!$V$19:$V$24</c:f>
              <c:strCache>
                <c:ptCount val="6"/>
                <c:pt idx="0">
                  <c:v>Diariamente</c:v>
                </c:pt>
                <c:pt idx="1">
                  <c:v>Alguna vez a la semana</c:v>
                </c:pt>
                <c:pt idx="2">
                  <c:v>Alguna vez al trimestre</c:v>
                </c:pt>
                <c:pt idx="3">
                  <c:v>Alguna vez al mes</c:v>
                </c:pt>
                <c:pt idx="4">
                  <c:v>Alguna vez al año</c:v>
                </c:pt>
                <c:pt idx="5">
                  <c:v>Nunca</c:v>
                </c:pt>
              </c:strCache>
            </c:strRef>
          </c:cat>
          <c:val>
            <c:numRef>
              <c:f>dedicación!$X$19:$X$24</c:f>
              <c:numCache>
                <c:formatCode>0%</c:formatCode>
                <c:ptCount val="6"/>
                <c:pt idx="0">
                  <c:v>0.18983311374615722</c:v>
                </c:pt>
                <c:pt idx="1">
                  <c:v>0.50417215634606938</c:v>
                </c:pt>
                <c:pt idx="2">
                  <c:v>0.24796881862099251</c:v>
                </c:pt>
                <c:pt idx="3">
                  <c:v>1.4492753623188406E-2</c:v>
                </c:pt>
                <c:pt idx="4">
                  <c:v>4.3533157663592448E-2</c:v>
                </c:pt>
                <c:pt idx="5">
                  <c:v>5.8684672815107593E-2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461D-A0C6-A5ACAAB7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292216"/>
        <c:axId val="758292544"/>
      </c:barChart>
      <c:catAx>
        <c:axId val="75829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292544"/>
        <c:crosses val="autoZero"/>
        <c:auto val="1"/>
        <c:lblAlgn val="ctr"/>
        <c:lblOffset val="100"/>
        <c:noMultiLvlLbl val="0"/>
      </c:catAx>
      <c:valAx>
        <c:axId val="7582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29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Lecturas sobre</a:t>
            </a:r>
            <a:r>
              <a:rPr lang="es-CO" baseline="0"/>
              <a:t> temas que gusten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dedicación!$AB$18</c:f>
              <c:strCache>
                <c:ptCount val="1"/>
                <c:pt idx="0">
                  <c:v>Experimento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dedicación!$AA$19:$AA$23</c:f>
              <c:strCache>
                <c:ptCount val="5"/>
                <c:pt idx="0">
                  <c:v>Diariamente</c:v>
                </c:pt>
                <c:pt idx="1">
                  <c:v>Alguna vez a la semana</c:v>
                </c:pt>
                <c:pt idx="2">
                  <c:v>Alguna vez al trimestre</c:v>
                </c:pt>
                <c:pt idx="3">
                  <c:v>Alguna vez al mes</c:v>
                </c:pt>
                <c:pt idx="4">
                  <c:v>Alguna vez al año</c:v>
                </c:pt>
              </c:strCache>
            </c:strRef>
          </c:cat>
          <c:val>
            <c:numRef>
              <c:f>dedicación!$AB$19:$AB$23</c:f>
              <c:numCache>
                <c:formatCode>0%</c:formatCode>
                <c:ptCount val="5"/>
                <c:pt idx="0">
                  <c:v>0.42611111111111111</c:v>
                </c:pt>
                <c:pt idx="1">
                  <c:v>0.47777777777777769</c:v>
                </c:pt>
                <c:pt idx="2">
                  <c:v>6.8333333333333343E-2</c:v>
                </c:pt>
                <c:pt idx="3">
                  <c:v>1.3888888888888888E-2</c:v>
                </c:pt>
                <c:pt idx="4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A-4BD7-8D90-1376BD2D9F2D}"/>
            </c:ext>
          </c:extLst>
        </c:ser>
        <c:ser>
          <c:idx val="1"/>
          <c:order val="1"/>
          <c:tx>
            <c:strRef>
              <c:f>dedicación!$AC$18</c:f>
              <c:strCache>
                <c:ptCount val="1"/>
                <c:pt idx="0">
                  <c:v>Experimento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dedicación!$AA$19:$AA$23</c:f>
              <c:strCache>
                <c:ptCount val="5"/>
                <c:pt idx="0">
                  <c:v>Diariamente</c:v>
                </c:pt>
                <c:pt idx="1">
                  <c:v>Alguna vez a la semana</c:v>
                </c:pt>
                <c:pt idx="2">
                  <c:v>Alguna vez al trimestre</c:v>
                </c:pt>
                <c:pt idx="3">
                  <c:v>Alguna vez al mes</c:v>
                </c:pt>
                <c:pt idx="4">
                  <c:v>Alguna vez al año</c:v>
                </c:pt>
              </c:strCache>
            </c:strRef>
          </c:cat>
          <c:val>
            <c:numRef>
              <c:f>dedicación!$AC$19:$AC$23</c:f>
              <c:numCache>
                <c:formatCode>0%</c:formatCode>
                <c:ptCount val="5"/>
                <c:pt idx="0">
                  <c:v>0.3972222222222222</c:v>
                </c:pt>
                <c:pt idx="1">
                  <c:v>0.39666666666666667</c:v>
                </c:pt>
                <c:pt idx="2">
                  <c:v>0.15111111111111111</c:v>
                </c:pt>
                <c:pt idx="3">
                  <c:v>4.1111111111111105E-2</c:v>
                </c:pt>
                <c:pt idx="4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A-4BD7-8D90-1376BD2D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01072"/>
        <c:axId val="678898896"/>
      </c:barChart>
      <c:catAx>
        <c:axId val="6923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898896"/>
        <c:crosses val="autoZero"/>
        <c:auto val="1"/>
        <c:lblAlgn val="ctr"/>
        <c:lblOffset val="100"/>
        <c:noMultiLvlLbl val="0"/>
      </c:catAx>
      <c:valAx>
        <c:axId val="6788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3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'1. Gusto por libros blogs'!$F$10</c:f>
              <c:strCache>
                <c:ptCount val="1"/>
                <c:pt idx="0">
                  <c:v>Usaron App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38-46E0-9D03-A5DB4F9D79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38-46E0-9D03-A5DB4F9D79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Gusto por libros blogs'!$E$11:$E$12</c:f>
              <c:strCache>
                <c:ptCount val="2"/>
                <c:pt idx="0">
                  <c:v>Por gusto</c:v>
                </c:pt>
                <c:pt idx="1">
                  <c:v>Por necesidad</c:v>
                </c:pt>
              </c:strCache>
            </c:strRef>
          </c:cat>
          <c:val>
            <c:numRef>
              <c:f>'1. Gusto por libros blogs'!$F$11:$F$12</c:f>
              <c:numCache>
                <c:formatCode>0%</c:formatCode>
                <c:ptCount val="2"/>
                <c:pt idx="0">
                  <c:v>0.63926940639269403</c:v>
                </c:pt>
                <c:pt idx="1">
                  <c:v>0.36073059360730592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A-46ED-AB35-A931F582CA3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Probabilidad de</a:t>
            </a:r>
            <a:r>
              <a:rPr lang="es-CO" baseline="0"/>
              <a:t> aceptación o rechazo de hiporesis nula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Formula!$L$2</c:f>
              <c:strCache>
                <c:ptCount val="1"/>
                <c:pt idx="0">
                  <c:v>Rechazo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noFill/>
            </a:ln>
            <a:effectLst/>
          </c:spPr>
          <c:cat>
            <c:numRef>
              <c:f>Formula!$K$3:$K$103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cat>
          <c:val>
            <c:numRef>
              <c:f>Formula!$L$3:$L$103</c:f>
              <c:numCache>
                <c:formatCode>General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8.7268269504572915E-4</c:v>
                </c:pt>
                <c:pt idx="16">
                  <c:v>1.2322191684729772E-3</c:v>
                </c:pt>
                <c:pt idx="17">
                  <c:v>1.7225689390536229E-3</c:v>
                </c:pt>
                <c:pt idx="18">
                  <c:v>2.3840882014647662E-3</c:v>
                </c:pt>
                <c:pt idx="19">
                  <c:v>3.2668190561998202E-3</c:v>
                </c:pt>
                <c:pt idx="20">
                  <c:v>4.431848411937874E-3</c:v>
                </c:pt>
                <c:pt idx="21">
                  <c:v>5.9525324197756795E-3</c:v>
                </c:pt>
                <c:pt idx="22">
                  <c:v>7.915451582979743E-3</c:v>
                </c:pt>
                <c:pt idx="23">
                  <c:v>1.0420934814422318E-2</c:v>
                </c:pt>
                <c:pt idx="24">
                  <c:v>1.3582969233685271E-2</c:v>
                </c:pt>
                <c:pt idx="25">
                  <c:v>1.7528300493568086E-2</c:v>
                </c:pt>
                <c:pt idx="26">
                  <c:v>2.2394530294842355E-2</c:v>
                </c:pt>
                <c:pt idx="27">
                  <c:v>2.8327037741600516E-2</c:v>
                </c:pt>
                <c:pt idx="28">
                  <c:v>3.5474592846230668E-2</c:v>
                </c:pt>
                <c:pt idx="29">
                  <c:v>4.3983595980426296E-2</c:v>
                </c:pt>
                <c:pt idx="30">
                  <c:v>5.3990966513186953E-2</c:v>
                </c:pt>
                <c:pt idx="31">
                  <c:v>6.561581477467536E-2</c:v>
                </c:pt>
                <c:pt idx="32">
                  <c:v>7.8950158300892734E-2</c:v>
                </c:pt>
                <c:pt idx="33">
                  <c:v>9.4049077376885337E-2</c:v>
                </c:pt>
                <c:pt idx="34">
                  <c:v>0.11092083467945377</c:v>
                </c:pt>
                <c:pt idx="35">
                  <c:v>0.1295175956658898</c:v>
                </c:pt>
                <c:pt idx="36">
                  <c:v>0.1497274656357428</c:v>
                </c:pt>
                <c:pt idx="37">
                  <c:v>0.17136859204780513</c:v>
                </c:pt>
                <c:pt idx="38">
                  <c:v>0.19418605498321065</c:v>
                </c:pt>
                <c:pt idx="39">
                  <c:v>0.21785217703254814</c:v>
                </c:pt>
                <c:pt idx="40">
                  <c:v>0.24197072451914092</c:v>
                </c:pt>
                <c:pt idx="41">
                  <c:v>0.26608524989875243</c:v>
                </c:pt>
                <c:pt idx="42">
                  <c:v>0.2896915527614804</c:v>
                </c:pt>
                <c:pt idx="43">
                  <c:v>0.31225393336675689</c:v>
                </c:pt>
                <c:pt idx="44">
                  <c:v>0.33322460289179567</c:v>
                </c:pt>
                <c:pt idx="45">
                  <c:v>0.35206532676429597</c:v>
                </c:pt>
                <c:pt idx="46">
                  <c:v>0.36827014030332039</c:v>
                </c:pt>
                <c:pt idx="47">
                  <c:v>0.38138781546052181</c:v>
                </c:pt>
                <c:pt idx="48">
                  <c:v>0.39104269397545433</c:v>
                </c:pt>
                <c:pt idx="49">
                  <c:v>0.39695254747701098</c:v>
                </c:pt>
                <c:pt idx="50">
                  <c:v>0.3989422804014327</c:v>
                </c:pt>
                <c:pt idx="51">
                  <c:v>0.39695254747701259</c:v>
                </c:pt>
                <c:pt idx="52">
                  <c:v>0.39104269397545749</c:v>
                </c:pt>
                <c:pt idx="53">
                  <c:v>0.38138781546052641</c:v>
                </c:pt>
                <c:pt idx="54">
                  <c:v>0.36827014030332628</c:v>
                </c:pt>
                <c:pt idx="55">
                  <c:v>0.35206532676430302</c:v>
                </c:pt>
                <c:pt idx="56">
                  <c:v>0.33322460289180361</c:v>
                </c:pt>
                <c:pt idx="57">
                  <c:v>0.31225393336676566</c:v>
                </c:pt>
                <c:pt idx="58">
                  <c:v>0.28969155276148739</c:v>
                </c:pt>
                <c:pt idx="59">
                  <c:v>0.26608524989875959</c:v>
                </c:pt>
                <c:pt idx="60">
                  <c:v>0.24197072451914819</c:v>
                </c:pt>
                <c:pt idx="61">
                  <c:v>0.21785217703255533</c:v>
                </c:pt>
                <c:pt idx="62">
                  <c:v>0.19418605498321762</c:v>
                </c:pt>
                <c:pt idx="63">
                  <c:v>0.1713685920478118</c:v>
                </c:pt>
                <c:pt idx="64">
                  <c:v>0.14972746563574907</c:v>
                </c:pt>
                <c:pt idx="65">
                  <c:v>0.1295175956658956</c:v>
                </c:pt>
                <c:pt idx="66">
                  <c:v>0.11092083467945908</c:v>
                </c:pt>
                <c:pt idx="67">
                  <c:v>9.4049077376890139E-2</c:v>
                </c:pt>
                <c:pt idx="68">
                  <c:v>7.8950158300896994E-2</c:v>
                </c:pt>
                <c:pt idx="69">
                  <c:v>6.5615814774679093E-2</c:v>
                </c:pt>
                <c:pt idx="70">
                  <c:v>5.3990966513190221E-2</c:v>
                </c:pt>
                <c:pt idx="71">
                  <c:v>4.3983595980429988E-2</c:v>
                </c:pt>
                <c:pt idx="72">
                  <c:v>3.5474592846233791E-2</c:v>
                </c:pt>
                <c:pt idx="73">
                  <c:v>2.8327037741603125E-2</c:v>
                </c:pt>
                <c:pt idx="74">
                  <c:v>2.2394530294844502E-2</c:v>
                </c:pt>
                <c:pt idx="75">
                  <c:v>1.7528300493569862E-2</c:v>
                </c:pt>
                <c:pt idx="76">
                  <c:v>1.3582969233686681E-2</c:v>
                </c:pt>
                <c:pt idx="77">
                  <c:v>1.0420934814423442E-2</c:v>
                </c:pt>
                <c:pt idx="78">
                  <c:v>7.9154515829806277E-3</c:v>
                </c:pt>
                <c:pt idx="79">
                  <c:v>5.9525324197763725E-3</c:v>
                </c:pt>
                <c:pt idx="80">
                  <c:v>4.4318484119384082E-3</c:v>
                </c:pt>
                <c:pt idx="81">
                  <c:v>3.2668190562002266E-3</c:v>
                </c:pt>
                <c:pt idx="82">
                  <c:v>2.3840882014650711E-3</c:v>
                </c:pt>
                <c:pt idx="83">
                  <c:v>1.722568939053851E-3</c:v>
                </c:pt>
                <c:pt idx="84">
                  <c:v>1.2322191684731446E-3</c:v>
                </c:pt>
                <c:pt idx="85">
                  <c:v>8.7268269504585231E-4</c:v>
                </c:pt>
                <c:pt idx="86">
                  <c:v>6.1190193011383879E-4</c:v>
                </c:pt>
                <c:pt idx="87">
                  <c:v>4.2478027055079903E-4</c:v>
                </c:pt>
                <c:pt idx="88">
                  <c:v>2.9194692579149345E-4</c:v>
                </c:pt>
                <c:pt idx="89">
                  <c:v>1.9865547139279581E-4</c:v>
                </c:pt>
                <c:pt idx="90">
                  <c:v>1.3383022576490152E-4</c:v>
                </c:pt>
                <c:pt idx="91">
                  <c:v>8.9261657177143702E-5</c:v>
                </c:pt>
                <c:pt idx="92">
                  <c:v>5.8943067756547288E-5</c:v>
                </c:pt>
                <c:pt idx="93">
                  <c:v>3.8535196742092124E-5</c:v>
                </c:pt>
                <c:pt idx="94">
                  <c:v>2.4942471290056852E-5</c:v>
                </c:pt>
                <c:pt idx="95">
                  <c:v>1.5983741106907633E-5</c:v>
                </c:pt>
                <c:pt idx="96">
                  <c:v>1.0140852065488129E-5</c:v>
                </c:pt>
                <c:pt idx="97">
                  <c:v>6.3698251788679954E-6</c:v>
                </c:pt>
                <c:pt idx="98">
                  <c:v>3.961299091032653E-6</c:v>
                </c:pt>
                <c:pt idx="99">
                  <c:v>2.4389607458938333E-6</c:v>
                </c:pt>
                <c:pt idx="100">
                  <c:v>1.4867195147345937E-6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196-9176-CE6FE2134B46}"/>
            </c:ext>
          </c:extLst>
        </c:ser>
        <c:ser>
          <c:idx val="1"/>
          <c:order val="1"/>
          <c:tx>
            <c:strRef>
              <c:f>Formula!$M$2</c:f>
              <c:strCache>
                <c:ptCount val="1"/>
                <c:pt idx="0">
                  <c:v>Aceptación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Formula!$K$3:$K$103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cat>
          <c:val>
            <c:numRef>
              <c:f>Formula!$M$3:$M$103</c:f>
              <c:numCache>
                <c:formatCode>General</c:formatCode>
                <c:ptCount val="101"/>
                <c:pt idx="31">
                  <c:v>6.561581477467536E-2</c:v>
                </c:pt>
                <c:pt idx="32">
                  <c:v>7.8950158300892734E-2</c:v>
                </c:pt>
                <c:pt idx="33">
                  <c:v>9.4049077376885337E-2</c:v>
                </c:pt>
                <c:pt idx="34">
                  <c:v>0.11092083467945377</c:v>
                </c:pt>
                <c:pt idx="35">
                  <c:v>0.1295175956658898</c:v>
                </c:pt>
                <c:pt idx="36">
                  <c:v>0.1497274656357428</c:v>
                </c:pt>
                <c:pt idx="37">
                  <c:v>0.17136859204780513</c:v>
                </c:pt>
                <c:pt idx="38">
                  <c:v>0.19418605498321065</c:v>
                </c:pt>
                <c:pt idx="39">
                  <c:v>0.21785217703254814</c:v>
                </c:pt>
                <c:pt idx="40">
                  <c:v>0.24197072451914092</c:v>
                </c:pt>
                <c:pt idx="41">
                  <c:v>0.26608524989875243</c:v>
                </c:pt>
                <c:pt idx="42">
                  <c:v>0.2896915527614804</c:v>
                </c:pt>
                <c:pt idx="43">
                  <c:v>0.31225393336675689</c:v>
                </c:pt>
                <c:pt idx="44">
                  <c:v>0.33322460289179567</c:v>
                </c:pt>
                <c:pt idx="45">
                  <c:v>0.35206532676429597</c:v>
                </c:pt>
                <c:pt idx="46">
                  <c:v>0.36827014030332039</c:v>
                </c:pt>
                <c:pt idx="47">
                  <c:v>0.38138781546052181</c:v>
                </c:pt>
                <c:pt idx="48">
                  <c:v>0.39104269397545433</c:v>
                </c:pt>
                <c:pt idx="49">
                  <c:v>0.39695254747701098</c:v>
                </c:pt>
                <c:pt idx="50">
                  <c:v>0.3989422804014327</c:v>
                </c:pt>
                <c:pt idx="51">
                  <c:v>0.39695254747701259</c:v>
                </c:pt>
                <c:pt idx="52">
                  <c:v>0.39104269397545749</c:v>
                </c:pt>
                <c:pt idx="53">
                  <c:v>0.38138781546052641</c:v>
                </c:pt>
                <c:pt idx="54">
                  <c:v>0.36827014030332628</c:v>
                </c:pt>
                <c:pt idx="55">
                  <c:v>0.35206532676430302</c:v>
                </c:pt>
                <c:pt idx="56">
                  <c:v>0.33322460289180361</c:v>
                </c:pt>
                <c:pt idx="57">
                  <c:v>0.31225393336676566</c:v>
                </c:pt>
                <c:pt idx="58">
                  <c:v>0.28969155276148739</c:v>
                </c:pt>
                <c:pt idx="59">
                  <c:v>0.26608524989875959</c:v>
                </c:pt>
                <c:pt idx="60">
                  <c:v>0.24197072451914819</c:v>
                </c:pt>
                <c:pt idx="61">
                  <c:v>0.21785217703255533</c:v>
                </c:pt>
                <c:pt idx="62">
                  <c:v>0.19418605498321762</c:v>
                </c:pt>
                <c:pt idx="63">
                  <c:v>0.1713685920478118</c:v>
                </c:pt>
                <c:pt idx="64">
                  <c:v>0.14972746563574907</c:v>
                </c:pt>
                <c:pt idx="65">
                  <c:v>0.1295175956658956</c:v>
                </c:pt>
                <c:pt idx="66">
                  <c:v>0.11092083467945908</c:v>
                </c:pt>
                <c:pt idx="67">
                  <c:v>9.4049077376890139E-2</c:v>
                </c:pt>
                <c:pt idx="68">
                  <c:v>7.8950158300896994E-2</c:v>
                </c:pt>
                <c:pt idx="69">
                  <c:v>6.5615814774679093E-2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196-9176-CE6FE2134B46}"/>
            </c:ext>
          </c:extLst>
        </c:ser>
        <c:ser>
          <c:idx val="2"/>
          <c:order val="2"/>
          <c:tx>
            <c:strRef>
              <c:f>Formula!$N$2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Formula!$K$3:$K$103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cat>
          <c:val>
            <c:numRef>
              <c:f>Formula!$N$3:$N$103</c:f>
              <c:numCache>
                <c:formatCode>General</c:formatCode>
                <c:ptCount val="101"/>
                <c:pt idx="78">
                  <c:v>7.9154515829806277E-3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7-4196-9176-CE6FE213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12152"/>
        <c:axId val="703316088"/>
      </c:areaChart>
      <c:catAx>
        <c:axId val="70331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3316088"/>
        <c:crosses val="autoZero"/>
        <c:auto val="1"/>
        <c:lblAlgn val="ctr"/>
        <c:lblOffset val="100"/>
        <c:noMultiLvlLbl val="0"/>
      </c:catAx>
      <c:valAx>
        <c:axId val="7033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33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16</xdr:row>
      <xdr:rowOff>102870</xdr:rowOff>
    </xdr:from>
    <xdr:to>
      <xdr:col>10</xdr:col>
      <xdr:colOff>632460</xdr:colOff>
      <xdr:row>32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C443ED-801F-4574-8206-CF82D767E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754049</xdr:colOff>
      <xdr:row>30</xdr:row>
      <xdr:rowOff>33876</xdr:rowOff>
    </xdr:from>
    <xdr:to>
      <xdr:col>6</xdr:col>
      <xdr:colOff>4142</xdr:colOff>
      <xdr:row>45</xdr:row>
      <xdr:rowOff>171864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E5FB36-9A17-42D8-A4C4-1F679499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5386</xdr:colOff>
      <xdr:row>30</xdr:row>
      <xdr:rowOff>42158</xdr:rowOff>
    </xdr:from>
    <xdr:to>
      <xdr:col>11</xdr:col>
      <xdr:colOff>27086</xdr:colOff>
      <xdr:row>46</xdr:row>
      <xdr:rowOff>6211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0DF233-01F5-461D-8249-A39C09E0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761668</xdr:colOff>
      <xdr:row>46</xdr:row>
      <xdr:rowOff>2069</xdr:rowOff>
    </xdr:from>
    <xdr:to>
      <xdr:col>6</xdr:col>
      <xdr:colOff>6046</xdr:colOff>
      <xdr:row>61</xdr:row>
      <xdr:rowOff>132437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F2DAE6-0610-42F8-92AF-54062C080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12423</xdr:colOff>
      <xdr:row>45</xdr:row>
      <xdr:rowOff>170207</xdr:rowOff>
    </xdr:from>
    <xdr:to>
      <xdr:col>11</xdr:col>
      <xdr:colOff>33130</xdr:colOff>
      <xdr:row>61</xdr:row>
      <xdr:rowOff>130450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F0D13D-7CA8-411D-8488-F66196F4F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20957</xdr:colOff>
      <xdr:row>23</xdr:row>
      <xdr:rowOff>7620</xdr:rowOff>
    </xdr:from>
    <xdr:to>
      <xdr:col>9</xdr:col>
      <xdr:colOff>276226</xdr:colOff>
      <xdr:row>36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992E35-5529-4519-A74C-F309C362B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16</xdr:row>
      <xdr:rowOff>81915</xdr:rowOff>
    </xdr:from>
    <xdr:to>
      <xdr:col>9</xdr:col>
      <xdr:colOff>630555</xdr:colOff>
      <xdr:row>37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E15095-54F4-4FFC-AF72-3670852D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der yesid castrillon cobo" refreshedDate="44216.825801157407" createdVersion="6" refreshedVersion="6" minRefreshableVersion="3" recordCount="104" xr:uid="{00712CE5-F191-4790-B398-CF1A1EE7076D}">
  <cacheSource type="worksheet">
    <worksheetSource ref="B1:BF74" sheet="Respuestas de formulario 1"/>
  </cacheSource>
  <cacheFields count="60">
    <cacheField name="Grupo" numFmtId="0">
      <sharedItems count="4">
        <s v="D"/>
        <s v="GA1"/>
        <s v="GA3"/>
        <s v="GA2"/>
      </sharedItems>
    </cacheField>
    <cacheField name="Marca temporal" numFmtId="164">
      <sharedItems containsSemiMixedTypes="0" containsNonDate="0" containsDate="1" containsString="0" minDate="2020-05-27T07:38:12" maxDate="2020-05-28T10:47:36" count="104">
        <d v="2020-05-27T07:38:12"/>
        <d v="2020-05-27T07:39:35"/>
        <d v="2020-05-27T07:39:37"/>
        <d v="2020-05-27T07:40:08"/>
        <d v="2020-05-27T07:40:29"/>
        <d v="2020-05-27T07:40:52"/>
        <d v="2020-05-27T07:41:29"/>
        <d v="2020-05-27T07:41:30"/>
        <d v="2020-05-27T07:42:01"/>
        <d v="2020-05-27T07:42:06"/>
        <d v="2020-05-27T07:42:15"/>
        <d v="2020-05-27T07:42:20"/>
        <d v="2020-05-27T07:42:30"/>
        <d v="2020-05-27T07:42:32"/>
        <d v="2020-05-27T07:42:38"/>
        <d v="2020-05-27T07:42:40"/>
        <d v="2020-05-27T07:42:51"/>
        <d v="2020-05-27T07:43:05"/>
        <d v="2020-05-27T07:43:25"/>
        <d v="2020-05-27T07:43:27"/>
        <d v="2020-05-27T07:43:39"/>
        <d v="2020-05-27T07:43:41"/>
        <d v="2020-05-27T07:44:09"/>
        <d v="2020-05-27T07:44:35"/>
        <d v="2020-05-27T07:45:29"/>
        <d v="2020-05-27T07:46:05"/>
        <d v="2020-05-27T07:46:26"/>
        <d v="2020-05-27T07:47:06"/>
        <d v="2020-05-27T07:47:11"/>
        <d v="2020-05-27T07:47:46"/>
        <d v="2020-05-27T07:49:20"/>
        <d v="2020-05-27T07:50:16"/>
        <d v="2020-05-27T07:51:11"/>
        <d v="2020-05-27T07:52:35"/>
        <d v="2020-05-27T08:03:05"/>
        <d v="2020-05-27T11:12:02"/>
        <d v="2020-05-27T14:08:52"/>
        <d v="2020-05-27T14:10:48"/>
        <d v="2020-05-27T14:11:41"/>
        <d v="2020-05-27T14:11:48"/>
        <d v="2020-05-27T14:11:54"/>
        <d v="2020-05-27T14:11:57"/>
        <d v="2020-05-27T14:11:59"/>
        <d v="2020-05-27T14:12:14"/>
        <d v="2020-05-27T14:12:15"/>
        <d v="2020-05-27T14:12:41"/>
        <d v="2020-05-27T14:12:59"/>
        <d v="2020-05-27T14:13:02"/>
        <d v="2020-05-27T14:13:17"/>
        <d v="2020-05-27T14:13:25"/>
        <d v="2020-05-27T14:13:26"/>
        <d v="2020-05-27T14:13:39"/>
        <d v="2020-05-27T14:13:41"/>
        <d v="2020-05-27T14:13:57"/>
        <d v="2020-05-27T14:14:17"/>
        <d v="2020-05-27T14:14:46"/>
        <d v="2020-05-27T14:14:51"/>
        <d v="2020-05-27T14:15:26"/>
        <d v="2020-05-27T14:15:58"/>
        <d v="2020-05-27T14:16:17"/>
        <d v="2020-05-27T14:17:37"/>
        <d v="2020-05-27T14:17:51"/>
        <d v="2020-05-27T14:17:58"/>
        <d v="2020-05-27T14:18:08"/>
        <d v="2020-05-27T14:18:23"/>
        <d v="2020-05-27T14:18:52"/>
        <d v="2020-05-27T15:03:08"/>
        <d v="2020-05-27T16:20:59"/>
        <d v="2020-05-28T10:07:42"/>
        <d v="2020-05-28T10:08:22"/>
        <d v="2020-05-28T10:09:04"/>
        <d v="2020-05-28T10:09:18"/>
        <d v="2020-05-28T10:09:27"/>
        <d v="2020-05-28T10:10:06"/>
        <d v="2020-05-28T10:10:14"/>
        <d v="2020-05-28T10:10:15"/>
        <d v="2020-05-28T10:10:29"/>
        <d v="2020-05-28T10:10:30"/>
        <d v="2020-05-28T10:11:01"/>
        <d v="2020-05-28T10:11:07"/>
        <d v="2020-05-28T10:11:13"/>
        <d v="2020-05-28T10:11:17"/>
        <d v="2020-05-28T10:11:21"/>
        <d v="2020-05-28T10:11:36"/>
        <d v="2020-05-28T10:12:01"/>
        <d v="2020-05-28T10:12:12"/>
        <d v="2020-05-28T10:12:50"/>
        <d v="2020-05-28T10:12:54"/>
        <d v="2020-05-28T10:13:16"/>
        <d v="2020-05-28T10:13:49"/>
        <d v="2020-05-28T10:14:19"/>
        <d v="2020-05-28T10:14:20"/>
        <d v="2020-05-28T10:14:22"/>
        <d v="2020-05-28T10:14:45"/>
        <d v="2020-05-28T10:14:46"/>
        <d v="2020-05-28T10:14:47"/>
        <d v="2020-05-28T10:15:03"/>
        <d v="2020-05-28T10:15:25"/>
        <d v="2020-05-28T10:16:11"/>
        <d v="2020-05-28T10:16:35"/>
        <d v="2020-05-28T10:18:01"/>
        <d v="2020-05-28T10:20:06"/>
        <d v="2020-05-28T10:26:42"/>
        <d v="2020-05-28T10:47:36"/>
      </sharedItems>
      <fieldGroup par="59" base="1">
        <rangePr groupBy="seconds" startDate="2020-05-27T07:38:12" endDate="2020-05-28T10:47:36"/>
        <groupItems count="62">
          <s v="&lt;27/05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8/05/2020"/>
        </groupItems>
      </fieldGroup>
    </cacheField>
    <cacheField name="1. Sexo" numFmtId="0">
      <sharedItems count="2">
        <s v="Hombre"/>
        <s v="Mujer"/>
      </sharedItems>
    </cacheField>
    <cacheField name="2. ¿Qué dispositivo tecnológico usa diariamente con mayor frecuencia?" numFmtId="0">
      <sharedItems/>
    </cacheField>
    <cacheField name="3. ¿Cuál es su último grado de escolaridad?" numFmtId="0">
      <sharedItems/>
    </cacheField>
    <cacheField name="4. ¿Cuál es su grado de comprensión de un texto?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5. ¿Con respecto a un año atrás, usted considera que...?" numFmtId="0">
      <sharedItems count="3">
        <s v="a. Lee más"/>
        <s v="b. Lee igual"/>
        <s v="c. Lee menos"/>
      </sharedItems>
    </cacheField>
    <cacheField name="6. ¿Para qué considera usted que le ha servido la lectura?" numFmtId="0">
      <sharedItems count="5">
        <s v="a. Para aprender"/>
        <s v="c. Para mejorar en el trabajo"/>
        <s v="d. Por cultura general"/>
        <s v="b. Para divertirse"/>
        <s v="e. Para nada"/>
      </sharedItems>
    </cacheField>
    <cacheField name="7. Señale su nivel de interés de acuerdo con la lectura que realiza por gusto o necesidad [Lectura por gusto.]" numFmtId="0">
      <sharedItems/>
    </cacheField>
    <cacheField name="7. Señale su nivel de interés de acuerdo con la lectura que realiza por gusto o necesidad [Lectura por necesidad. ]" numFmtId="0">
      <sharedItems/>
    </cacheField>
    <cacheField name="8. Evalúe de 1 a 4. ¿Qué tan de acuerdo o en desacuerdo está usted con las siguientes afirmaciones? (1 totalmente en desacuerdo y 4 totalmente de acuerdo) [a. Solo leo si tengo que hacerlo]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8. Evalúe de 1 a 4. ¿Qué tan de acuerdo o en desacuerdo está usted con las siguientes afirmaciones? (1 totalmente en desacuerdo y 4 totalmente de acuerdo) [b. Para mí leer es perder el tiempo]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8. Evalúe de 1 a 4. ¿Qué tan de acuerdo o en desacuerdo está usted con las siguientes afirmaciones? (1 totalmente en desacuerdo y 4 totalmente de acuerdo) [c. Leer es uno de mis pasatiempos favoritos]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8. Evalúe de 1 a 4. ¿Qué tan de acuerdo o en desacuerdo está usted con las siguientes afirmaciones? (1 totalmente en desacuerdo y 4 totalmente de acuerdo) [d. Me gusta hablar con otras personas sobre lo que leo]" numFmtId="0">
      <sharedItems containsSemiMixedTypes="0" containsString="0" containsNumber="1" containsInteger="1" minValue="1" maxValue="4"/>
    </cacheField>
    <cacheField name="8. Evalúe de 1 a 4. ¿Qué tan de acuerdo o en desacuerdo está usted con las siguientes afirmaciones? (1 totalmente en desacuerdo y 4 totalmente de acuerdo) [e. Me alegro de recibir un libro como regalo]" numFmtId="0">
      <sharedItems containsSemiMixedTypes="0" containsString="0" containsNumber="1" containsInteger="1" minValue="1" maxValue="4" count="4">
        <n v="1"/>
        <n v="3"/>
        <n v="4"/>
        <n v="2"/>
      </sharedItems>
    </cacheField>
    <cacheField name="8. Evalúe de 1 a 4. ¿Qué tan de acuerdo o en desacuerdo está usted con las siguientes afirmaciones? (1 totalmente en desacuerdo y 4 totalmente de acuerdo) [f. Disfruto visitando librerías y quioscos]" numFmtId="0">
      <sharedItems containsSemiMixedTypes="0" containsString="0" containsNumber="1" containsInteger="1" minValue="1" maxValue="4"/>
    </cacheField>
    <cacheField name="8. Evalúe de 1 a 4. ¿Qué tan de acuerdo o en desacuerdo está usted con las siguientes afirmaciones? (1 totalmente en desacuerdo y 4 totalmente de acuerdo) [g. Disfruto visitando bibliotecas]" numFmtId="0">
      <sharedItems containsSemiMixedTypes="0" containsString="0" containsNumber="1" containsInteger="1" minValue="1" maxValue="4"/>
    </cacheField>
    <cacheField name="8. Evalúe de 1 a 4. ¿Qué tan de acuerdo o en desacuerdo está usted con las siguientes afirmaciones? (1 totalmente en desacuerdo y 4 totalmente de acuerdo) [h. Me gusta intercambiar libros y revistas con mis amigos]" numFmtId="0">
      <sharedItems containsSemiMixedTypes="0" containsString="0" containsNumber="1" containsInteger="1" minValue="1" maxValue="4"/>
    </cacheField>
    <cacheField name="8. Evalúe de 1 a 4. ¿Qué tan de acuerdo o en desacuerdo está usted con las siguientes afirmaciones? (1 totalmente en desacuerdo y 4 totalmente de acuerdo) [i. Se me hace difícil terminar de leer un libro]" numFmtId="0">
      <sharedItems containsSemiMixedTypes="0" containsString="0" containsNumber="1" containsInteger="1" minValue="1" maxValue="4"/>
    </cacheField>
    <cacheField name="8. Evalúe de 1 a 4. ¿Qué tan de acuerdo o en desacuerdo está usted con las siguientes afirmaciones? (1 totalmente en desacuerdo y 4 totalmente de acuerdo) [j. Se me hace difícil leer en pantallas]" numFmtId="0">
      <sharedItems containsSemiMixedTypes="0" containsString="0" containsNumber="1" containsInteger="1" minValue="1" maxValue="4"/>
    </cacheField>
    <cacheField name="8. Evalúe de 1 a 4. ¿Qué tan de acuerdo o en desacuerdo está usted con las siguientes afirmaciones? (1 totalmente en desacuerdo y 4 totalmente de acuerdo) [k. No puedo permanecer leyendo por más pocos minutos]" numFmtId="0">
      <sharedItems containsSemiMixedTypes="0" containsString="0" containsNumber="1" containsInteger="1" minValue="1" maxValue="4"/>
    </cacheField>
    <cacheField name="8. Evalúe de 1 a 4. ¿Qué tan de acuerdo o en desacuerdo está usted con las siguientes afirmaciones? (1 totalmente en desacuerdo y 4 totalmente de acuerdo) [l. Me gusta leer en pantallas]" numFmtId="0">
      <sharedItems containsSemiMixedTypes="0" containsString="0" containsNumber="1" containsInteger="1" minValue="1" maxValue="4"/>
    </cacheField>
    <cacheField name="9. Cuáles son las principales razones por las que usted lee y con qué frecuencia? [a. Por razones de estudio]" numFmtId="0">
      <sharedItems count="4">
        <s v="Alguna vez a la semana"/>
        <s v="Diariamente"/>
        <s v="Alguna vez al mes"/>
        <s v="Alguna vez al trimestre"/>
      </sharedItems>
    </cacheField>
    <cacheField name="9. Cuáles son las principales razones por las que usted lee y con qué frecuencia? [b. Para informarse]" numFmtId="0">
      <sharedItems count="4">
        <s v="Alguna vez a la semana"/>
        <s v="Diariamente"/>
        <s v="Alguna vez al mes"/>
        <s v="Alguna vez al trimestre"/>
      </sharedItems>
    </cacheField>
    <cacheField name="9. Cuáles son las principales razones por las que usted lee y con qué frecuencia? [c. Por actualización o perfeccionamiento profesional]" numFmtId="0">
      <sharedItems/>
    </cacheField>
    <cacheField name="9. Cuáles son las principales razones por las que usted lee y con qué frecuencia? [d. Por gusto y/o placer]" numFmtId="0">
      <sharedItems/>
    </cacheField>
    <cacheField name="9. Cuáles son las principales razones por las que usted lee y con qué frecuencia? [e. Por motivos religiosos]" numFmtId="0">
      <sharedItems/>
    </cacheField>
    <cacheField name="9. Cuáles son las principales razones por las que usted lee y con qué frecuencia? [f. Por crecimiento o superación personal]" numFmtId="0">
      <sharedItems/>
    </cacheField>
    <cacheField name="9. Cuáles son las principales razones por las que usted lee y con qué frecuencia? [g. Por cultura general]" numFmtId="0">
      <sharedItems/>
    </cacheField>
    <cacheField name="10. ¿Cuáles de las siguientes lecturas realiza por gusto o necesidad? [Libros]" numFmtId="0">
      <sharedItems count="2">
        <s v="Por gusto"/>
        <s v="Por necesidad"/>
      </sharedItems>
    </cacheField>
    <cacheField name="10. ¿Cuáles de las siguientes lecturas realiza por gusto o necesidad? [b. Revistas]" numFmtId="0">
      <sharedItems count="2">
        <s v="Por gusto"/>
        <s v="Por necesidad"/>
      </sharedItems>
    </cacheField>
    <cacheField name="10. ¿Cuáles de las siguientes lecturas realiza por gusto o necesidad? [c. Periódicos]" numFmtId="0">
      <sharedItems count="2">
        <s v="Por necesidad"/>
        <s v="Por gusto"/>
      </sharedItems>
    </cacheField>
    <cacheField name="10. ¿Cuáles de las siguientes lecturas realiza por gusto o necesidad? [d. Correo electrónico]" numFmtId="0">
      <sharedItems/>
    </cacheField>
    <cacheField name="10. ¿Cuáles de las siguientes lecturas realiza por gusto o necesidad? [e. Redes sociales]" numFmtId="0">
      <sharedItems/>
    </cacheField>
    <cacheField name="10. ¿Cuáles de las siguientes lecturas realiza por gusto o necesidad? [f. Páginas web (diferentes a periódicos, revistas, blogs)]" numFmtId="0">
      <sharedItems count="2">
        <s v="Por gusto"/>
        <s v="Por necesidad"/>
      </sharedItems>
    </cacheField>
    <cacheField name="10. ¿Cuáles de las siguientes lecturas realiza por gusto o necesidad? [g. Blogs, foros y otros]" numFmtId="0">
      <sharedItems count="2">
        <s v="Por gusto"/>
        <s v="Por necesidad"/>
      </sharedItems>
    </cacheField>
    <cacheField name="11.  Seleccione como máximo tres principales ¿Cuáles de las siguientes limitaciones o dificultades tiene usted para leer?" numFmtId="0">
      <sharedItems/>
    </cacheField>
    <cacheField name="12. ¿Cuáles son las principales razones por las que usted no lee o no lee con mayor frecuencia?" numFmtId="0">
      <sharedItems/>
    </cacheField>
    <cacheField name="13. Cuando lee textos  ¿con qué frecuencia realiza alguna actividad en Internet, vinculada con lo que lee ?" numFmtId="0">
      <sharedItems count="6">
        <s v="Alguna vez al mes"/>
        <s v="Alguna vez a la semana"/>
        <s v="Nunca"/>
        <s v="Alguna vez al trimestre"/>
        <s v="Diariamente"/>
        <s v="Alguna vez al año"/>
      </sharedItems>
    </cacheField>
    <cacheField name="14. Ya sea en soporte impreso o en pantalla, ¿Qué otra actividad realiza relacionada con lo que lee? (seleccione como máximo tres principales)" numFmtId="0">
      <sharedItems longText="1"/>
    </cacheField>
    <cacheField name="15. ¿Con qué frecuencia realiza lecturas sobre temas que te gusten o necesitas leer.?" numFmtId="0">
      <sharedItems count="5">
        <s v="c. Alguna vez al mes"/>
        <s v="b. Alguna vez a la semana"/>
        <s v="a. Diariamente"/>
        <s v="e. Alguna vez al año"/>
        <s v="d. Alguna vez al trimestre"/>
      </sharedItems>
    </cacheField>
    <cacheField name="16. Con los dispositivos digitales ¿Qué acostumbra a leer? [a. Material de interés personal]" numFmtId="0">
      <sharedItems/>
    </cacheField>
    <cacheField name="16. Con los dispositivos digitales ¿Qué acostumbra a leer? [b. Material para el estudio]" numFmtId="0">
      <sharedItems/>
    </cacheField>
    <cacheField name="16. Con los dispositivos digitales ¿Qué acostumbra a leer? [c. Material para el trabajo]" numFmtId="0">
      <sharedItems/>
    </cacheField>
    <cacheField name="16. Con los dispositivos digitales ¿Qué acostumbra a leer? [d. Material sobre trámites]" numFmtId="0">
      <sharedItems/>
    </cacheField>
    <cacheField name="16. Con los dispositivos digitales ¿Qué acostumbra a leer? [e. Noticias e información actual]" numFmtId="0">
      <sharedItems/>
    </cacheField>
    <cacheField name="16. Con los dispositivos digitales ¿Qué acostumbra a leer? [f. Correo, chat, redes sociales]" numFmtId="0">
      <sharedItems/>
    </cacheField>
    <cacheField name="16. Con los dispositivos digitales ¿Qué acostumbra a leer? [g. Literatura]" numFmtId="0">
      <sharedItems/>
    </cacheField>
    <cacheField name="17. ¿ A usted qué tanto le gusta escribir?" numFmtId="0">
      <sharedItems/>
    </cacheField>
    <cacheField name="18. ¿Por qué razón usted escribe?" numFmtId="0">
      <sharedItems/>
    </cacheField>
    <cacheField name="19. ¿Qué escribe y con qué frecuencia lo hace? [a. Documentos de trabajo]" numFmtId="0">
      <sharedItems/>
    </cacheField>
    <cacheField name="19. ¿Qué escribe y con qué frecuencia lo hace? [b. Documentos académicos]" numFmtId="0">
      <sharedItems/>
    </cacheField>
    <cacheField name="19. ¿Qué escribe y con qué frecuencia lo hace? [c. Mensajes de texto (tel. móvil)]" numFmtId="0">
      <sharedItems/>
    </cacheField>
    <cacheField name="19. ¿Qué escribe y con qué frecuencia lo hace? [d. Correo electrónico]" numFmtId="0">
      <sharedItems/>
    </cacheField>
    <cacheField name="19. ¿Qué escribe y con qué frecuencia lo hace? [e. Conversaciones en el chat]" numFmtId="0">
      <sharedItems/>
    </cacheField>
    <cacheField name="19. ¿Qué escribe y con qué frecuencia lo hace? [f. Mensajes en redes sociales]" numFmtId="0">
      <sharedItems/>
    </cacheField>
    <cacheField name="19. ¿Qué escribe y con qué frecuencia lo hace? [g. En un blog o foros de discusión]" numFmtId="0">
      <sharedItems/>
    </cacheField>
    <cacheField name="Minutos" numFmtId="0" databaseField="0">
      <fieldGroup base="1">
        <rangePr groupBy="minutes" startDate="2020-05-27T07:38:12" endDate="2020-05-28T10:47:36"/>
        <groupItems count="62">
          <s v="&lt;27/05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8/05/2020"/>
        </groupItems>
      </fieldGroup>
    </cacheField>
    <cacheField name="Horas" numFmtId="0" databaseField="0">
      <fieldGroup base="1">
        <rangePr groupBy="hours" startDate="2020-05-27T07:38:12" endDate="2020-05-28T10:47:36"/>
        <groupItems count="26">
          <s v="&lt;27/05/2020"/>
          <s v="12 a. m."/>
          <s v="1 a. m."/>
          <s v="2 a. m."/>
          <s v="3 a. m."/>
          <s v="4 a. m."/>
          <s v="5 a. m."/>
          <s v="6 a. m."/>
          <s v="7 a. m."/>
          <s v="8 a. m."/>
          <s v="9 a. m."/>
          <s v="10 a. m."/>
          <s v="11 a. m."/>
          <s v="12 p. m."/>
          <s v="1 p. m."/>
          <s v="2 p. m."/>
          <s v="3 p. m."/>
          <s v="4 p. m."/>
          <s v="5 p. m."/>
          <s v="6 p. m."/>
          <s v="7 p. m."/>
          <s v="8 p. m."/>
          <s v="9 p. m."/>
          <s v="10 p. m."/>
          <s v="11 p. m."/>
          <s v="&gt;28/05/2020"/>
        </groupItems>
      </fieldGroup>
    </cacheField>
    <cacheField name="Días" numFmtId="0" databaseField="0">
      <fieldGroup base="1">
        <rangePr groupBy="days" startDate="2020-05-27T07:38:12" endDate="2020-05-28T10:47:36"/>
        <groupItems count="368">
          <s v="&lt;27/05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/0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x v="0"/>
    <s v="d. Una computadora portátil o tableta de uso personal"/>
    <s v="b. Secundaria"/>
    <x v="0"/>
    <x v="0"/>
    <x v="0"/>
    <s v="Poco"/>
    <s v="Bastante"/>
    <x v="0"/>
    <x v="0"/>
    <x v="0"/>
    <n v="1"/>
    <x v="0"/>
    <n v="1"/>
    <n v="1"/>
    <n v="1"/>
    <n v="3"/>
    <n v="2"/>
    <n v="1"/>
    <n v="2"/>
    <x v="0"/>
    <x v="0"/>
    <s v="Alguna vez a la semana"/>
    <s v="Alguna vez al mes"/>
    <s v="Alguna vez al mes"/>
    <s v="Alguna vez a la semana"/>
    <s v="Alguna vez al mes"/>
    <x v="0"/>
    <x v="0"/>
    <x v="0"/>
    <s v="Por gusto"/>
    <s v="Por gusto"/>
    <x v="0"/>
    <x v="0"/>
    <s v="d. No tiene la paciencia para leer"/>
    <s v="d. Porque le da pereza"/>
    <x v="0"/>
    <s v="a. Busca información complementaria, c. Mira videos"/>
    <x v="0"/>
    <s v="e. Teléfono móvil"/>
    <s v="e. Teléfono móvil"/>
    <s v="e. Teléfono móvil"/>
    <s v="e. Teléfono móvil"/>
    <s v="e. Teléfono móvil"/>
    <s v="e. Teléfono móvil"/>
    <s v="e. Teléfono móvil"/>
    <s v="b. Algo"/>
    <s v="a. Para comunicarse con otros"/>
    <s v="Nunca"/>
    <s v="Alguna vez a la semana"/>
    <s v="Diariamente"/>
    <s v="Alguna vez a la semana"/>
    <s v="Diariamente"/>
    <s v="Diariamente"/>
    <s v="Nunca"/>
  </r>
  <r>
    <x v="1"/>
    <x v="1"/>
    <x v="0"/>
    <s v="f. Un teléfono móvil de uso personal"/>
    <s v="c. Técnico"/>
    <x v="0"/>
    <x v="0"/>
    <x v="1"/>
    <s v="Mucho"/>
    <s v="Poco"/>
    <x v="0"/>
    <x v="0"/>
    <x v="1"/>
    <n v="4"/>
    <x v="1"/>
    <n v="3"/>
    <n v="3"/>
    <n v="3"/>
    <n v="2"/>
    <n v="3"/>
    <n v="2"/>
    <n v="1"/>
    <x v="0"/>
    <x v="1"/>
    <s v="Alguna vez a la semana"/>
    <s v="Alguna vez a la semana"/>
    <s v="Nunca"/>
    <s v="Alguna vez a la semana"/>
    <s v="Diariamente"/>
    <x v="0"/>
    <x v="1"/>
    <x v="0"/>
    <s v="Por necesidad"/>
    <s v="Por gusto"/>
    <x v="0"/>
    <x v="0"/>
    <s v="a. Lee muy despacio, c. No tiene la suficiente concentración para leer, d. No tiene la paciencia para leer"/>
    <s v="d. Porque le da pereza"/>
    <x v="1"/>
    <s v="c. Mira videos, f. Consulta redes sociales, h. Escribe en redes sociales"/>
    <x v="1"/>
    <s v="e. Teléfono móvil"/>
    <s v="e. Teléfono móvil"/>
    <s v="e. Teléfono móvil"/>
    <s v="a. Computadora de escritorio"/>
    <s v="e. Teléfono móvil"/>
    <s v="e. Teléfono móvil"/>
    <s v="e. Teléfono móvil"/>
    <s v="a. Mucho"/>
    <s v="d. Para expresar sus emociones o pensamientos"/>
    <s v="Alguna vez a la semana"/>
    <s v="Diariamente"/>
    <s v="Diariamente"/>
    <s v="Alguna vez al año"/>
    <s v="Diariamente"/>
    <s v="Diariamente"/>
    <s v="Alguna vez al mes"/>
  </r>
  <r>
    <x v="2"/>
    <x v="2"/>
    <x v="0"/>
    <s v="c. Una computadora portátil o tableta del trabajo"/>
    <s v="b. Secundaria"/>
    <x v="0"/>
    <x v="0"/>
    <x v="0"/>
    <s v="Bastante"/>
    <s v="Bastante"/>
    <x v="1"/>
    <x v="1"/>
    <x v="0"/>
    <n v="4"/>
    <x v="2"/>
    <n v="3"/>
    <n v="2"/>
    <n v="3"/>
    <n v="1"/>
    <n v="4"/>
    <n v="1"/>
    <n v="1"/>
    <x v="1"/>
    <x v="2"/>
    <s v="Alguna vez a la semana"/>
    <s v="Alguna vez al mes"/>
    <s v="Nunca"/>
    <s v="Alguna vez al mes"/>
    <s v="Alguna vez a la semana"/>
    <x v="1"/>
    <x v="1"/>
    <x v="0"/>
    <s v="Por necesidad"/>
    <s v="Por gusto"/>
    <x v="0"/>
    <x v="0"/>
    <s v="a. Lee muy despacio, b. No comprende todo lo que lee, c. No tiene la suficiente concentración para leer"/>
    <s v="f. Porque no sabe qué leer"/>
    <x v="1"/>
    <s v="c. Mira videos"/>
    <x v="2"/>
    <s v="b. Portátil/laptop"/>
    <s v="b. Portátil/laptop"/>
    <s v="b. Portátil/laptop"/>
    <s v="b. Portátil/laptop"/>
    <s v="b. Portátil/laptop"/>
    <s v="b. Portátil/laptop"/>
    <s v="b. Portátil/laptop"/>
    <s v="a. Mucho"/>
    <s v="d. Para expresar sus emociones o pensamientos"/>
    <s v="Diariamente"/>
    <s v="Diariamente"/>
    <s v="Diariamente"/>
    <s v="Alguna vez al mes"/>
    <s v="Diariamente"/>
    <s v="Diariamente"/>
    <s v="Alguna vez al año"/>
  </r>
  <r>
    <x v="1"/>
    <x v="3"/>
    <x v="1"/>
    <s v="f. Un teléfono móvil de uso personal"/>
    <s v="b. Secundaria"/>
    <x v="0"/>
    <x v="0"/>
    <x v="2"/>
    <s v="Bastante"/>
    <s v="Poco"/>
    <x v="0"/>
    <x v="0"/>
    <x v="0"/>
    <n v="4"/>
    <x v="1"/>
    <n v="3"/>
    <n v="3"/>
    <n v="1"/>
    <n v="2"/>
    <n v="3"/>
    <n v="3"/>
    <n v="1"/>
    <x v="2"/>
    <x v="1"/>
    <s v="Alguna vez a la semana"/>
    <s v="Alguna vez al mes"/>
    <s v="Alguna vez al trimestre"/>
    <s v="Diariamente"/>
    <s v="Diariamente"/>
    <x v="0"/>
    <x v="0"/>
    <x v="1"/>
    <s v="Por gusto"/>
    <s v="Por gusto"/>
    <x v="0"/>
    <x v="0"/>
    <s v="a. Lee muy despacio, c. No tiene la suficiente concentración para leer, d. No tiene la paciencia para leer"/>
    <s v="g. Porque no tiene un lugar apropiado para leer"/>
    <x v="1"/>
    <s v="c. Mira videos"/>
    <x v="2"/>
    <s v="e. Teléfono móvil"/>
    <s v="e. Teléfono móvil"/>
    <s v="e. Teléfono móvil"/>
    <s v="e. Teléfono móvil"/>
    <s v="e. Teléfono móvil"/>
    <s v="e. Teléfono móvil"/>
    <s v="e. Teléfono móvil"/>
    <s v="a. Mucho"/>
    <s v="d. Para expresar sus emociones o pensamientos"/>
    <s v="Alguna vez al año"/>
    <s v="Alguna vez a la semana"/>
    <s v="Diariamente"/>
    <s v="Diariamente"/>
    <s v="Diariamente"/>
    <s v="Diariamente"/>
    <s v="Alguna vez a la semana"/>
  </r>
  <r>
    <x v="0"/>
    <x v="4"/>
    <x v="0"/>
    <s v="f. Un teléfono móvil de uso personal"/>
    <s v="b. Secundaria"/>
    <x v="1"/>
    <x v="1"/>
    <x v="1"/>
    <s v="Poco"/>
    <s v="Poco"/>
    <x v="0"/>
    <x v="1"/>
    <x v="0"/>
    <n v="4"/>
    <x v="3"/>
    <n v="3"/>
    <n v="3"/>
    <n v="3"/>
    <n v="4"/>
    <n v="3"/>
    <n v="3"/>
    <n v="2"/>
    <x v="0"/>
    <x v="2"/>
    <s v="Alguna vez al mes"/>
    <s v="Alguna vez al trimestre"/>
    <s v="Alguna vez al trimestre"/>
    <s v="Alguna vez al mes"/>
    <s v="Alguna vez al mes"/>
    <x v="1"/>
    <x v="0"/>
    <x v="1"/>
    <s v="Por gusto"/>
    <s v="Por gusto"/>
    <x v="0"/>
    <x v="0"/>
    <s v="a. Lee muy despacio, c. No tiene la suficiente concentración para leer, d. No tiene la paciencia para leer"/>
    <s v="c. Porque prefiere otras actividades recreativas"/>
    <x v="0"/>
    <s v="c. Mira videos, f. Consulta redes sociales, g. Consulta plataformas de preguntas y respuestas (Wikipedia, YahooRespuestas, etc.)"/>
    <x v="0"/>
    <s v="e. Teléfono móvil"/>
    <s v="e. Teléfono móvil"/>
    <s v="e. Teléfono móvil"/>
    <s v="e. Teléfono móvil"/>
    <s v="e. Teléfono móvil"/>
    <s v="e. Teléfono móvil"/>
    <s v="e. Teléfono móvil"/>
    <s v="b. Algo"/>
    <s v="a. Para comunicarse con otros"/>
    <s v="Alguna vez al mes"/>
    <s v="Alguna vez al mes"/>
    <s v="Diariamente"/>
    <s v="Alguna vez al trimestre"/>
    <s v="Diariamente"/>
    <s v="Diariamente"/>
    <s v="Alguna vez al año"/>
  </r>
  <r>
    <x v="0"/>
    <x v="5"/>
    <x v="1"/>
    <s v="f. Un teléfono móvil de uso personal"/>
    <s v="c. Técnico"/>
    <x v="1"/>
    <x v="2"/>
    <x v="1"/>
    <s v="Bastante"/>
    <s v="Mucho"/>
    <x v="1"/>
    <x v="0"/>
    <x v="0"/>
    <n v="1"/>
    <x v="0"/>
    <n v="2"/>
    <n v="2"/>
    <n v="2"/>
    <n v="4"/>
    <n v="4"/>
    <n v="1"/>
    <n v="3"/>
    <x v="0"/>
    <x v="0"/>
    <s v="Alguna vez a la semana"/>
    <s v="Alguna vez a la semana"/>
    <s v="Alguna vez al mes"/>
    <s v="Nunca"/>
    <s v="Alguna vez a la semana"/>
    <x v="0"/>
    <x v="1"/>
    <x v="0"/>
    <s v="Por necesidad"/>
    <s v="Por gusto"/>
    <x v="1"/>
    <x v="1"/>
    <s v="a. Lee muy despacio, b. No comprende todo lo que lee, c. No tiene la suficiente concentración para leer"/>
    <s v="d. Porque le da pereza"/>
    <x v="2"/>
    <s v="c. Mira videos, h. Escribe en redes sociales"/>
    <x v="0"/>
    <s v="b. Portátil/laptop"/>
    <s v="b. Portátil/laptop"/>
    <s v="b. Portátil/laptop"/>
    <s v="b. Portátil/laptop"/>
    <s v="b. Portátil/laptop"/>
    <s v="e. Teléfono móvil"/>
    <s v="b. Portátil/laptop"/>
    <s v="b. Algo"/>
    <s v="d. Para expresar sus emociones o pensamientos"/>
    <s v="Diariamente"/>
    <s v="Diariamente"/>
    <s v="Diariamente"/>
    <s v="Alguna vez a la semana"/>
    <s v="Diariamente"/>
    <s v="Diariamente"/>
    <s v="Alguna vez al trimestre"/>
  </r>
  <r>
    <x v="0"/>
    <x v="6"/>
    <x v="0"/>
    <s v="f. Un teléfono móvil de uso personal"/>
    <s v="b. Secundaria"/>
    <x v="0"/>
    <x v="1"/>
    <x v="0"/>
    <s v="Bastante"/>
    <s v="Poco"/>
    <x v="0"/>
    <x v="0"/>
    <x v="1"/>
    <n v="4"/>
    <x v="3"/>
    <n v="1"/>
    <n v="1"/>
    <n v="2"/>
    <n v="1"/>
    <n v="2"/>
    <n v="2"/>
    <n v="2"/>
    <x v="2"/>
    <x v="0"/>
    <s v="Diariamente"/>
    <s v="Alguna vez a la semana"/>
    <s v="Alguna vez al trimestre"/>
    <s v="Alguna vez al mes"/>
    <s v="Alguna vez al mes"/>
    <x v="1"/>
    <x v="0"/>
    <x v="0"/>
    <s v="Por necesidad"/>
    <s v="Por gusto"/>
    <x v="0"/>
    <x v="1"/>
    <s v="a. Lee muy despacio"/>
    <s v="c. Porque prefiere otras actividades recreativas"/>
    <x v="2"/>
    <s v="i. No hace nada"/>
    <x v="3"/>
    <s v="e. Teléfono móvil"/>
    <s v="b. Portátil/laptop"/>
    <s v="b. Portátil/laptop"/>
    <s v="b. Portátil/laptop"/>
    <s v="e. Teléfono móvil"/>
    <s v="e. Teléfono móvil"/>
    <s v="b. Portátil/laptop"/>
    <s v="a. Mucho"/>
    <s v="a. Para comunicarse con otros"/>
    <s v="Nunca"/>
    <s v="Diariamente"/>
    <s v="Diariamente"/>
    <s v="Alguna vez a la semana"/>
    <s v="Diariamente"/>
    <s v="Diariamente"/>
    <s v="Diariamente"/>
  </r>
  <r>
    <x v="0"/>
    <x v="7"/>
    <x v="0"/>
    <s v="d. Una computadora portátil o tableta de uso personal"/>
    <s v="b. Secundaria"/>
    <x v="1"/>
    <x v="0"/>
    <x v="0"/>
    <s v="Bastante"/>
    <s v="Mucho"/>
    <x v="0"/>
    <x v="0"/>
    <x v="1"/>
    <n v="4"/>
    <x v="1"/>
    <n v="3"/>
    <n v="2"/>
    <n v="3"/>
    <n v="1"/>
    <n v="4"/>
    <n v="2"/>
    <n v="1"/>
    <x v="0"/>
    <x v="1"/>
    <s v="Alguna vez a la semana"/>
    <s v="Alguna vez a la semana"/>
    <s v="Alguna vez a la semana"/>
    <s v="Alguna vez a la semana"/>
    <s v="Diariamente"/>
    <x v="0"/>
    <x v="1"/>
    <x v="0"/>
    <s v="Por gusto"/>
    <s v="Por gusto"/>
    <x v="0"/>
    <x v="0"/>
    <s v="a. Lee muy despacio, c. No tiene la suficiente concentración para leer"/>
    <s v="c. Porque prefiere otras actividades recreativas"/>
    <x v="0"/>
    <s v="b. Consulta las cifras o recomendaciones del texto (notas al pie, remisión de publicidad, etc.), c. Mira videos, f. Consulta redes sociales"/>
    <x v="2"/>
    <s v="b. Portátil/laptop"/>
    <s v="d. Lector de libros digitales"/>
    <s v="b. Portátil/laptop"/>
    <s v="b. Portátil/laptop"/>
    <s v="e. Teléfono móvil"/>
    <s v="e. Teléfono móvil"/>
    <s v="b. Portátil/laptop"/>
    <s v="b. Algo"/>
    <s v="f. Para sentirse mejor"/>
    <s v="Diariamente"/>
    <s v="Diariamente"/>
    <s v="Diariamente"/>
    <s v="Alguna vez a la semana"/>
    <s v="Diariamente"/>
    <s v="Diariamente"/>
    <s v="Alguna vez a la semana"/>
  </r>
  <r>
    <x v="2"/>
    <x v="8"/>
    <x v="1"/>
    <s v="f. Un teléfono móvil de uso personal"/>
    <s v="b. Secundaria"/>
    <x v="0"/>
    <x v="1"/>
    <x v="0"/>
    <s v="Poco"/>
    <s v="Mucho"/>
    <x v="0"/>
    <x v="0"/>
    <x v="0"/>
    <n v="3"/>
    <x v="3"/>
    <n v="2"/>
    <n v="2"/>
    <n v="2"/>
    <n v="4"/>
    <n v="3"/>
    <n v="2"/>
    <n v="2"/>
    <x v="1"/>
    <x v="1"/>
    <s v="Alguna vez a la semana"/>
    <s v="Alguna vez al mes"/>
    <s v="Nunca"/>
    <s v="Alguna vez a la semana"/>
    <s v="Alguna vez a la semana"/>
    <x v="1"/>
    <x v="0"/>
    <x v="1"/>
    <s v="Por gusto"/>
    <s v="Por gusto"/>
    <x v="0"/>
    <x v="0"/>
    <s v="d. No tiene la paciencia para leer"/>
    <s v="d. Porque le da pereza"/>
    <x v="1"/>
    <s v="a. Busca información complementaria, c. Mira videos, f. Consulta redes sociales, g. Consulta plataformas de preguntas y respuestas (Wikipedia, YahooRespuestas, etc.)"/>
    <x v="1"/>
    <s v="e. Teléfono móvil"/>
    <s v="e. Teléfono móvil"/>
    <s v="b. Portátil/laptop"/>
    <s v="b. Portátil/laptop"/>
    <s v="e. Teléfono móvil"/>
    <s v="b. Portátil/laptop"/>
    <s v="e. Teléfono móvil"/>
    <s v="a. Mucho"/>
    <s v="d. Para expresar sus emociones o pensamientos"/>
    <s v="Diariamente"/>
    <s v="Diariamente"/>
    <s v="Diariamente"/>
    <s v="Alguna vez a la semana"/>
    <s v="Diariamente"/>
    <s v="Diariamente"/>
    <s v="Alguna vez a la semana"/>
  </r>
  <r>
    <x v="0"/>
    <x v="9"/>
    <x v="0"/>
    <s v="f. Un teléfono móvil de uso personal"/>
    <s v="b. Secundaria"/>
    <x v="0"/>
    <x v="1"/>
    <x v="2"/>
    <s v="Bastante"/>
    <s v="Poco"/>
    <x v="2"/>
    <x v="0"/>
    <x v="1"/>
    <n v="4"/>
    <x v="2"/>
    <n v="3"/>
    <n v="4"/>
    <n v="4"/>
    <n v="1"/>
    <n v="4"/>
    <n v="1"/>
    <n v="1"/>
    <x v="1"/>
    <x v="0"/>
    <s v="Alguna vez a la semana"/>
    <s v="Nunca"/>
    <s v="Nunca"/>
    <s v="Alguna vez a la semana"/>
    <s v="Alguna vez a la semana"/>
    <x v="0"/>
    <x v="1"/>
    <x v="0"/>
    <s v="Por necesidad"/>
    <s v="Por necesidad"/>
    <x v="1"/>
    <x v="1"/>
    <s v="a. Lee muy despacio"/>
    <s v="g. Porque no tiene un lugar apropiado para leer"/>
    <x v="1"/>
    <s v="a. Busca información complementaria, c. Mira videos, f. Consulta redes sociales"/>
    <x v="1"/>
    <s v="e. Teléfono móvil"/>
    <s v="e. Teléfono móvil"/>
    <s v="e. Teléfono móvil"/>
    <s v="e. Teléfono móvil"/>
    <s v="e. Teléfono móvil"/>
    <s v="e. Teléfono móvil"/>
    <s v="e. Teléfono móvil"/>
    <s v="b. Algo"/>
    <s v="b. Para el trabajo"/>
    <s v="Diariamente"/>
    <s v="Diariamente"/>
    <s v="Diariamente"/>
    <s v="Alguna vez a la semana"/>
    <s v="Diariamente"/>
    <s v="Diariamente"/>
    <s v="Alguna vez a la semana"/>
  </r>
  <r>
    <x v="0"/>
    <x v="10"/>
    <x v="0"/>
    <s v="f. Un teléfono móvil de uso personal"/>
    <s v="b. Secundaria"/>
    <x v="1"/>
    <x v="0"/>
    <x v="0"/>
    <s v="Poco"/>
    <s v="Poco"/>
    <x v="1"/>
    <x v="0"/>
    <x v="2"/>
    <n v="1"/>
    <x v="0"/>
    <n v="1"/>
    <n v="1"/>
    <n v="1"/>
    <n v="4"/>
    <n v="3"/>
    <n v="3"/>
    <n v="1"/>
    <x v="1"/>
    <x v="1"/>
    <s v="Diariamente"/>
    <s v="Alguna vez a la semana"/>
    <s v="Alguna vez al mes"/>
    <s v="Alguna vez a la semana"/>
    <s v="Alguna vez al mes"/>
    <x v="1"/>
    <x v="1"/>
    <x v="0"/>
    <s v="Por necesidad"/>
    <s v="Por gusto"/>
    <x v="0"/>
    <x v="0"/>
    <s v="a. Lee muy despacio, b. No comprende todo lo que lee, c. No tiene la suficiente concentración para leer"/>
    <s v="c. Porque prefiere otras actividades recreativas"/>
    <x v="1"/>
    <s v="c. Mira videos, f. Consulta redes sociales, h. Escribe en redes sociales"/>
    <x v="1"/>
    <s v="e. Teléfono móvil"/>
    <s v="e. Teléfono móvil"/>
    <s v="e. Teléfono móvil"/>
    <s v="e. Teléfono móvil"/>
    <s v="e. Teléfono móvil"/>
    <s v="e. Teléfono móvil"/>
    <s v="e. Teléfono móvil"/>
    <s v="c. Poco"/>
    <s v="d. Para expresar sus emociones o pensamientos"/>
    <s v="Nunca"/>
    <s v="Alguna vez a la semana"/>
    <s v="Diariamente"/>
    <s v="Alguna vez al año"/>
    <s v="Diariamente"/>
    <s v="Diariamente"/>
    <s v="Alguna vez a la semana"/>
  </r>
  <r>
    <x v="1"/>
    <x v="11"/>
    <x v="1"/>
    <s v="d. Una computadora portátil o tableta de uso personal"/>
    <s v="e. Universitaria"/>
    <x v="0"/>
    <x v="0"/>
    <x v="0"/>
    <s v="Poco"/>
    <s v="Bastante"/>
    <x v="2"/>
    <x v="1"/>
    <x v="2"/>
    <n v="2"/>
    <x v="0"/>
    <n v="2"/>
    <n v="1"/>
    <n v="2"/>
    <n v="2"/>
    <n v="2"/>
    <n v="1"/>
    <n v="2"/>
    <x v="1"/>
    <x v="1"/>
    <s v="Alguna vez a la semana"/>
    <s v="Diariamente"/>
    <s v="Diariamente"/>
    <s v="Alguna vez a la semana"/>
    <s v="Diariamente"/>
    <x v="0"/>
    <x v="1"/>
    <x v="0"/>
    <s v="Por necesidad"/>
    <s v="Por gusto"/>
    <x v="1"/>
    <x v="1"/>
    <s v="a. Lee muy despacio"/>
    <s v="a. Porque no le gusta leer"/>
    <x v="1"/>
    <s v="a. Busca información complementaria, f. Consulta redes sociales"/>
    <x v="3"/>
    <s v="a. Computadora de escritorio"/>
    <s v="b. Portátil/laptop"/>
    <s v="a. Computadora de escritorio"/>
    <s v="a. Computadora de escritorio"/>
    <s v="b. Portátil/laptop"/>
    <s v="a. Computadora de escritorio"/>
    <s v="b. Portátil/laptop"/>
    <s v="c. Poco"/>
    <s v="c. Para aprender"/>
    <s v="Diariamente"/>
    <s v="Alguna vez a la semana"/>
    <s v="Diariamente"/>
    <s v="Alguna vez a la semana"/>
    <s v="Diariamente"/>
    <s v="Diariamente"/>
    <s v="Alguna vez a la semana"/>
  </r>
  <r>
    <x v="0"/>
    <x v="12"/>
    <x v="1"/>
    <s v="f. Un teléfono móvil de uso personal"/>
    <s v="b. Secundaria"/>
    <x v="0"/>
    <x v="2"/>
    <x v="0"/>
    <s v="Mucho"/>
    <s v="Poco"/>
    <x v="1"/>
    <x v="0"/>
    <x v="1"/>
    <n v="3"/>
    <x v="0"/>
    <n v="4"/>
    <n v="3"/>
    <n v="2"/>
    <n v="3"/>
    <n v="4"/>
    <n v="3"/>
    <n v="1"/>
    <x v="2"/>
    <x v="0"/>
    <s v="Nunca"/>
    <s v="Alguna vez al trimestre"/>
    <s v="Nunca"/>
    <s v="Alguna vez al trimestre"/>
    <s v="Alguna vez al trimestre"/>
    <x v="0"/>
    <x v="0"/>
    <x v="0"/>
    <s v="Por gusto"/>
    <s v="Por gusto"/>
    <x v="0"/>
    <x v="0"/>
    <s v="b. No comprende todo lo que lee, c. No tiene la suficiente concentración para leer, d. No tiene la paciencia para leer"/>
    <s v="a. Porque no le gusta leer"/>
    <x v="3"/>
    <s v="c. Mira videos, i. No hace nada"/>
    <x v="3"/>
    <s v="e. Teléfono móvil"/>
    <s v="e. Teléfono móvil"/>
    <s v="e. Teléfono móvil"/>
    <s v="e. Teléfono móvil"/>
    <s v="e. Teléfono móvil"/>
    <s v="e. Teléfono móvil"/>
    <s v="e. Teléfono móvil"/>
    <s v="b. Algo"/>
    <s v="b. Para el trabajo"/>
    <s v="Alguna vez a la semana"/>
    <s v="Alguna vez a la semana"/>
    <s v="Diariamente"/>
    <s v="Diariamente"/>
    <s v="Diariamente"/>
    <s v="Diariamente"/>
    <s v="Alguna vez al año"/>
  </r>
  <r>
    <x v="1"/>
    <x v="13"/>
    <x v="1"/>
    <s v="f. Un teléfono móvil de uso personal"/>
    <s v="d. Tecnológico"/>
    <x v="0"/>
    <x v="0"/>
    <x v="0"/>
    <s v="Poco"/>
    <s v="Bastante"/>
    <x v="1"/>
    <x v="0"/>
    <x v="1"/>
    <n v="3"/>
    <x v="3"/>
    <n v="2"/>
    <n v="2"/>
    <n v="2"/>
    <n v="2"/>
    <n v="1"/>
    <n v="2"/>
    <n v="1"/>
    <x v="1"/>
    <x v="0"/>
    <s v="Alguna vez a la semana"/>
    <s v="Alguna vez a la semana"/>
    <s v="Alguna vez a la semana"/>
    <s v="Diariamente"/>
    <s v="Diariamente"/>
    <x v="1"/>
    <x v="1"/>
    <x v="0"/>
    <s v="Por gusto"/>
    <s v="Por gusto"/>
    <x v="1"/>
    <x v="1"/>
    <s v="a. Lee muy despacio, b. No comprende todo lo que lee, c. No tiene la suficiente concentración para leer"/>
    <s v="i. Porque no tiene acceso permanente a Internet"/>
    <x v="1"/>
    <s v="c. Mira videos"/>
    <x v="2"/>
    <s v="b. Portátil/laptop"/>
    <s v="b. Portátil/laptop"/>
    <s v="b. Portátil/laptop"/>
    <s v="b. Portátil/laptop"/>
    <s v="b. Portátil/laptop"/>
    <s v="b. Portátil/laptop"/>
    <s v="b. Portátil/laptop"/>
    <s v="b. Algo"/>
    <s v="c. Para aprender"/>
    <s v="Diariamente"/>
    <s v="Diariamente"/>
    <s v="Diariamente"/>
    <s v="Diariamente"/>
    <s v="Diariamente"/>
    <s v="Diariamente"/>
    <s v="Alguna vez a la semana"/>
  </r>
  <r>
    <x v="0"/>
    <x v="14"/>
    <x v="0"/>
    <s v="f. Un teléfono móvil de uso personal"/>
    <s v="b. Secundaria"/>
    <x v="1"/>
    <x v="2"/>
    <x v="1"/>
    <s v="Poco"/>
    <s v="Bastante"/>
    <x v="2"/>
    <x v="0"/>
    <x v="1"/>
    <n v="4"/>
    <x v="2"/>
    <n v="3"/>
    <n v="4"/>
    <n v="3"/>
    <n v="2"/>
    <n v="3"/>
    <n v="3"/>
    <n v="3"/>
    <x v="2"/>
    <x v="2"/>
    <s v="Alguna vez al mes"/>
    <s v="Alguna vez a la semana"/>
    <s v="Alguna vez al mes"/>
    <s v="Alguna vez al mes"/>
    <s v="Alguna vez al mes"/>
    <x v="1"/>
    <x v="1"/>
    <x v="1"/>
    <s v="Por gusto"/>
    <s v="Por gusto"/>
    <x v="0"/>
    <x v="0"/>
    <s v="a. Lee muy despacio, b. No comprende todo lo que lee, c. No tiene la suficiente concentración para leer"/>
    <s v="c. Porque prefiere otras actividades recreativas"/>
    <x v="0"/>
    <s v="g. Consulta plataformas de preguntas y respuestas (Wikipedia, YahooRespuestas, etc.)"/>
    <x v="0"/>
    <s v="e. Teléfono móvil"/>
    <s v="e. Teléfono móvil"/>
    <s v="a. Computadora de escritorio"/>
    <s v="e. Teléfono móvil"/>
    <s v="e. Teléfono móvil"/>
    <s v="e. Teléfono móvil"/>
    <s v="e. Teléfono móvil"/>
    <s v="b. Algo"/>
    <s v="g. Para dar a conocer acontecimientos importantes (familiares, sociales, etc.)"/>
    <s v="Diariamente"/>
    <s v="Diariamente"/>
    <s v="Diariamente"/>
    <s v="Diariamente"/>
    <s v="Diariamente"/>
    <s v="Diariamente"/>
    <s v="Diariamente"/>
  </r>
  <r>
    <x v="0"/>
    <x v="15"/>
    <x v="0"/>
    <s v="g. Ninguno de los anteriores"/>
    <s v="b. Secundaria"/>
    <x v="0"/>
    <x v="1"/>
    <x v="0"/>
    <s v="Mucho"/>
    <s v="Bastante"/>
    <x v="0"/>
    <x v="0"/>
    <x v="0"/>
    <n v="2"/>
    <x v="3"/>
    <n v="2"/>
    <n v="2"/>
    <n v="2"/>
    <n v="3"/>
    <n v="4"/>
    <n v="1"/>
    <n v="1"/>
    <x v="0"/>
    <x v="0"/>
    <s v="Alguna vez al mes"/>
    <s v="Alguna vez a la semana"/>
    <s v="Nunca"/>
    <s v="Alguna vez al mes"/>
    <s v="Alguna vez al mes"/>
    <x v="0"/>
    <x v="1"/>
    <x v="0"/>
    <s v="Por necesidad"/>
    <s v="Por necesidad"/>
    <x v="1"/>
    <x v="1"/>
    <s v="c. No tiene la suficiente concentración para leer"/>
    <s v="a. Porque no le gusta leer"/>
    <x v="1"/>
    <s v="a. Busca información complementaria, b. Consulta las cifras o recomendaciones del texto (notas al pie, remisión de publicidad, etc.), c. Mira videos"/>
    <x v="1"/>
    <s v="a. Computadora de escritorio"/>
    <s v="a. Computadora de escritorio"/>
    <s v="a. Computadora de escritorio"/>
    <s v="a. Computadora de escritorio"/>
    <s v="a. Computadora de escritorio"/>
    <s v="a. Computadora de escritorio"/>
    <s v="a. Computadora de escritorio"/>
    <s v="c. Poco"/>
    <s v="c. Para aprender"/>
    <s v="Alguna vez a la semana"/>
    <s v="Alguna vez a la semana"/>
    <s v="Alguna vez a la semana"/>
    <s v="Alguna vez a la semana"/>
    <s v="Alguna vez a la semana"/>
    <s v="Alguna vez al mes"/>
    <s v="Alguna vez a la semana"/>
  </r>
  <r>
    <x v="1"/>
    <x v="16"/>
    <x v="1"/>
    <s v="d. Una computadora portátil o tableta de uso personal"/>
    <s v="d. Tecnológico"/>
    <x v="0"/>
    <x v="0"/>
    <x v="0"/>
    <s v="Bastante"/>
    <s v="Bastante"/>
    <x v="1"/>
    <x v="0"/>
    <x v="1"/>
    <n v="3"/>
    <x v="3"/>
    <n v="2"/>
    <n v="2"/>
    <n v="2"/>
    <n v="3"/>
    <n v="3"/>
    <n v="2"/>
    <n v="2"/>
    <x v="1"/>
    <x v="0"/>
    <s v="Diariamente"/>
    <s v="Alguna vez al mes"/>
    <s v="Nunca"/>
    <s v="Alguna vez a la semana"/>
    <s v="Alguna vez a la semana"/>
    <x v="0"/>
    <x v="0"/>
    <x v="1"/>
    <s v="Por necesidad"/>
    <s v="Por gusto"/>
    <x v="0"/>
    <x v="1"/>
    <s v="d. No tiene la paciencia para leer"/>
    <s v="b. Por falta de tiempo"/>
    <x v="4"/>
    <s v="c. Mira videos"/>
    <x v="1"/>
    <s v="a. Computadora de escritorio"/>
    <s v="a. Computadora de escritorio"/>
    <s v="a. Computadora de escritorio"/>
    <s v="a. Computadora de escritorio"/>
    <s v="e. Teléfono móvil"/>
    <s v="a. Computadora de escritorio"/>
    <s v="a. Computadora de escritorio"/>
    <s v="b. Algo"/>
    <s v="c. Para aprender"/>
    <s v="Alguna vez a la semana"/>
    <s v="Alguna vez a la semana"/>
    <s v="Diariamente"/>
    <s v="Diariamente"/>
    <s v="Diariamente"/>
    <s v="Diariamente"/>
    <s v="Alguna vez al año"/>
  </r>
  <r>
    <x v="2"/>
    <x v="17"/>
    <x v="1"/>
    <s v="f. Un teléfono móvil de uso personal"/>
    <s v="b. Secundaria"/>
    <x v="1"/>
    <x v="0"/>
    <x v="3"/>
    <s v="Mucho"/>
    <s v="Poco"/>
    <x v="2"/>
    <x v="1"/>
    <x v="0"/>
    <n v="4"/>
    <x v="1"/>
    <n v="2"/>
    <n v="2"/>
    <n v="3"/>
    <n v="3"/>
    <n v="4"/>
    <n v="2"/>
    <n v="2"/>
    <x v="0"/>
    <x v="0"/>
    <s v="Nunca"/>
    <s v="Diariamente"/>
    <s v="Nunca"/>
    <s v="Nunca"/>
    <s v="Diariamente"/>
    <x v="0"/>
    <x v="1"/>
    <x v="0"/>
    <s v="Por necesidad"/>
    <s v="Por gusto"/>
    <x v="1"/>
    <x v="1"/>
    <s v="e. No lee por limitaciones físicas"/>
    <s v="h. Por limitaciones para leer"/>
    <x v="4"/>
    <s v="i. No hace nada"/>
    <x v="0"/>
    <s v="e. Teléfono móvil"/>
    <s v="a. Computadora de escritorio"/>
    <s v="a. Computadora de escritorio"/>
    <s v="a. Computadora de escritorio"/>
    <s v="a. Computadora de escritorio"/>
    <s v="a. Computadora de escritorio"/>
    <s v="e. Teléfono móvil"/>
    <s v="c. Poco"/>
    <s v="e. Para discutir o confrontar ideas"/>
    <s v="Alguna vez a la semana"/>
    <s v="Alguna vez a la semana"/>
    <s v="Diariamente"/>
    <s v="Alguna vez a la semana"/>
    <s v="Diariamente"/>
    <s v="Diariamente"/>
    <s v="Nunca"/>
  </r>
  <r>
    <x v="1"/>
    <x v="18"/>
    <x v="1"/>
    <s v="f. Un teléfono móvil de uso personal"/>
    <s v="b. Secundaria"/>
    <x v="0"/>
    <x v="2"/>
    <x v="0"/>
    <s v="Nada"/>
    <s v="Poco"/>
    <x v="3"/>
    <x v="0"/>
    <x v="2"/>
    <n v="1"/>
    <x v="0"/>
    <n v="1"/>
    <n v="1"/>
    <n v="1"/>
    <n v="3"/>
    <n v="2"/>
    <n v="4"/>
    <n v="1"/>
    <x v="1"/>
    <x v="2"/>
    <s v="Alguna vez a la semana"/>
    <s v="Nunca"/>
    <s v="Nunca"/>
    <s v="Alguna vez al mes"/>
    <s v="Nunca"/>
    <x v="1"/>
    <x v="1"/>
    <x v="0"/>
    <s v="Por necesidad"/>
    <s v="Por gusto"/>
    <x v="0"/>
    <x v="1"/>
    <s v="c. No tiene la suficiente concentración para leer, d. No tiene la paciencia para leer"/>
    <s v="i. Porque no tiene acceso permanente a Internet"/>
    <x v="1"/>
    <s v="a. Busca información complementaria, g. Consulta plataformas de preguntas y respuestas (Wikipedia, YahooRespuestas, etc.)"/>
    <x v="1"/>
    <s v="e. Teléfono móvil"/>
    <s v="e. Teléfono móvil"/>
    <s v="e. Teléfono móvil"/>
    <s v="e. Teléfono móvil"/>
    <s v="e. Teléfono móvil"/>
    <s v="e. Teléfono móvil"/>
    <s v="e. Teléfono móvil"/>
    <s v="b. Algo"/>
    <s v="e. Para discutir o confrontar ideas"/>
    <s v="Diariamente"/>
    <s v="Diariamente"/>
    <s v="Diariamente"/>
    <s v="Diariamente"/>
    <s v="Diariamente"/>
    <s v="Diariamente"/>
    <s v="Diariamente"/>
  </r>
  <r>
    <x v="0"/>
    <x v="19"/>
    <x v="1"/>
    <s v="f. Un teléfono móvil de uso personal"/>
    <s v="b. Secundaria"/>
    <x v="0"/>
    <x v="0"/>
    <x v="0"/>
    <s v="Bastante"/>
    <s v="Poco"/>
    <x v="2"/>
    <x v="0"/>
    <x v="1"/>
    <n v="3"/>
    <x v="1"/>
    <n v="3"/>
    <n v="2"/>
    <n v="2"/>
    <n v="1"/>
    <n v="4"/>
    <n v="2"/>
    <n v="1"/>
    <x v="1"/>
    <x v="1"/>
    <s v="Diariamente"/>
    <s v="Alguna vez a la semana"/>
    <s v="Alguna vez al mes"/>
    <s v="Alguna vez a la semana"/>
    <s v="Alguna vez a la semana"/>
    <x v="0"/>
    <x v="0"/>
    <x v="1"/>
    <s v="Por necesidad"/>
    <s v="Por gusto"/>
    <x v="1"/>
    <x v="0"/>
    <s v="b. No comprende todo lo que lee"/>
    <s v="g. Porque no tiene un lugar apropiado para leer"/>
    <x v="2"/>
    <s v="a. Busca información complementaria, c. Mira videos, g. Consulta plataformas de preguntas y respuestas (Wikipedia, YahooRespuestas, etc.)"/>
    <x v="1"/>
    <s v="e. Teléfono móvil"/>
    <s v="d. Lector de libros digitales"/>
    <s v="d. Lector de libros digitales"/>
    <s v="e. Teléfono móvil"/>
    <s v="e. Teléfono móvil"/>
    <s v="e. Teléfono móvil"/>
    <s v="d. Lector de libros digitales"/>
    <s v="b. Algo"/>
    <s v="d. Para expresar sus emociones o pensamientos"/>
    <s v="Alguna vez a la semana"/>
    <s v="Diariamente"/>
    <s v="Diariamente"/>
    <s v="Alguna vez a la semana"/>
    <s v="Diariamente"/>
    <s v="Alguna vez a la semana"/>
    <s v="Diariamente"/>
  </r>
  <r>
    <x v="2"/>
    <x v="20"/>
    <x v="1"/>
    <s v="f. Un teléfono móvil de uso personal"/>
    <s v="b. Secundaria"/>
    <x v="0"/>
    <x v="0"/>
    <x v="0"/>
    <s v="Poco"/>
    <s v="Poco"/>
    <x v="2"/>
    <x v="0"/>
    <x v="3"/>
    <n v="4"/>
    <x v="3"/>
    <n v="2"/>
    <n v="2"/>
    <n v="2"/>
    <n v="3"/>
    <n v="3"/>
    <n v="3"/>
    <n v="1"/>
    <x v="1"/>
    <x v="1"/>
    <s v="Diariamente"/>
    <s v="Diariamente"/>
    <s v="Alguna vez al trimestre"/>
    <s v="Alguna vez al trimestre"/>
    <s v="Alguna vez al trimestre"/>
    <x v="0"/>
    <x v="0"/>
    <x v="1"/>
    <s v="Por gusto"/>
    <s v="Por gusto"/>
    <x v="0"/>
    <x v="0"/>
    <s v="a. Lee muy despacio, c. No tiene la suficiente concentración para leer, e. No lee por limitaciones físicas"/>
    <s v="i. Porque no tiene acceso permanente a Internet"/>
    <x v="4"/>
    <s v="b. Consulta las cifras o recomendaciones del texto (notas al pie, remisión de publicidad, etc.)"/>
    <x v="1"/>
    <s v="e. Teléfono móvil"/>
    <s v="e. Teléfono móvil"/>
    <s v="e. Teléfono móvil"/>
    <s v="e. Teléfono móvil"/>
    <s v="e. Teléfono móvil"/>
    <s v="e. Teléfono móvil"/>
    <s v="e. Teléfono móvil"/>
    <s v="b. Algo"/>
    <s v="d. Para expresar sus emociones o pensamientos"/>
    <s v="Alguna vez a la semana"/>
    <s v="Alguna vez a la semana"/>
    <s v="Diariamente"/>
    <s v="Alguna vez a la semana"/>
    <s v="Diariamente"/>
    <s v="Diariamente"/>
    <s v="Alguna vez a la semana"/>
  </r>
  <r>
    <x v="3"/>
    <x v="21"/>
    <x v="0"/>
    <s v="f. Un teléfono móvil de uso personal"/>
    <s v="d. Tecnológico"/>
    <x v="0"/>
    <x v="0"/>
    <x v="0"/>
    <s v="Mucho"/>
    <s v="Poco"/>
    <x v="2"/>
    <x v="0"/>
    <x v="3"/>
    <n v="4"/>
    <x v="1"/>
    <n v="3"/>
    <n v="4"/>
    <n v="2"/>
    <n v="1"/>
    <n v="3"/>
    <n v="1"/>
    <n v="3"/>
    <x v="2"/>
    <x v="1"/>
    <s v="Diariamente"/>
    <s v="Diariamente"/>
    <s v="Alguna vez al trimestre"/>
    <s v="Diariamente"/>
    <s v="Alguna vez a la semana"/>
    <x v="0"/>
    <x v="0"/>
    <x v="1"/>
    <s v="Por necesidad"/>
    <s v="Por necesidad"/>
    <x v="0"/>
    <x v="0"/>
    <s v="a. Lee muy despacio, b. No comprende todo lo que lee, c. No tiene la suficiente concentración para leer"/>
    <s v="b. Por falta de tiempo"/>
    <x v="1"/>
    <s v="a. Busca información complementaria, c. Mira videos, f. Consulta redes sociales, g. Consulta plataformas de preguntas y respuestas (Wikipedia, YahooRespuestas, etc.)"/>
    <x v="2"/>
    <s v="b. Portátil/laptop"/>
    <s v="b. Portátil/laptop"/>
    <s v="b. Portátil/laptop"/>
    <s v="b. Portátil/laptop"/>
    <s v="e. Teléfono móvil"/>
    <s v="e. Teléfono móvil"/>
    <s v="b. Portátil/laptop"/>
    <s v="b. Algo"/>
    <s v="d. Para expresar sus emociones o pensamientos"/>
    <s v="Alguna vez a la semana"/>
    <s v="Alguna vez al mes"/>
    <s v="Diariamente"/>
    <s v="Alguna vez al mes"/>
    <s v="Diariamente"/>
    <s v="Diariamente"/>
    <s v="Alguna vez al mes"/>
  </r>
  <r>
    <x v="1"/>
    <x v="22"/>
    <x v="1"/>
    <s v="f. Un teléfono móvil de uso personal"/>
    <s v="b. Secundaria"/>
    <x v="0"/>
    <x v="0"/>
    <x v="0"/>
    <s v="Bastante"/>
    <s v="Poco"/>
    <x v="2"/>
    <x v="0"/>
    <x v="3"/>
    <n v="3"/>
    <x v="2"/>
    <n v="4"/>
    <n v="4"/>
    <n v="2"/>
    <n v="3"/>
    <n v="4"/>
    <n v="2"/>
    <n v="1"/>
    <x v="1"/>
    <x v="0"/>
    <s v="Diariamente"/>
    <s v="Diariamente"/>
    <s v="Nunca"/>
    <s v="Diariamente"/>
    <s v="Diariamente"/>
    <x v="0"/>
    <x v="1"/>
    <x v="0"/>
    <s v="Por necesidad"/>
    <s v="Por gusto"/>
    <x v="0"/>
    <x v="0"/>
    <s v="a. Lee muy despacio"/>
    <s v="b. Por falta de tiempo"/>
    <x v="1"/>
    <s v="a. Busca información complementaria, c. Mira videos"/>
    <x v="2"/>
    <s v="e. Teléfono móvil"/>
    <s v="b. Portátil/laptop"/>
    <s v="b. Portátil/laptop"/>
    <s v="b. Portátil/laptop"/>
    <s v="b. Portátil/laptop"/>
    <s v="b. Portátil/laptop"/>
    <s v="b. Portátil/laptop"/>
    <s v="b. Algo"/>
    <s v="a. Para comunicarse con otros"/>
    <s v="Nunca"/>
    <s v="Diariamente"/>
    <s v="Diariamente"/>
    <s v="Alguna vez a la semana"/>
    <s v="Diariamente"/>
    <s v="Diariamente"/>
    <s v="Alguna vez al trimestre"/>
  </r>
  <r>
    <x v="2"/>
    <x v="23"/>
    <x v="0"/>
    <s v="f. Un teléfono móvil de uso personal"/>
    <s v="c. Técnico"/>
    <x v="0"/>
    <x v="0"/>
    <x v="0"/>
    <s v="Mucho"/>
    <s v="Mucho"/>
    <x v="2"/>
    <x v="0"/>
    <x v="1"/>
    <n v="2"/>
    <x v="2"/>
    <n v="4"/>
    <n v="4"/>
    <n v="3"/>
    <n v="1"/>
    <n v="1"/>
    <n v="1"/>
    <n v="1"/>
    <x v="1"/>
    <x v="0"/>
    <s v="Alguna vez a la semana"/>
    <s v="Alguna vez a la semana"/>
    <s v="Nunca"/>
    <s v="Alguna vez a la semana"/>
    <s v="Alguna vez a la semana"/>
    <x v="0"/>
    <x v="1"/>
    <x v="1"/>
    <s v="Por necesidad"/>
    <s v="Por gusto"/>
    <x v="0"/>
    <x v="0"/>
    <s v="a. Lee muy despacio"/>
    <s v="g. Porque no tiene un lugar apropiado para leer"/>
    <x v="1"/>
    <s v="a. Busca información complementaria, c. Mira videos, h. Escribe en redes sociales"/>
    <x v="1"/>
    <s v="e. Teléfono móvil"/>
    <s v="a. Computadora de escritorio"/>
    <s v="a. Computadora de escritorio"/>
    <s v="a. Computadora de escritorio"/>
    <s v="e. Teléfono móvil"/>
    <s v="e. Teléfono móvil"/>
    <s v="a. Computadora de escritorio"/>
    <s v="b. Algo"/>
    <s v="d. Para expresar sus emociones o pensamientos"/>
    <s v="Alguna vez a la semana"/>
    <s v="Diariamente"/>
    <s v="Diariamente"/>
    <s v="Alguna vez a la semana"/>
    <s v="Diariamente"/>
    <s v="Diariamente"/>
    <s v="Alguna vez a la semana"/>
  </r>
  <r>
    <x v="0"/>
    <x v="24"/>
    <x v="1"/>
    <s v="f. Un teléfono móvil de uso personal"/>
    <s v="b. Secundaria"/>
    <x v="2"/>
    <x v="2"/>
    <x v="0"/>
    <s v="Nada"/>
    <s v="Poco"/>
    <x v="2"/>
    <x v="0"/>
    <x v="0"/>
    <n v="4"/>
    <x v="0"/>
    <n v="3"/>
    <n v="3"/>
    <n v="3"/>
    <n v="4"/>
    <n v="4"/>
    <n v="4"/>
    <n v="1"/>
    <x v="3"/>
    <x v="3"/>
    <s v="Alguna vez al trimestre"/>
    <s v="Alguna vez al trimestre"/>
    <s v="Alguna vez al trimestre"/>
    <s v="Alguna vez al trimestre"/>
    <s v="Alguna vez al trimestre"/>
    <x v="1"/>
    <x v="0"/>
    <x v="0"/>
    <s v="Por gusto"/>
    <s v="Por gusto"/>
    <x v="0"/>
    <x v="0"/>
    <s v="b. No comprende todo lo que lee, c. No tiene la suficiente concentración para leer, d. No tiene la paciencia para leer"/>
    <s v="a. Porque no le gusta leer"/>
    <x v="4"/>
    <s v="h. Escribe en redes sociales"/>
    <x v="1"/>
    <s v="a. Computadora de escritorio"/>
    <s v="a. Computadora de escritorio"/>
    <s v="a. Computadora de escritorio"/>
    <s v="a. Computadora de escritorio"/>
    <s v="a. Computadora de escritorio"/>
    <s v="a. Computadora de escritorio"/>
    <s v="a. Computadora de escritorio"/>
    <s v="b. Algo"/>
    <s v="b. Para el trabajo"/>
    <s v="Alguna vez a la semana"/>
    <s v="Alguna vez a la semana"/>
    <s v="Alguna vez a la semana"/>
    <s v="Alguna vez a la semana"/>
    <s v="Alguna vez a la semana"/>
    <s v="Alguna vez a la semana"/>
    <s v="Alguna vez a la semana"/>
  </r>
  <r>
    <x v="3"/>
    <x v="25"/>
    <x v="0"/>
    <s v="f. Un teléfono móvil de uso personal"/>
    <s v="b. Secundaria"/>
    <x v="1"/>
    <x v="1"/>
    <x v="0"/>
    <s v="Bastante"/>
    <s v="Bastante"/>
    <x v="0"/>
    <x v="0"/>
    <x v="0"/>
    <n v="4"/>
    <x v="1"/>
    <n v="3"/>
    <n v="4"/>
    <n v="3"/>
    <n v="3"/>
    <n v="2"/>
    <n v="3"/>
    <n v="3"/>
    <x v="0"/>
    <x v="0"/>
    <s v="Alguna vez a la semana"/>
    <s v="Alguna vez al mes"/>
    <s v="Nunca"/>
    <s v="Nunca"/>
    <s v="Alguna vez al trimestre"/>
    <x v="1"/>
    <x v="0"/>
    <x v="1"/>
    <s v="Por necesidad"/>
    <s v="Por gusto"/>
    <x v="0"/>
    <x v="1"/>
    <s v="b. No comprende todo lo que lee, c. No tiene la suficiente concentración para leer"/>
    <s v="c. Porque prefiere otras actividades recreativas"/>
    <x v="0"/>
    <s v="c. Mira videos, f. Consulta redes sociales, g. Consulta plataformas de preguntas y respuestas (Wikipedia, YahooRespuestas, etc.)"/>
    <x v="1"/>
    <s v="e. Teléfono móvil"/>
    <s v="e. Teléfono móvil"/>
    <s v="e. Teléfono móvil"/>
    <s v="e. Teléfono móvil"/>
    <s v="e. Teléfono móvil"/>
    <s v="e. Teléfono móvil"/>
    <s v="e. Teléfono móvil"/>
    <s v="a. Mucho"/>
    <s v="d. Para expresar sus emociones o pensamientos"/>
    <s v="Diariamente"/>
    <s v="Diariamente"/>
    <s v="Diariamente"/>
    <s v="Diariamente"/>
    <s v="Diariamente"/>
    <s v="Diariamente"/>
    <s v="Diariamente"/>
  </r>
  <r>
    <x v="2"/>
    <x v="26"/>
    <x v="1"/>
    <s v="f. Un teléfono móvil de uso personal"/>
    <s v="b. Secundaria"/>
    <x v="1"/>
    <x v="0"/>
    <x v="0"/>
    <s v="Mucho"/>
    <s v="Poco"/>
    <x v="2"/>
    <x v="0"/>
    <x v="2"/>
    <n v="4"/>
    <x v="2"/>
    <n v="1"/>
    <n v="1"/>
    <n v="4"/>
    <n v="1"/>
    <n v="4"/>
    <n v="4"/>
    <n v="1"/>
    <x v="0"/>
    <x v="0"/>
    <s v="Alguna vez a la semana"/>
    <s v="Alguna vez a la semana"/>
    <s v="Alguna vez a la semana"/>
    <s v="Alguna vez a la semana"/>
    <s v="Alguna vez a la semana"/>
    <x v="0"/>
    <x v="0"/>
    <x v="1"/>
    <s v="Por necesidad"/>
    <s v="Por gusto"/>
    <x v="0"/>
    <x v="1"/>
    <s v="a. Lee muy despacio, b. No comprende todo lo que lee, c. No tiene la suficiente concentración para leer"/>
    <s v="a. Porque no le gusta leer"/>
    <x v="1"/>
    <s v="c. Mira videos, f. Consulta redes sociales"/>
    <x v="2"/>
    <s v="e. Teléfono móvil"/>
    <s v="e. Teléfono móvil"/>
    <s v="e. Teléfono móvil"/>
    <s v="e. Teléfono móvil"/>
    <s v="e. Teléfono móvil"/>
    <s v="e. Teléfono móvil"/>
    <s v="e. Teléfono móvil"/>
    <s v="b. Algo"/>
    <s v="d. Para expresar sus emociones o pensamientos"/>
    <s v="Alguna vez a la semana"/>
    <s v="Alguna vez a la semana"/>
    <s v="Alguna vez a la semana"/>
    <s v="Alguna vez a la semana"/>
    <s v="Diariamente"/>
    <s v="Diariamente"/>
    <s v="Alguna vez a la semana"/>
  </r>
  <r>
    <x v="1"/>
    <x v="27"/>
    <x v="1"/>
    <s v="f. Un teléfono móvil de uso personal"/>
    <s v="d. Tecnológico"/>
    <x v="0"/>
    <x v="0"/>
    <x v="0"/>
    <s v="Poco"/>
    <s v="Bastante"/>
    <x v="1"/>
    <x v="0"/>
    <x v="1"/>
    <n v="4"/>
    <x v="3"/>
    <n v="2"/>
    <n v="2"/>
    <n v="2"/>
    <n v="1"/>
    <n v="4"/>
    <n v="1"/>
    <n v="1"/>
    <x v="0"/>
    <x v="0"/>
    <s v="Alguna vez a la semana"/>
    <s v="Alguna vez al mes"/>
    <s v="Alguna vez a la semana"/>
    <s v="Alguna vez al mes"/>
    <s v="Alguna vez al mes"/>
    <x v="0"/>
    <x v="0"/>
    <x v="1"/>
    <s v="Por gusto"/>
    <s v="Por gusto"/>
    <x v="0"/>
    <x v="0"/>
    <s v="d. No tiene la paciencia para leer"/>
    <s v="i. Porque no tiene acceso permanente a Internet"/>
    <x v="0"/>
    <s v="c. Mira videos"/>
    <x v="1"/>
    <s v="e. Teléfono móvil"/>
    <s v="b. Portátil/laptop"/>
    <s v="b. Portátil/laptop"/>
    <s v="b. Portátil/laptop"/>
    <s v="b. Portátil/laptop"/>
    <s v="e. Teléfono móvil"/>
    <s v="b. Portátil/laptop"/>
    <s v="c. Poco"/>
    <s v="c. Para aprender"/>
    <s v="Alguna vez a la semana"/>
    <s v="Diariamente"/>
    <s v="Diariamente"/>
    <s v="Diariamente"/>
    <s v="Diariamente"/>
    <s v="Diariamente"/>
    <s v="Diariamente"/>
  </r>
  <r>
    <x v="3"/>
    <x v="28"/>
    <x v="1"/>
    <s v="d. Una computadora portátil o tableta de uso personal"/>
    <s v="b. Secundaria"/>
    <x v="0"/>
    <x v="0"/>
    <x v="2"/>
    <s v="Mucho"/>
    <s v="Poco"/>
    <x v="0"/>
    <x v="0"/>
    <x v="1"/>
    <n v="4"/>
    <x v="2"/>
    <n v="2"/>
    <n v="2"/>
    <n v="4"/>
    <n v="3"/>
    <n v="4"/>
    <n v="2"/>
    <n v="1"/>
    <x v="0"/>
    <x v="1"/>
    <s v="Diariamente"/>
    <s v="Alguna vez a la semana"/>
    <s v="Alguna vez a la semana"/>
    <s v="Diariamente"/>
    <s v="Diariamente"/>
    <x v="0"/>
    <x v="1"/>
    <x v="1"/>
    <s v="Por necesidad"/>
    <s v="Por gusto"/>
    <x v="1"/>
    <x v="0"/>
    <s v="b. No comprende todo lo que lee"/>
    <s v="c. Porque prefiere otras actividades recreativas"/>
    <x v="4"/>
    <s v="e. Consulta otros lectores en plataformas especializadas"/>
    <x v="2"/>
    <s v="b. Portátil/laptop"/>
    <s v="b. Portátil/laptop"/>
    <s v="b. Portátil/laptop"/>
    <s v="b. Portátil/laptop"/>
    <s v="e. Teléfono móvil"/>
    <s v="e. Teléfono móvil"/>
    <s v="b. Portátil/laptop"/>
    <s v="b. Algo"/>
    <s v="d. Para expresar sus emociones o pensamientos"/>
    <s v="Alguna vez a la semana"/>
    <s v="Alguna vez a la semana"/>
    <s v="Diariamente"/>
    <s v="Alguna vez a la semana"/>
    <s v="Diariamente"/>
    <s v="Diariamente"/>
    <s v="Alguna vez a la semana"/>
  </r>
  <r>
    <x v="2"/>
    <x v="29"/>
    <x v="1"/>
    <s v="f. Un teléfono móvil de uso personal"/>
    <s v="b. Secundaria"/>
    <x v="0"/>
    <x v="0"/>
    <x v="1"/>
    <s v="Bastante"/>
    <s v="Poco"/>
    <x v="2"/>
    <x v="0"/>
    <x v="1"/>
    <n v="3"/>
    <x v="2"/>
    <n v="4"/>
    <n v="3"/>
    <n v="3"/>
    <n v="3"/>
    <n v="4"/>
    <n v="1"/>
    <n v="1"/>
    <x v="1"/>
    <x v="1"/>
    <s v="Alguna vez a la semana"/>
    <s v="Alguna vez a la semana"/>
    <s v="Nunca"/>
    <s v="Diariamente"/>
    <s v="Alguna vez a la semana"/>
    <x v="0"/>
    <x v="1"/>
    <x v="1"/>
    <s v="Por necesidad"/>
    <s v="Por gusto"/>
    <x v="0"/>
    <x v="1"/>
    <s v="c. No tiene la suficiente concentración para leer"/>
    <s v="e. Por falta de dinero"/>
    <x v="1"/>
    <s v="a. Busca información complementaria, c. Mira videos, e. Consulta otros lectores en plataformas especializadas, g. Consulta plataformas de preguntas y respuestas (Wikipedia, YahooRespuestas, etc.)"/>
    <x v="1"/>
    <s v="a. Computadora de escritorio"/>
    <s v="a. Computadora de escritorio"/>
    <s v="a. Computadora de escritorio"/>
    <s v="e. Teléfono móvil"/>
    <s v="a. Computadora de escritorio"/>
    <s v="e. Teléfono móvil"/>
    <s v="a. Computadora de escritorio"/>
    <s v="a. Mucho"/>
    <s v="g. Para dar a conocer acontecimientos importantes (familiares, sociales, etc.)"/>
    <s v="Diariamente"/>
    <s v="Diariamente"/>
    <s v="Alguna vez al mes"/>
    <s v="Alguna vez a la semana"/>
    <s v="Alguna vez al mes"/>
    <s v="Alguna vez al trimestre"/>
    <s v="Alguna vez al trimestre"/>
  </r>
  <r>
    <x v="1"/>
    <x v="30"/>
    <x v="1"/>
    <s v="f. Un teléfono móvil de uso personal"/>
    <s v="b. Secundaria"/>
    <x v="0"/>
    <x v="0"/>
    <x v="0"/>
    <s v="Bastante"/>
    <s v="Mucho"/>
    <x v="2"/>
    <x v="0"/>
    <x v="3"/>
    <n v="4"/>
    <x v="2"/>
    <n v="4"/>
    <n v="4"/>
    <n v="4"/>
    <n v="1"/>
    <n v="4"/>
    <n v="1"/>
    <n v="1"/>
    <x v="0"/>
    <x v="0"/>
    <s v="Alguna vez a la semana"/>
    <s v="Alguna vez a la semana"/>
    <s v="Alguna vez al mes"/>
    <s v="Alguna vez a la semana"/>
    <s v="Alguna vez a la semana"/>
    <x v="0"/>
    <x v="1"/>
    <x v="0"/>
    <s v="Por necesidad"/>
    <s v="Por gusto"/>
    <x v="1"/>
    <x v="0"/>
    <s v="a. Lee muy despacio, c. No tiene la suficiente concentración para leer, d. No tiene la paciencia para leer"/>
    <s v="b. Por falta de tiempo"/>
    <x v="1"/>
    <s v="a. Busca información complementaria, d. Participa en foros, g. Consulta plataformas de preguntas y respuestas (Wikipedia, YahooRespuestas, etc.)"/>
    <x v="1"/>
    <s v="e. Teléfono móvil"/>
    <s v="e. Teléfono móvil"/>
    <s v="e. Teléfono móvil"/>
    <s v="e. Teléfono móvil"/>
    <s v="e. Teléfono móvil"/>
    <s v="e. Teléfono móvil"/>
    <s v="e. Teléfono móvil"/>
    <s v="b. Algo"/>
    <s v="d. Para expresar sus emociones o pensamientos"/>
    <s v="Alguna vez a la semana"/>
    <s v="Alguna vez a la semana"/>
    <s v="Diariamente"/>
    <s v="Alguna vez a la semana"/>
    <s v="Diariamente"/>
    <s v="Diariamente"/>
    <s v="Alguna vez a la semana"/>
  </r>
  <r>
    <x v="3"/>
    <x v="31"/>
    <x v="1"/>
    <s v="f. Un teléfono móvil de uso personal"/>
    <s v="b. Secundaria"/>
    <x v="1"/>
    <x v="0"/>
    <x v="0"/>
    <s v="Bastante"/>
    <s v="Poco"/>
    <x v="1"/>
    <x v="0"/>
    <x v="1"/>
    <n v="3"/>
    <x v="3"/>
    <n v="2"/>
    <n v="3"/>
    <n v="2"/>
    <n v="3"/>
    <n v="4"/>
    <n v="3"/>
    <n v="1"/>
    <x v="2"/>
    <x v="0"/>
    <s v="Alguna vez a la semana"/>
    <s v="Alguna vez al mes"/>
    <s v="Nunca"/>
    <s v="Alguna vez a la semana"/>
    <s v="Alguna vez a la semana"/>
    <x v="1"/>
    <x v="1"/>
    <x v="1"/>
    <s v="Por necesidad"/>
    <s v="Por gusto"/>
    <x v="0"/>
    <x v="0"/>
    <s v="c. No tiene la suficiente concentración para leer"/>
    <s v="g. Porque no tiene un lugar apropiado para leer"/>
    <x v="1"/>
    <s v="c. Mira videos, e. Consulta otros lectores en plataformas especializadas"/>
    <x v="4"/>
    <s v="e. Teléfono móvil"/>
    <s v="b. Portátil/laptop"/>
    <s v="b. Portátil/laptop"/>
    <s v="b. Portátil/laptop"/>
    <s v="e. Teléfono móvil"/>
    <s v="e. Teléfono móvil"/>
    <s v="e. Teléfono móvil"/>
    <s v="b. Algo"/>
    <s v="g. Para dar a conocer acontecimientos importantes (familiares, sociales, etc.)"/>
    <s v="Alguna vez a la semana"/>
    <s v="Nunca"/>
    <s v="Diariamente"/>
    <s v="Alguna vez a la semana"/>
    <s v="Diariamente"/>
    <s v="Alguna vez a la semana"/>
    <s v="Alguna vez a la semana"/>
  </r>
  <r>
    <x v="2"/>
    <x v="32"/>
    <x v="1"/>
    <s v="f. Un teléfono móvil de uso personal"/>
    <s v="b. Secundaria"/>
    <x v="1"/>
    <x v="0"/>
    <x v="0"/>
    <s v="Mucho"/>
    <s v="Bastante"/>
    <x v="1"/>
    <x v="0"/>
    <x v="0"/>
    <n v="2"/>
    <x v="3"/>
    <n v="1"/>
    <n v="1"/>
    <n v="1"/>
    <n v="2"/>
    <n v="4"/>
    <n v="2"/>
    <n v="1"/>
    <x v="1"/>
    <x v="0"/>
    <s v="Alguna vez a la semana"/>
    <s v="Alguna vez al mes"/>
    <s v="Alguna vez a la semana"/>
    <s v="Alguna vez a la semana"/>
    <s v="Alguna vez a la semana"/>
    <x v="0"/>
    <x v="1"/>
    <x v="0"/>
    <s v="Por gusto"/>
    <s v="Por gusto"/>
    <x v="1"/>
    <x v="1"/>
    <s v="b. No comprende todo lo que lee, c. No tiene la suficiente concentración para leer, d. No tiene la paciencia para leer"/>
    <s v="h. Por limitaciones para leer"/>
    <x v="1"/>
    <s v="i. No hace nada"/>
    <x v="1"/>
    <s v="e. Teléfono móvil"/>
    <s v="e. Teléfono móvil"/>
    <s v="b. Portátil/laptop"/>
    <s v="b. Portátil/laptop"/>
    <s v="e. Teléfono móvil"/>
    <s v="e. Teléfono móvil"/>
    <s v="e. Teléfono móvil"/>
    <s v="a. Mucho"/>
    <s v="d. Para expresar sus emociones o pensamientos"/>
    <s v="Nunca"/>
    <s v="Diariamente"/>
    <s v="Diariamente"/>
    <s v="Alguna vez a la semana"/>
    <s v="Diariamente"/>
    <s v="Diariamente"/>
    <s v="Alguna vez a la semana"/>
  </r>
  <r>
    <x v="2"/>
    <x v="33"/>
    <x v="0"/>
    <s v="b. Una computadora de escritorio en el hogar"/>
    <s v="e. Universitaria"/>
    <x v="3"/>
    <x v="0"/>
    <x v="0"/>
    <s v="Bastante"/>
    <s v="Poco"/>
    <x v="2"/>
    <x v="2"/>
    <x v="0"/>
    <n v="2"/>
    <x v="3"/>
    <n v="1"/>
    <n v="1"/>
    <n v="2"/>
    <n v="2"/>
    <n v="2"/>
    <n v="2"/>
    <n v="2"/>
    <x v="1"/>
    <x v="0"/>
    <s v="Alguna vez a la semana"/>
    <s v="Diariamente"/>
    <s v="Alguna vez a la semana"/>
    <s v="Diariamente"/>
    <s v="Alguna vez a la semana"/>
    <x v="0"/>
    <x v="0"/>
    <x v="1"/>
    <s v="Por gusto"/>
    <s v="Por gusto"/>
    <x v="0"/>
    <x v="0"/>
    <s v="a. Lee muy despacio"/>
    <s v="a. Porque no le gusta leer"/>
    <x v="4"/>
    <s v="a. Busca información complementaria"/>
    <x v="2"/>
    <s v="a. Computadora de escritorio"/>
    <s v="a. Computadora de escritorio"/>
    <s v="a. Computadora de escritorio"/>
    <s v="a. Computadora de escritorio"/>
    <s v="a. Computadora de escritorio"/>
    <s v="a. Computadora de escritorio"/>
    <s v="a. Computadora de escritorio"/>
    <s v="a. Mucho"/>
    <s v="a. Para comunicarse con otros"/>
    <s v="Diariamente"/>
    <s v="Alguna vez a la semana"/>
    <s v="Diariamente"/>
    <s v="Alguna vez a la semana"/>
    <s v="Diariamente"/>
    <s v="Alguna vez a la semana"/>
    <s v="Diariamente"/>
  </r>
  <r>
    <x v="3"/>
    <x v="34"/>
    <x v="0"/>
    <s v="e. Un teléfono móvil del trabajo"/>
    <s v="b. Secundaria"/>
    <x v="0"/>
    <x v="0"/>
    <x v="1"/>
    <s v="Bastante"/>
    <s v="Bastante"/>
    <x v="1"/>
    <x v="1"/>
    <x v="0"/>
    <n v="4"/>
    <x v="2"/>
    <n v="4"/>
    <n v="4"/>
    <n v="4"/>
    <n v="3"/>
    <n v="1"/>
    <n v="1"/>
    <n v="1"/>
    <x v="0"/>
    <x v="1"/>
    <s v="Diariamente"/>
    <s v="Diariamente"/>
    <s v="Nunca"/>
    <s v="Diariamente"/>
    <s v="Diariamente"/>
    <x v="0"/>
    <x v="0"/>
    <x v="0"/>
    <s v="Por necesidad"/>
    <s v="Por gusto"/>
    <x v="1"/>
    <x v="1"/>
    <s v="a. Lee muy despacio, b. No comprende todo lo que lee, c. No tiene la suficiente concentración para leer"/>
    <s v="i. Porque no tiene acceso permanente a Internet"/>
    <x v="1"/>
    <s v="a. Busca información complementaria, b. Consulta las cifras o recomendaciones del texto (notas al pie, remisión de publicidad, etc.), c. Mira videos"/>
    <x v="2"/>
    <s v="e. Teléfono móvil"/>
    <s v="e. Teléfono móvil"/>
    <s v="e. Teléfono móvil"/>
    <s v="d. Lector de libros digitales"/>
    <s v="e. Teléfono móvil"/>
    <s v="e. Teléfono móvil"/>
    <s v="d. Lector de libros digitales"/>
    <s v="b. Algo"/>
    <s v="d. Para expresar sus emociones o pensamientos"/>
    <s v="Diariamente"/>
    <s v="Alguna vez a la semana"/>
    <s v="Diariamente"/>
    <s v="Alguna vez a la semana"/>
    <s v="Alguna vez a la semana"/>
    <s v="Alguna vez a la semana"/>
    <s v="Alguna vez a la semana"/>
  </r>
  <r>
    <x v="0"/>
    <x v="35"/>
    <x v="0"/>
    <s v="f. Un teléfono móvil de uso personal"/>
    <s v="c. Técnico"/>
    <x v="0"/>
    <x v="0"/>
    <x v="1"/>
    <s v="Mucho"/>
    <s v="Poco"/>
    <x v="0"/>
    <x v="0"/>
    <x v="1"/>
    <n v="4"/>
    <x v="1"/>
    <n v="3"/>
    <n v="3"/>
    <n v="3"/>
    <n v="2"/>
    <n v="3"/>
    <n v="2"/>
    <n v="1"/>
    <x v="0"/>
    <x v="1"/>
    <s v="Alguna vez a la semana"/>
    <s v="Alguna vez a la semana"/>
    <s v="Nunca"/>
    <s v="Alguna vez a la semana"/>
    <s v="Diariamente"/>
    <x v="0"/>
    <x v="1"/>
    <x v="0"/>
    <s v="Por necesidad"/>
    <s v="Por gusto"/>
    <x v="0"/>
    <x v="0"/>
    <s v="a. Lee muy despacio, c. No tiene la suficiente concentración para leer, d. No tiene la paciencia para leer"/>
    <s v="d. Porque le da pereza"/>
    <x v="1"/>
    <s v="c. Mira videos, f. Consulta redes sociales, h. Escribe en redes sociales"/>
    <x v="1"/>
    <s v="e. Teléfono móvil"/>
    <s v="e. Teléfono móvil"/>
    <s v="e. Teléfono móvil"/>
    <s v="a. Computadora de escritorio"/>
    <s v="e. Teléfono móvil"/>
    <s v="e. Teléfono móvil"/>
    <s v="e. Teléfono móvil"/>
    <s v="a. Mucho"/>
    <s v="d. Para expresar sus emociones o pensamientos"/>
    <s v="Alguna vez a la semana"/>
    <s v="Diariamente"/>
    <s v="Diariamente"/>
    <s v="Alguna vez al año"/>
    <s v="Diariamente"/>
    <s v="Diariamente"/>
    <s v="Alguna vez al mes"/>
  </r>
  <r>
    <x v="3"/>
    <x v="36"/>
    <x v="1"/>
    <s v="b. Una computadora de escritorio en el hogar"/>
    <s v="b. Secundaria"/>
    <x v="0"/>
    <x v="0"/>
    <x v="2"/>
    <s v="Mucho"/>
    <s v="Bastante"/>
    <x v="1"/>
    <x v="0"/>
    <x v="1"/>
    <n v="2"/>
    <x v="0"/>
    <n v="1"/>
    <n v="1"/>
    <n v="1"/>
    <n v="2"/>
    <n v="2"/>
    <n v="2"/>
    <n v="2"/>
    <x v="1"/>
    <x v="1"/>
    <s v="Diariamente"/>
    <s v="Diariamente"/>
    <s v="Nunca"/>
    <s v="Diariamente"/>
    <s v="Diariamente"/>
    <x v="0"/>
    <x v="0"/>
    <x v="1"/>
    <s v="Por gusto"/>
    <s v="Por gusto"/>
    <x v="0"/>
    <x v="0"/>
    <s v="d. No tiene la paciencia para leer"/>
    <s v="c. Porque prefiere otras actividades recreativas"/>
    <x v="4"/>
    <s v="a. Busca información complementaria, c. Mira videos, f. Consulta redes sociales"/>
    <x v="2"/>
    <s v="e. Teléfono móvil"/>
    <s v="e. Teléfono móvil"/>
    <s v="e. Teléfono móvil"/>
    <s v="e. Teléfono móvil"/>
    <s v="e. Teléfono móvil"/>
    <s v="e. Teléfono móvil"/>
    <s v="e. Teléfono móvil"/>
    <s v="b. Algo"/>
    <s v="g. Para dar a conocer acontecimientos importantes (familiares, sociales, etc.)"/>
    <s v="Diariamente"/>
    <s v="Diariamente"/>
    <s v="Diariamente"/>
    <s v="Diariamente"/>
    <s v="Diariamente"/>
    <s v="Diariamente"/>
    <s v="Alguna vez a la semana"/>
  </r>
  <r>
    <x v="3"/>
    <x v="37"/>
    <x v="1"/>
    <s v="f. Un teléfono móvil de uso personal"/>
    <s v="b. Secundaria"/>
    <x v="0"/>
    <x v="0"/>
    <x v="3"/>
    <s v="Mucho"/>
    <s v="Bastante"/>
    <x v="2"/>
    <x v="0"/>
    <x v="3"/>
    <n v="4"/>
    <x v="2"/>
    <n v="4"/>
    <n v="4"/>
    <n v="4"/>
    <n v="1"/>
    <n v="3"/>
    <n v="2"/>
    <n v="4"/>
    <x v="0"/>
    <x v="0"/>
    <s v="Alguna vez a la semana"/>
    <s v="Diariamente"/>
    <s v="Alguna vez al mes"/>
    <s v="Alguna vez al trimestre"/>
    <s v="Alguna vez a la semana"/>
    <x v="0"/>
    <x v="0"/>
    <x v="0"/>
    <s v="Por necesidad"/>
    <s v="Por gusto"/>
    <x v="0"/>
    <x v="0"/>
    <s v="a. Lee muy despacio"/>
    <s v="b. Por falta de tiempo"/>
    <x v="1"/>
    <s v="a. Busca información complementaria, c. Mira videos, d. Participa en foros, e. Consulta otros lectores en plataformas especializadas, f. Consulta redes sociales"/>
    <x v="2"/>
    <s v="e. Teléfono móvil"/>
    <s v="b. Portátil/laptop"/>
    <s v="b. Portátil/laptop"/>
    <s v="b. Portátil/laptop"/>
    <s v="b. Portátil/laptop"/>
    <s v="e. Teléfono móvil"/>
    <s v="e. Teléfono móvil"/>
    <s v="a. Mucho"/>
    <s v="f. Para sentirse mejor"/>
    <s v="Alguna vez a la semana"/>
    <s v="Alguna vez a la semana"/>
    <s v="Diariamente"/>
    <s v="Alguna vez a la semana"/>
    <s v="Diariamente"/>
    <s v="Diariamente"/>
    <s v="Diariamente"/>
  </r>
  <r>
    <x v="2"/>
    <x v="38"/>
    <x v="0"/>
    <s v="d. Una computadora portátil o tableta de uso personal"/>
    <s v="b. Secundaria"/>
    <x v="3"/>
    <x v="0"/>
    <x v="0"/>
    <s v="Mucho"/>
    <s v="Poco"/>
    <x v="1"/>
    <x v="0"/>
    <x v="1"/>
    <n v="4"/>
    <x v="2"/>
    <n v="4"/>
    <n v="2"/>
    <n v="2"/>
    <n v="4"/>
    <n v="4"/>
    <n v="2"/>
    <n v="1"/>
    <x v="1"/>
    <x v="1"/>
    <s v="Alguna vez a la semana"/>
    <s v="Alguna vez a la semana"/>
    <s v="Nunca"/>
    <s v="Alguna vez a la semana"/>
    <s v="Diariamente"/>
    <x v="0"/>
    <x v="1"/>
    <x v="0"/>
    <s v="Por necesidad"/>
    <s v="Por gusto"/>
    <x v="0"/>
    <x v="1"/>
    <s v="a. Lee muy despacio, c. No tiene la suficiente concentración para leer, d. No tiene la paciencia para leer"/>
    <s v="e. Por falta de dinero"/>
    <x v="4"/>
    <s v="a. Busca información complementaria, b. Consulta las cifras o recomendaciones del texto (notas al pie, remisión de publicidad, etc.), c. Mira videos"/>
    <x v="2"/>
    <s v="b. Portátil/laptop"/>
    <s v="b. Portátil/laptop"/>
    <s v="b. Portátil/laptop"/>
    <s v="e. Teléfono móvil"/>
    <s v="e. Teléfono móvil"/>
    <s v="e. Teléfono móvil"/>
    <s v="e. Teléfono móvil"/>
    <s v="a. Mucho"/>
    <s v="d. Para expresar sus emociones o pensamientos"/>
    <s v="Alguna vez a la semana"/>
    <s v="Alguna vez a la semana"/>
    <s v="Diariamente"/>
    <s v="Alguna vez a la semana"/>
    <s v="Diariamente"/>
    <s v="Diariamente"/>
    <s v="Alguna vez al trimestre"/>
  </r>
  <r>
    <x v="1"/>
    <x v="39"/>
    <x v="0"/>
    <s v="f. Un teléfono móvil de uso personal"/>
    <s v="b. Secundaria"/>
    <x v="1"/>
    <x v="0"/>
    <x v="0"/>
    <s v="Poco"/>
    <s v="Bastante"/>
    <x v="0"/>
    <x v="0"/>
    <x v="0"/>
    <n v="2"/>
    <x v="3"/>
    <n v="2"/>
    <n v="2"/>
    <n v="2"/>
    <n v="4"/>
    <n v="2"/>
    <n v="4"/>
    <n v="3"/>
    <x v="1"/>
    <x v="0"/>
    <s v="Alguna vez a la semana"/>
    <s v="Alguna vez al mes"/>
    <s v="Nunca"/>
    <s v="Alguna vez a la semana"/>
    <s v="Nunca"/>
    <x v="1"/>
    <x v="1"/>
    <x v="0"/>
    <s v="Por necesidad"/>
    <s v="Por gusto"/>
    <x v="0"/>
    <x v="1"/>
    <s v="c. No tiene la suficiente concentración para leer, d. No tiene la paciencia para leer"/>
    <s v="c. Porque prefiere otras actividades recreativas"/>
    <x v="1"/>
    <s v="c. Mira videos"/>
    <x v="1"/>
    <s v="e. Teléfono móvil"/>
    <s v="b. Portátil/laptop"/>
    <s v="b. Portátil/laptop"/>
    <s v="b. Portátil/laptop"/>
    <s v="b. Portátil/laptop"/>
    <s v="e. Teléfono móvil"/>
    <s v="b. Portátil/laptop"/>
    <s v="c. Poco"/>
    <s v="c. Para aprender"/>
    <s v="Alguna vez a la semana"/>
    <s v="Alguna vez a la semana"/>
    <s v="Alguna vez a la semana"/>
    <s v="Diariamente"/>
    <s v="Diariamente"/>
    <s v="Diariamente"/>
    <s v="Alguna vez al mes"/>
  </r>
  <r>
    <x v="0"/>
    <x v="40"/>
    <x v="1"/>
    <s v="f. Un teléfono móvil de uso personal"/>
    <s v="b. Secundaria"/>
    <x v="0"/>
    <x v="1"/>
    <x v="0"/>
    <s v="Mucho"/>
    <s v="Poco"/>
    <x v="2"/>
    <x v="0"/>
    <x v="3"/>
    <n v="3"/>
    <x v="2"/>
    <n v="4"/>
    <n v="4"/>
    <n v="2"/>
    <n v="1"/>
    <n v="1"/>
    <n v="1"/>
    <n v="1"/>
    <x v="0"/>
    <x v="0"/>
    <s v="Alguna vez al trimestre"/>
    <s v="Diariamente"/>
    <s v="Nunca"/>
    <s v="Alguna vez a la semana"/>
    <s v="Alguna vez al mes"/>
    <x v="0"/>
    <x v="1"/>
    <x v="0"/>
    <s v="Por necesidad"/>
    <s v="Por gusto"/>
    <x v="0"/>
    <x v="0"/>
    <s v="b. No comprende todo lo que lee"/>
    <s v="b. Por falta de tiempo"/>
    <x v="3"/>
    <s v="a. Busca información complementaria, c. Mira videos, e. Consulta otros lectores en plataformas especializadas"/>
    <x v="1"/>
    <s v="b. Portátil/laptop"/>
    <s v="b. Portátil/laptop"/>
    <s v="b. Portátil/laptop"/>
    <s v="e. Teléfono móvil"/>
    <s v="e. Teléfono móvil"/>
    <s v="e. Teléfono móvil"/>
    <s v="b. Portátil/laptop"/>
    <s v="a. Mucho"/>
    <s v="d. Para expresar sus emociones o pensamientos"/>
    <s v="Alguna vez al mes"/>
    <s v="Alguna vez a la semana"/>
    <s v="Diariamente"/>
    <s v="Alguna vez a la semana"/>
    <s v="Diariamente"/>
    <s v="Alguna vez al mes"/>
    <s v="Alguna vez a la semana"/>
  </r>
  <r>
    <x v="1"/>
    <x v="41"/>
    <x v="0"/>
    <s v="f. Un teléfono móvil de uso personal"/>
    <s v="c. Técnico"/>
    <x v="3"/>
    <x v="0"/>
    <x v="0"/>
    <s v="Mucho"/>
    <s v="Bastante"/>
    <x v="2"/>
    <x v="0"/>
    <x v="1"/>
    <n v="4"/>
    <x v="2"/>
    <n v="4"/>
    <n v="4"/>
    <n v="4"/>
    <n v="1"/>
    <n v="3"/>
    <n v="1"/>
    <n v="2"/>
    <x v="1"/>
    <x v="1"/>
    <s v="Alguna vez a la semana"/>
    <s v="Alguna vez a la semana"/>
    <s v="Alguna vez al mes"/>
    <s v="Diariamente"/>
    <s v="Diariamente"/>
    <x v="0"/>
    <x v="0"/>
    <x v="1"/>
    <s v="Por gusto"/>
    <s v="Por gusto"/>
    <x v="0"/>
    <x v="0"/>
    <s v="a. Lee muy despacio, e. No lee por limitaciones físicas"/>
    <s v="a. Porque no le gusta leer"/>
    <x v="1"/>
    <s v="a. Busca información complementaria, b. Consulta las cifras o recomendaciones del texto (notas al pie, remisión de publicidad, etc.), c. Mira videos, g. Consulta plataformas de preguntas y respuestas (Wikipedia, YahooRespuestas, etc.)"/>
    <x v="1"/>
    <s v="e. Teléfono móvil"/>
    <s v="a. Computadora de escritorio"/>
    <s v="e. Teléfono móvil"/>
    <s v="e. Teléfono móvil"/>
    <s v="e. Teléfono móvil"/>
    <s v="e. Teléfono móvil"/>
    <s v="a. Computadora de escritorio"/>
    <s v="a. Mucho"/>
    <s v="a. Para comunicarse con otros"/>
    <s v="Alguna vez a la semana"/>
    <s v="Alguna vez a la semana"/>
    <s v="Diariamente"/>
    <s v="Alguna vez a la semana"/>
    <s v="Diariamente"/>
    <s v="Diariamente"/>
    <s v="Diariamente"/>
  </r>
  <r>
    <x v="1"/>
    <x v="42"/>
    <x v="1"/>
    <s v="c. Una computadora portátil o tableta del trabajo"/>
    <s v="e. Universitaria"/>
    <x v="1"/>
    <x v="0"/>
    <x v="0"/>
    <s v="Mucho"/>
    <s v="Poco"/>
    <x v="2"/>
    <x v="0"/>
    <x v="1"/>
    <n v="4"/>
    <x v="2"/>
    <n v="2"/>
    <n v="2"/>
    <n v="3"/>
    <n v="2"/>
    <n v="2"/>
    <n v="1"/>
    <n v="2"/>
    <x v="2"/>
    <x v="0"/>
    <s v="Alguna vez al trimestre"/>
    <s v="Alguna vez a la semana"/>
    <s v="Alguna vez a la semana"/>
    <s v="Diariamente"/>
    <s v="Alguna vez al mes"/>
    <x v="0"/>
    <x v="1"/>
    <x v="0"/>
    <s v="Por necesidad"/>
    <s v="Por gusto"/>
    <x v="0"/>
    <x v="0"/>
    <s v="b. No comprende todo lo que lee, c. No tiene la suficiente concentración para leer"/>
    <s v="f. Porque no sabe qué leer"/>
    <x v="0"/>
    <s v="c. Mira videos, g. Consulta plataformas de preguntas y respuestas (Wikipedia, YahooRespuestas, etc.)"/>
    <x v="2"/>
    <s v="b. Portátil/laptop"/>
    <s v="b. Portátil/laptop"/>
    <s v="b. Portátil/laptop"/>
    <s v="e. Teléfono móvil"/>
    <s v="e. Teléfono móvil"/>
    <s v="e. Teléfono móvil"/>
    <s v="b. Portátil/laptop"/>
    <s v="b. Algo"/>
    <s v="a. Para comunicarse con otros"/>
    <s v="Alguna vez al mes"/>
    <s v="Alguna vez al mes"/>
    <s v="Diariamente"/>
    <s v="Diariamente"/>
    <s v="Diariamente"/>
    <s v="Diariamente"/>
    <s v="Nunca"/>
  </r>
  <r>
    <x v="3"/>
    <x v="43"/>
    <x v="1"/>
    <s v="f. Un teléfono móvil de uso personal"/>
    <s v="e. Universitaria"/>
    <x v="2"/>
    <x v="0"/>
    <x v="0"/>
    <s v="Poco"/>
    <s v="Bastante"/>
    <x v="0"/>
    <x v="3"/>
    <x v="0"/>
    <n v="2"/>
    <x v="3"/>
    <n v="2"/>
    <n v="2"/>
    <n v="2"/>
    <n v="4"/>
    <n v="4"/>
    <n v="2"/>
    <n v="1"/>
    <x v="1"/>
    <x v="0"/>
    <s v="Alguna vez al mes"/>
    <s v="Nunca"/>
    <s v="Alguna vez al trimestre"/>
    <s v="Alguna vez al trimestre"/>
    <s v="Alguna vez al trimestre"/>
    <x v="1"/>
    <x v="0"/>
    <x v="1"/>
    <s v="Por necesidad"/>
    <s v="Por necesidad"/>
    <x v="1"/>
    <x v="1"/>
    <s v="b. No comprende todo lo que lee, c. No tiene la suficiente concentración para leer, d. No tiene la paciencia para leer"/>
    <s v="a. Porque no le gusta leer"/>
    <x v="1"/>
    <s v="c. Mira videos, g. Consulta plataformas de preguntas y respuestas (Wikipedia, YahooRespuestas, etc.), h. Escribe en redes sociales"/>
    <x v="0"/>
    <s v="e. Teléfono móvil"/>
    <s v="e. Teléfono móvil"/>
    <s v="b. Portátil/laptop"/>
    <s v="b. Portátil/laptop"/>
    <s v="e. Teléfono móvil"/>
    <s v="e. Teléfono móvil"/>
    <s v="b. Portátil/laptop"/>
    <s v="b. Algo"/>
    <s v="a. Para comunicarse con otros"/>
    <s v="Alguna vez al año"/>
    <s v="Alguna vez al trimestre"/>
    <s v="Alguna vez al mes"/>
    <s v="Alguna vez al año"/>
    <s v="Diariamente"/>
    <s v="Alguna vez a la semana"/>
    <s v="Alguna vez al trimestre"/>
  </r>
  <r>
    <x v="2"/>
    <x v="44"/>
    <x v="0"/>
    <s v="f. Un teléfono móvil de uso personal"/>
    <s v="b. Secundaria"/>
    <x v="1"/>
    <x v="0"/>
    <x v="0"/>
    <s v="Bastante"/>
    <s v="Mucho"/>
    <x v="2"/>
    <x v="0"/>
    <x v="1"/>
    <n v="4"/>
    <x v="0"/>
    <n v="2"/>
    <n v="2"/>
    <n v="3"/>
    <n v="4"/>
    <n v="1"/>
    <n v="4"/>
    <n v="4"/>
    <x v="1"/>
    <x v="1"/>
    <s v="Diariamente"/>
    <s v="Diariamente"/>
    <s v="Alguna vez al trimestre"/>
    <s v="Diariamente"/>
    <s v="Alguna vez al trimestre"/>
    <x v="0"/>
    <x v="1"/>
    <x v="1"/>
    <s v="Por necesidad"/>
    <s v="Por gusto"/>
    <x v="0"/>
    <x v="0"/>
    <s v="a. Lee muy despacio"/>
    <s v="c. Porque prefiere otras actividades recreativas"/>
    <x v="4"/>
    <s v="a. Busca información complementaria, c. Mira videos, f. Consulta redes sociales"/>
    <x v="2"/>
    <s v="b. Portátil/laptop"/>
    <s v="a. Computadora de escritorio"/>
    <s v="a. Computadora de escritorio"/>
    <s v="a. Computadora de escritorio"/>
    <s v="b. Portátil/laptop"/>
    <s v="b. Portátil/laptop"/>
    <s v="d. Lector de libros digitales"/>
    <s v="b. Algo"/>
    <s v="c. Para aprender"/>
    <s v="Alguna vez a la semana"/>
    <s v="Alguna vez a la semana"/>
    <s v="Diariamente"/>
    <s v="Alguna vez a la semana"/>
    <s v="Diariamente"/>
    <s v="Diariamente"/>
    <s v="Alguna vez a la semana"/>
  </r>
  <r>
    <x v="0"/>
    <x v="45"/>
    <x v="0"/>
    <s v="f. Un teléfono móvil de uso personal"/>
    <s v="b. Secundaria"/>
    <x v="0"/>
    <x v="0"/>
    <x v="0"/>
    <s v="Poco"/>
    <s v="Bastante"/>
    <x v="1"/>
    <x v="0"/>
    <x v="1"/>
    <n v="3"/>
    <x v="1"/>
    <n v="3"/>
    <n v="4"/>
    <n v="2"/>
    <n v="2"/>
    <n v="3"/>
    <n v="3"/>
    <n v="2"/>
    <x v="1"/>
    <x v="1"/>
    <s v="Alguna vez a la semana"/>
    <s v="Alguna vez al mes"/>
    <s v="Diariamente"/>
    <s v="Alguna vez al trimestre"/>
    <s v="Alguna vez al mes"/>
    <x v="1"/>
    <x v="0"/>
    <x v="1"/>
    <s v="Por gusto"/>
    <s v="Por gusto"/>
    <x v="0"/>
    <x v="0"/>
    <s v="a. Lee muy despacio, c. No tiene la suficiente concentración para leer, d. No tiene la paciencia para leer"/>
    <s v="g. Porque no tiene un lugar apropiado para leer"/>
    <x v="1"/>
    <s v="a. Busca información complementaria, d. Participa en foros, g. Consulta plataformas de preguntas y respuestas (Wikipedia, YahooRespuestas, etc.)"/>
    <x v="2"/>
    <s v="e. Teléfono móvil"/>
    <s v="b. Portátil/laptop"/>
    <s v="e. Teléfono móvil"/>
    <s v="d. Lector de libros digitales"/>
    <s v="e. Teléfono móvil"/>
    <s v="e. Teléfono móvil"/>
    <s v="b. Portátil/laptop"/>
    <s v="a. Mucho"/>
    <s v="d. Para expresar sus emociones o pensamientos"/>
    <s v="Diariamente"/>
    <s v="Diariamente"/>
    <s v="Alguna vez a la semana"/>
    <s v="Diariamente"/>
    <s v="Alguna vez al mes"/>
    <s v="Alguna vez al mes"/>
    <s v="Alguna vez a la semana"/>
  </r>
  <r>
    <x v="2"/>
    <x v="46"/>
    <x v="1"/>
    <s v="f. Un teléfono móvil de uso personal"/>
    <s v="d. Tecnológico"/>
    <x v="0"/>
    <x v="0"/>
    <x v="0"/>
    <s v="Mucho"/>
    <s v="Poco"/>
    <x v="2"/>
    <x v="0"/>
    <x v="1"/>
    <n v="1"/>
    <x v="2"/>
    <n v="2"/>
    <n v="1"/>
    <n v="3"/>
    <n v="3"/>
    <n v="2"/>
    <n v="1"/>
    <n v="3"/>
    <x v="0"/>
    <x v="1"/>
    <s v="Alguna vez a la semana"/>
    <s v="Alguna vez a la semana"/>
    <s v="Alguna vez al trimestre"/>
    <s v="Alguna vez al trimestre"/>
    <s v="Alguna vez a la semana"/>
    <x v="0"/>
    <x v="1"/>
    <x v="0"/>
    <s v="Por gusto"/>
    <s v="Por gusto"/>
    <x v="0"/>
    <x v="0"/>
    <s v="c. No tiene la suficiente concentración para leer"/>
    <s v="b. Por falta de tiempo"/>
    <x v="4"/>
    <s v="a. Busca información complementaria, c. Mira videos, f. Consulta redes sociales"/>
    <x v="1"/>
    <s v="e. Teléfono móvil"/>
    <s v="e. Teléfono móvil"/>
    <s v="a. Computadora de escritorio"/>
    <s v="a. Computadora de escritorio"/>
    <s v="e. Teléfono móvil"/>
    <s v="e. Teléfono móvil"/>
    <s v="e. Teléfono móvil"/>
    <s v="b. Algo"/>
    <s v="d. Para expresar sus emociones o pensamientos"/>
    <s v="Alguna vez al mes"/>
    <s v="Nunca"/>
    <s v="Diariamente"/>
    <s v="Alguna vez a la semana"/>
    <s v="Diariamente"/>
    <s v="Diariamente"/>
    <s v="Alguna vez a la semana"/>
  </r>
  <r>
    <x v="0"/>
    <x v="47"/>
    <x v="0"/>
    <s v="f. Un teléfono móvil de uso personal"/>
    <s v="b. Secundaria"/>
    <x v="0"/>
    <x v="0"/>
    <x v="0"/>
    <s v="Bastante"/>
    <s v="Poco"/>
    <x v="1"/>
    <x v="0"/>
    <x v="0"/>
    <n v="4"/>
    <x v="2"/>
    <n v="3"/>
    <n v="3"/>
    <n v="3"/>
    <n v="3"/>
    <n v="3"/>
    <n v="3"/>
    <n v="3"/>
    <x v="1"/>
    <x v="1"/>
    <s v="Diariamente"/>
    <s v="Alguna vez a la semana"/>
    <s v="Alguna vez a la semana"/>
    <s v="Alguna vez a la semana"/>
    <s v="Alguna vez a la semana"/>
    <x v="0"/>
    <x v="1"/>
    <x v="1"/>
    <s v="Por gusto"/>
    <s v="Por gusto"/>
    <x v="0"/>
    <x v="1"/>
    <s v="c. No tiene la suficiente concentración para leer"/>
    <s v="b. Por falta de tiempo"/>
    <x v="1"/>
    <s v="a. Busca información complementaria, c. Mira videos, d. Participa en foros, f. Consulta redes sociales"/>
    <x v="2"/>
    <s v="e. Teléfono móvil"/>
    <s v="e. Teléfono móvil"/>
    <s v="e. Teléfono móvil"/>
    <s v="e. Teléfono móvil"/>
    <s v="e. Teléfono móvil"/>
    <s v="e. Teléfono móvil"/>
    <s v="e. Teléfono móvil"/>
    <s v="b. Algo"/>
    <s v="a. Para comunicarse con otros"/>
    <s v="Alguna vez a la semana"/>
    <s v="Alguna vez a la semana"/>
    <s v="Alguna vez a la semana"/>
    <s v="Alguna vez a la semana"/>
    <s v="Alguna vez a la semana"/>
    <s v="Alguna vez a la semana"/>
    <s v="Alguna vez a la semana"/>
  </r>
  <r>
    <x v="0"/>
    <x v="48"/>
    <x v="0"/>
    <s v="f. Un teléfono móvil de uso personal"/>
    <s v="b. Secundaria"/>
    <x v="1"/>
    <x v="2"/>
    <x v="0"/>
    <s v="Bastante"/>
    <s v="Poco"/>
    <x v="0"/>
    <x v="0"/>
    <x v="1"/>
    <n v="2"/>
    <x v="1"/>
    <n v="2"/>
    <n v="2"/>
    <n v="1"/>
    <n v="3"/>
    <n v="3"/>
    <n v="3"/>
    <n v="1"/>
    <x v="2"/>
    <x v="0"/>
    <s v="Alguna vez a la semana"/>
    <s v="Alguna vez al mes"/>
    <s v="Alguna vez al mes"/>
    <s v="Alguna vez al trimestre"/>
    <s v="Alguna vez a la semana"/>
    <x v="1"/>
    <x v="0"/>
    <x v="1"/>
    <s v="Por necesidad"/>
    <s v="Por necesidad"/>
    <x v="0"/>
    <x v="0"/>
    <s v="b. No comprende todo lo que lee, c. No tiene la suficiente concentración para leer"/>
    <s v="c. Porque prefiere otras actividades recreativas"/>
    <x v="0"/>
    <s v="a. Busca información complementaria, b. Consulta las cifras o recomendaciones del texto (notas al pie, remisión de publicidad, etc.), c. Mira videos"/>
    <x v="0"/>
    <s v="e. Teléfono móvil"/>
    <s v="b. Portátil/laptop"/>
    <s v="b. Portátil/laptop"/>
    <s v="b. Portátil/laptop"/>
    <s v="e. Teléfono móvil"/>
    <s v="e. Teléfono móvil"/>
    <s v="b. Portátil/laptop"/>
    <s v="d. Nada"/>
    <s v="b. Para el trabajo"/>
    <s v="Diariamente"/>
    <s v="Nunca"/>
    <s v="Diariamente"/>
    <s v="Alguna vez a la semana"/>
    <s v="Diariamente"/>
    <s v="Diariamente"/>
    <s v="Alguna vez a la semana"/>
  </r>
  <r>
    <x v="1"/>
    <x v="49"/>
    <x v="0"/>
    <s v="d. Una computadora portátil o tableta de uso personal"/>
    <s v="f. Posgrado"/>
    <x v="0"/>
    <x v="0"/>
    <x v="1"/>
    <s v="Bastante"/>
    <s v="Poco"/>
    <x v="1"/>
    <x v="0"/>
    <x v="1"/>
    <n v="2"/>
    <x v="1"/>
    <n v="1"/>
    <n v="2"/>
    <n v="1"/>
    <n v="3"/>
    <n v="2"/>
    <n v="2"/>
    <n v="4"/>
    <x v="0"/>
    <x v="1"/>
    <s v="Alguna vez a la semana"/>
    <s v="Alguna vez al mes"/>
    <s v="Nunca"/>
    <s v="Alguna vez al mes"/>
    <s v="Alguna vez al trimestre"/>
    <x v="0"/>
    <x v="1"/>
    <x v="0"/>
    <s v="Por gusto"/>
    <s v="Por gusto"/>
    <x v="0"/>
    <x v="0"/>
    <s v="a. Lee muy despacio, c. No tiene la suficiente concentración para leer, d. No tiene la paciencia para leer"/>
    <s v="c. Porque prefiere otras actividades recreativas"/>
    <x v="4"/>
    <s v="a. Busca información complementaria, b. Consulta las cifras o recomendaciones del texto (notas al pie, remisión de publicidad, etc.), c. Mira videos, f. Consulta redes sociales, g. Consulta plataformas de preguntas y respuestas (Wikipedia, YahooRespuestas, etc.), h. Escribe en redes sociales"/>
    <x v="1"/>
    <s v="b. Portátil/laptop"/>
    <s v="e. Teléfono móvil"/>
    <s v="b. Portátil/laptop"/>
    <s v="b. Portátil/laptop"/>
    <s v="b. Portátil/laptop"/>
    <s v="e. Teléfono móvil"/>
    <s v="d. Lector de libros digitales"/>
    <s v="a. Mucho"/>
    <s v="d. Para expresar sus emociones o pensamientos"/>
    <s v="Alguna vez a la semana"/>
    <s v="Diariamente"/>
    <s v="Diariamente"/>
    <s v="Alguna vez al mes"/>
    <s v="Diariamente"/>
    <s v="Alguna vez a la semana"/>
    <s v="Alguna vez al trimestre"/>
  </r>
  <r>
    <x v="2"/>
    <x v="50"/>
    <x v="0"/>
    <s v="f. Un teléfono móvil de uso personal"/>
    <s v="c. Técnico"/>
    <x v="1"/>
    <x v="1"/>
    <x v="0"/>
    <s v="Bastante"/>
    <s v="Poco"/>
    <x v="1"/>
    <x v="0"/>
    <x v="0"/>
    <n v="3"/>
    <x v="1"/>
    <n v="3"/>
    <n v="3"/>
    <n v="2"/>
    <n v="1"/>
    <n v="1"/>
    <n v="1"/>
    <n v="2"/>
    <x v="1"/>
    <x v="1"/>
    <s v="Diariamente"/>
    <s v="Diariamente"/>
    <s v="Alguna vez a la semana"/>
    <s v="Alguna vez a la semana"/>
    <s v="Alguna vez a la semana"/>
    <x v="0"/>
    <x v="1"/>
    <x v="0"/>
    <s v="Por gusto"/>
    <s v="Por gusto"/>
    <x v="0"/>
    <x v="0"/>
    <s v="b. No comprende todo lo que lee"/>
    <s v="b. Por falta de tiempo"/>
    <x v="4"/>
    <s v="a. Busca información complementaria, e. Consulta otros lectores en plataformas especializadas, h. Escribe en redes sociales"/>
    <x v="2"/>
    <s v="b. Portátil/laptop"/>
    <s v="b. Portátil/laptop"/>
    <s v="b. Portátil/laptop"/>
    <s v="b. Portátil/laptop"/>
    <s v="b. Portátil/laptop"/>
    <s v="b. Portátil/laptop"/>
    <s v="b. Portátil/laptop"/>
    <s v="b. Algo"/>
    <s v="e. Para discutir o confrontar ideas"/>
    <s v="Alguna vez a la semana"/>
    <s v="Diariamente"/>
    <s v="Alguna vez a la semana"/>
    <s v="Alguna vez a la semana"/>
    <s v="Diariamente"/>
    <s v="Diariamente"/>
    <s v="Diariamente"/>
  </r>
  <r>
    <x v="1"/>
    <x v="51"/>
    <x v="0"/>
    <s v="f. Un teléfono móvil de uso personal"/>
    <s v="b. Secundaria"/>
    <x v="0"/>
    <x v="0"/>
    <x v="0"/>
    <s v="Bastante"/>
    <s v="Bastante"/>
    <x v="2"/>
    <x v="0"/>
    <x v="1"/>
    <n v="3"/>
    <x v="1"/>
    <n v="2"/>
    <n v="2"/>
    <n v="3"/>
    <n v="2"/>
    <n v="3"/>
    <n v="2"/>
    <n v="3"/>
    <x v="0"/>
    <x v="1"/>
    <s v="Alguna vez a la semana"/>
    <s v="Alguna vez a la semana"/>
    <s v="Alguna vez a la semana"/>
    <s v="Diariamente"/>
    <s v="Diariamente"/>
    <x v="0"/>
    <x v="0"/>
    <x v="0"/>
    <s v="Por necesidad"/>
    <s v="Por gusto"/>
    <x v="0"/>
    <x v="1"/>
    <s v="c. No tiene la suficiente concentración para leer, d. No tiene la paciencia para leer"/>
    <s v="b. Por falta de tiempo"/>
    <x v="1"/>
    <s v="b. Consulta las cifras o recomendaciones del texto (notas al pie, remisión de publicidad, etc.), c. Mira videos, g. Consulta plataformas de preguntas y respuestas (Wikipedia, YahooRespuestas, etc.)"/>
    <x v="1"/>
    <s v="e. Teléfono móvil"/>
    <s v="b. Portátil/laptop"/>
    <s v="e. Teléfono móvil"/>
    <s v="b. Portátil/laptop"/>
    <s v="e. Teléfono móvil"/>
    <s v="e. Teléfono móvil"/>
    <s v="b. Portátil/laptop"/>
    <s v="b. Algo"/>
    <s v="c. Para aprender"/>
    <s v="Alguna vez a la semana"/>
    <s v="Diariamente"/>
    <s v="Diariamente"/>
    <s v="Diariamente"/>
    <s v="Diariamente"/>
    <s v="Diariamente"/>
    <s v="Alguna vez a la semana"/>
  </r>
  <r>
    <x v="3"/>
    <x v="52"/>
    <x v="1"/>
    <s v="f. Un teléfono móvil de uso personal"/>
    <s v="c. Técnico"/>
    <x v="0"/>
    <x v="1"/>
    <x v="0"/>
    <s v="Bastante"/>
    <s v="Bastante"/>
    <x v="0"/>
    <x v="0"/>
    <x v="0"/>
    <n v="3"/>
    <x v="1"/>
    <n v="3"/>
    <n v="3"/>
    <n v="3"/>
    <n v="2"/>
    <n v="3"/>
    <n v="3"/>
    <n v="2"/>
    <x v="0"/>
    <x v="0"/>
    <s v="Alguna vez a la semana"/>
    <s v="Alguna vez a la semana"/>
    <s v="Alguna vez al mes"/>
    <s v="Alguna vez a la semana"/>
    <s v="Alguna vez a la semana"/>
    <x v="0"/>
    <x v="0"/>
    <x v="1"/>
    <s v="Por gusto"/>
    <s v="Por gusto"/>
    <x v="0"/>
    <x v="0"/>
    <s v="a. Lee muy despacio, c. No tiene la suficiente concentración para leer"/>
    <s v="b. Por falta de tiempo"/>
    <x v="1"/>
    <s v="a. Busca información complementaria, b. Consulta las cifras o recomendaciones del texto (notas al pie, remisión de publicidad, etc.), g. Consulta plataformas de preguntas y respuestas (Wikipedia, YahooRespuestas, etc.)"/>
    <x v="1"/>
    <s v="e. Teléfono móvil"/>
    <s v="e. Teléfono móvil"/>
    <s v="e. Teléfono móvil"/>
    <s v="e. Teléfono móvil"/>
    <s v="e. Teléfono móvil"/>
    <s v="e. Teléfono móvil"/>
    <s v="e. Teléfono móvil"/>
    <s v="b. Algo"/>
    <s v="b. Para el trabajo"/>
    <s v="Alguna vez a la semana"/>
    <s v="Alguna vez a la semana"/>
    <s v="Diariamente"/>
    <s v="Alguna vez a la semana"/>
    <s v="Diariamente"/>
    <s v="Diariamente"/>
    <s v="Alguna vez a la semana"/>
  </r>
  <r>
    <x v="2"/>
    <x v="53"/>
    <x v="1"/>
    <s v="f. Un teléfono móvil de uso personal"/>
    <s v="b. Secundaria"/>
    <x v="0"/>
    <x v="1"/>
    <x v="0"/>
    <s v="Mucho"/>
    <s v="Poco"/>
    <x v="1"/>
    <x v="0"/>
    <x v="2"/>
    <n v="3"/>
    <x v="3"/>
    <n v="2"/>
    <n v="2"/>
    <n v="3"/>
    <n v="3"/>
    <n v="4"/>
    <n v="2"/>
    <n v="1"/>
    <x v="0"/>
    <x v="1"/>
    <s v="Alguna vez al trimestre"/>
    <s v="Alguna vez a la semana"/>
    <s v="Alguna vez a la semana"/>
    <s v="Diariamente"/>
    <s v="Alguna vez al mes"/>
    <x v="1"/>
    <x v="0"/>
    <x v="1"/>
    <s v="Por necesidad"/>
    <s v="Por gusto"/>
    <x v="0"/>
    <x v="0"/>
    <s v="c. No tiene la suficiente concentración para leer, d. No tiene la paciencia para leer"/>
    <s v="g. Porque no tiene un lugar apropiado para leer"/>
    <x v="1"/>
    <s v="a. Busca información complementaria, b. Consulta las cifras o recomendaciones del texto (notas al pie, remisión de publicidad, etc.), f. Consulta redes sociales"/>
    <x v="1"/>
    <s v="e. Teléfono móvil"/>
    <s v="b. Portátil/laptop"/>
    <s v="e. Teléfono móvil"/>
    <s v="e. Teléfono móvil"/>
    <s v="e. Teléfono móvil"/>
    <s v="e. Teléfono móvil"/>
    <s v="b. Portátil/laptop"/>
    <s v="c. Poco"/>
    <s v="d. Para expresar sus emociones o pensamientos"/>
    <s v="Alguna vez a la semana"/>
    <s v="Alguna vez a la semana"/>
    <s v="Diariamente"/>
    <s v="Alguna vez a la semana"/>
    <s v="Diariamente"/>
    <s v="Diariamente"/>
    <s v="Alguna vez a la semana"/>
  </r>
  <r>
    <x v="0"/>
    <x v="54"/>
    <x v="0"/>
    <s v="f. Un teléfono móvil de uso personal"/>
    <s v="b. Secundaria"/>
    <x v="0"/>
    <x v="1"/>
    <x v="4"/>
    <s v="Poco"/>
    <s v="Poco"/>
    <x v="1"/>
    <x v="2"/>
    <x v="2"/>
    <n v="1"/>
    <x v="0"/>
    <n v="1"/>
    <n v="1"/>
    <n v="1"/>
    <n v="3"/>
    <n v="1"/>
    <n v="1"/>
    <n v="1"/>
    <x v="0"/>
    <x v="0"/>
    <s v="Alguna vez al mes"/>
    <s v="Nunca"/>
    <s v="Nunca"/>
    <s v="Nunca"/>
    <s v="Nunca"/>
    <x v="1"/>
    <x v="1"/>
    <x v="0"/>
    <s v="Por necesidad"/>
    <s v="Por gusto"/>
    <x v="0"/>
    <x v="1"/>
    <s v="b. No comprende todo lo que lee, d. No tiene la paciencia para leer, e. No lee por limitaciones físicas"/>
    <s v="c. Porque prefiere otras actividades recreativas"/>
    <x v="1"/>
    <s v="i. No hace nada"/>
    <x v="1"/>
    <s v="e. Teléfono móvil"/>
    <s v="e. Teléfono móvil"/>
    <s v="e. Teléfono móvil"/>
    <s v="e. Teléfono móvil"/>
    <s v="e. Teléfono móvil"/>
    <s v="e. Teléfono móvil"/>
    <s v="e. Teléfono móvil"/>
    <s v="c. Poco"/>
    <s v="d. Para expresar sus emociones o pensamientos"/>
    <s v="Alguna vez a la semana"/>
    <s v="Alguna vez a la semana"/>
    <s v="Diariamente"/>
    <s v="Alguna vez a la semana"/>
    <s v="Diariamente"/>
    <s v="Diariamente"/>
    <s v="Alguna vez al año"/>
  </r>
  <r>
    <x v="0"/>
    <x v="55"/>
    <x v="0"/>
    <s v="c. Una computadora portátil o tableta del trabajo"/>
    <s v="c. Técnico"/>
    <x v="0"/>
    <x v="2"/>
    <x v="0"/>
    <s v="Mucho"/>
    <s v="Poco"/>
    <x v="0"/>
    <x v="0"/>
    <x v="0"/>
    <n v="3"/>
    <x v="3"/>
    <n v="2"/>
    <n v="3"/>
    <n v="2"/>
    <n v="2"/>
    <n v="2"/>
    <n v="3"/>
    <n v="3"/>
    <x v="2"/>
    <x v="0"/>
    <s v="Alguna vez al mes"/>
    <s v="Diariamente"/>
    <s v="Alguna vez a la semana"/>
    <s v="Alguna vez a la semana"/>
    <s v="Alguna vez a la semana"/>
    <x v="0"/>
    <x v="1"/>
    <x v="0"/>
    <s v="Por gusto"/>
    <s v="Por gusto"/>
    <x v="0"/>
    <x v="0"/>
    <s v="a. Lee muy despacio"/>
    <s v="c. Porque prefiere otras actividades recreativas"/>
    <x v="0"/>
    <s v="c. Mira videos, f. Consulta redes sociales, h. Escribe en redes sociales"/>
    <x v="2"/>
    <s v="a. Computadora de escritorio"/>
    <s v="a. Computadora de escritorio"/>
    <s v="a. Computadora de escritorio"/>
    <s v="d. Lector de libros digitales"/>
    <s v="a. Computadora de escritorio"/>
    <s v="a. Computadora de escritorio"/>
    <s v="b. Portátil/laptop"/>
    <s v="b. Algo"/>
    <s v="d. Para expresar sus emociones o pensamientos"/>
    <s v="Alguna vez al mes"/>
    <s v="Alguna vez a la semana"/>
    <s v="Diariamente"/>
    <s v="Diariamente"/>
    <s v="Diariamente"/>
    <s v="Diariamente"/>
    <s v="Alguna vez al año"/>
  </r>
  <r>
    <x v="2"/>
    <x v="56"/>
    <x v="0"/>
    <s v="f. Un teléfono móvil de uso personal"/>
    <s v="b. Secundaria"/>
    <x v="1"/>
    <x v="1"/>
    <x v="2"/>
    <s v="Mucho"/>
    <s v="Poco"/>
    <x v="2"/>
    <x v="0"/>
    <x v="0"/>
    <n v="3"/>
    <x v="3"/>
    <n v="1"/>
    <n v="2"/>
    <n v="2"/>
    <n v="1"/>
    <n v="1"/>
    <n v="1"/>
    <n v="4"/>
    <x v="2"/>
    <x v="0"/>
    <s v="Alguna vez al mes"/>
    <s v="Alguna vez a la semana"/>
    <s v="Alguna vez al trimestre"/>
    <s v="Alguna vez a la semana"/>
    <s v="Alguna vez a la semana"/>
    <x v="0"/>
    <x v="0"/>
    <x v="0"/>
    <s v="Por necesidad"/>
    <s v="Por gusto"/>
    <x v="0"/>
    <x v="0"/>
    <s v="a. Lee muy despacio, c. No tiene la suficiente concentración para leer, d. No tiene la paciencia para leer"/>
    <s v="d. Porque le da pereza"/>
    <x v="0"/>
    <s v="a. Busca información complementaria, c. Mira videos, g. Consulta plataformas de preguntas y respuestas (Wikipedia, YahooRespuestas, etc.)"/>
    <x v="1"/>
    <s v="e. Teléfono móvil"/>
    <s v="e. Teléfono móvil"/>
    <s v="e. Teléfono móvil"/>
    <s v="e. Teléfono móvil"/>
    <s v="a. Computadora de escritorio"/>
    <s v="e. Teléfono móvil"/>
    <s v="e. Teléfono móvil"/>
    <s v="b. Algo"/>
    <s v="d. Para expresar sus emociones o pensamientos"/>
    <s v="Alguna vez al mes"/>
    <s v="Alguna vez a la semana"/>
    <s v="Diariamente"/>
    <s v="Alguna vez al mes"/>
    <s v="Diariamente"/>
    <s v="Diariamente"/>
    <s v="Alguna vez al mes"/>
  </r>
  <r>
    <x v="1"/>
    <x v="57"/>
    <x v="0"/>
    <s v="f. Un teléfono móvil de uso personal"/>
    <s v="c. Técnico"/>
    <x v="0"/>
    <x v="0"/>
    <x v="1"/>
    <s v="Bastante"/>
    <s v="Bastante"/>
    <x v="1"/>
    <x v="0"/>
    <x v="1"/>
    <n v="3"/>
    <x v="2"/>
    <n v="2"/>
    <n v="3"/>
    <n v="3"/>
    <n v="2"/>
    <n v="4"/>
    <n v="2"/>
    <n v="1"/>
    <x v="1"/>
    <x v="0"/>
    <s v="Alguna vez a la semana"/>
    <s v="Diariamente"/>
    <s v="Alguna vez al mes"/>
    <s v="Alguna vez a la semana"/>
    <s v="Alguna vez a la semana"/>
    <x v="0"/>
    <x v="1"/>
    <x v="0"/>
    <s v="Por necesidad"/>
    <s v="Por necesidad"/>
    <x v="0"/>
    <x v="0"/>
    <s v="a. Lee muy despacio"/>
    <s v="i. Porque no tiene acceso permanente a Internet"/>
    <x v="1"/>
    <s v="a. Busca información complementaria, d. Participa en foros"/>
    <x v="1"/>
    <s v="e. Teléfono móvil"/>
    <s v="e. Teléfono móvil"/>
    <s v="e. Teléfono móvil"/>
    <s v="e. Teléfono móvil"/>
    <s v="b. Portátil/laptop"/>
    <s v="e. Teléfono móvil"/>
    <s v="b. Portátil/laptop"/>
    <s v="b. Algo"/>
    <s v="e. Para discutir o confrontar ideas"/>
    <s v="Diariamente"/>
    <s v="Diariamente"/>
    <s v="Alguna vez a la semana"/>
    <s v="Alguna vez a la semana"/>
    <s v="Diariamente"/>
    <s v="Diariamente"/>
    <s v="Alguna vez a la semana"/>
  </r>
  <r>
    <x v="3"/>
    <x v="58"/>
    <x v="1"/>
    <s v="d. Una computadora portátil o tableta de uso personal"/>
    <s v="b. Secundaria"/>
    <x v="1"/>
    <x v="0"/>
    <x v="0"/>
    <s v="Bastante"/>
    <s v="Bastante"/>
    <x v="0"/>
    <x v="1"/>
    <x v="1"/>
    <n v="1"/>
    <x v="1"/>
    <n v="3"/>
    <n v="2"/>
    <n v="1"/>
    <n v="2"/>
    <n v="4"/>
    <n v="2"/>
    <n v="1"/>
    <x v="0"/>
    <x v="1"/>
    <s v="Alguna vez a la semana"/>
    <s v="Alguna vez a la semana"/>
    <s v="Alguna vez al mes"/>
    <s v="Alguna vez a la semana"/>
    <s v="Alguna vez a la semana"/>
    <x v="0"/>
    <x v="0"/>
    <x v="1"/>
    <s v="Por necesidad"/>
    <s v="Por gusto"/>
    <x v="1"/>
    <x v="1"/>
    <s v="b. No comprende todo lo que lee, c. No tiene la suficiente concentración para leer, e. No lee por limitaciones físicas"/>
    <s v="h. Por limitaciones para leer"/>
    <x v="4"/>
    <s v="a. Busca información complementaria, d. Participa en foros, g. Consulta plataformas de preguntas y respuestas (Wikipedia, YahooRespuestas, etc.)"/>
    <x v="1"/>
    <s v="b. Portátil/laptop"/>
    <s v="b. Portátil/laptop"/>
    <s v="b. Portátil/laptop"/>
    <s v="b. Portátil/laptop"/>
    <s v="b. Portátil/laptop"/>
    <s v="b. Portátil/laptop"/>
    <s v="b. Portátil/laptop"/>
    <s v="b. Algo"/>
    <s v="a. Para comunicarse con otros"/>
    <s v="Alguna vez al trimestre"/>
    <s v="Alguna vez al trimestre"/>
    <s v="Diariamente"/>
    <s v="Alguna vez a la semana"/>
    <s v="Diariamente"/>
    <s v="Diariamente"/>
    <s v="Diariamente"/>
  </r>
  <r>
    <x v="0"/>
    <x v="59"/>
    <x v="0"/>
    <s v="f. Un teléfono móvil de uso personal"/>
    <s v="e. Universitaria"/>
    <x v="0"/>
    <x v="0"/>
    <x v="0"/>
    <s v="Bastante"/>
    <s v="Bastante"/>
    <x v="1"/>
    <x v="0"/>
    <x v="1"/>
    <n v="4"/>
    <x v="1"/>
    <n v="3"/>
    <n v="2"/>
    <n v="3"/>
    <n v="2"/>
    <n v="4"/>
    <n v="1"/>
    <n v="2"/>
    <x v="0"/>
    <x v="1"/>
    <s v="Alguna vez a la semana"/>
    <s v="Diariamente"/>
    <s v="Alguna vez al trimestre"/>
    <s v="Diariamente"/>
    <s v="Alguna vez a la semana"/>
    <x v="0"/>
    <x v="1"/>
    <x v="1"/>
    <s v="Por necesidad"/>
    <s v="Por gusto"/>
    <x v="1"/>
    <x v="1"/>
    <s v="b. No comprende todo lo que lee"/>
    <s v="b. Por falta de tiempo"/>
    <x v="1"/>
    <s v="c. Mira videos, g. Consulta plataformas de preguntas y respuestas (Wikipedia, YahooRespuestas, etc.)"/>
    <x v="2"/>
    <s v="d. Lector de libros digitales"/>
    <s v="a. Computadora de escritorio"/>
    <s v="a. Computadora de escritorio"/>
    <s v="e. Teléfono móvil"/>
    <s v="e. Teléfono móvil"/>
    <s v="a. Computadora de escritorio"/>
    <s v="d. Lector de libros digitales"/>
    <s v="b. Algo"/>
    <s v="d. Para expresar sus emociones o pensamientos"/>
    <s v="Alguna vez a la semana"/>
    <s v="Alguna vez a la semana"/>
    <s v="Diariamente"/>
    <s v="Diariamente"/>
    <s v="Diariamente"/>
    <s v="Diariamente"/>
    <s v="Alguna vez al mes"/>
  </r>
  <r>
    <x v="1"/>
    <x v="60"/>
    <x v="0"/>
    <s v="c. Una computadora portátil o tableta del trabajo"/>
    <s v="b. Secundaria"/>
    <x v="3"/>
    <x v="0"/>
    <x v="0"/>
    <s v="Mucho"/>
    <s v="Bastante"/>
    <x v="2"/>
    <x v="0"/>
    <x v="1"/>
    <n v="4"/>
    <x v="2"/>
    <n v="4"/>
    <n v="4"/>
    <n v="3"/>
    <n v="2"/>
    <n v="2"/>
    <n v="1"/>
    <n v="1"/>
    <x v="0"/>
    <x v="0"/>
    <s v="Diariamente"/>
    <s v="Alguna vez a la semana"/>
    <s v="Nunca"/>
    <s v="Alguna vez a la semana"/>
    <s v="Alguna vez a la semana"/>
    <x v="0"/>
    <x v="0"/>
    <x v="1"/>
    <s v="Por necesidad"/>
    <s v="Por gusto"/>
    <x v="0"/>
    <x v="0"/>
    <s v="c. No tiene la suficiente concentración para leer"/>
    <s v="d. Porque le da pereza"/>
    <x v="0"/>
    <s v="a. Busca información complementaria, c. Mira videos, g. Consulta plataformas de preguntas y respuestas (Wikipedia, YahooRespuestas, etc.)"/>
    <x v="2"/>
    <s v="e. Teléfono móvil"/>
    <s v="b. Portátil/laptop"/>
    <s v="b. Portátil/laptop"/>
    <s v="b. Portátil/laptop"/>
    <s v="b. Portátil/laptop"/>
    <s v="e. Teléfono móvil"/>
    <s v="b. Portátil/laptop"/>
    <s v="a. Mucho"/>
    <s v="d. Para expresar sus emociones o pensamientos"/>
    <s v="Alguna vez al año"/>
    <s v="Diariamente"/>
    <s v="Diariamente"/>
    <s v="Alguna vez a la semana"/>
    <s v="Alguna vez a la semana"/>
    <s v="Alguna vez a la semana"/>
    <s v="Alguna vez a la semana"/>
  </r>
  <r>
    <x v="3"/>
    <x v="61"/>
    <x v="1"/>
    <s v="f. Un teléfono móvil de uso personal"/>
    <s v="d. Tecnológico"/>
    <x v="0"/>
    <x v="1"/>
    <x v="0"/>
    <s v="Mucho"/>
    <s v="Bastante"/>
    <x v="2"/>
    <x v="0"/>
    <x v="1"/>
    <n v="4"/>
    <x v="2"/>
    <n v="4"/>
    <n v="4"/>
    <n v="2"/>
    <n v="2"/>
    <n v="2"/>
    <n v="1"/>
    <n v="2"/>
    <x v="1"/>
    <x v="0"/>
    <s v="Diariamente"/>
    <s v="Diariamente"/>
    <s v="Nunca"/>
    <s v="Diariamente"/>
    <s v="Alguna vez al mes"/>
    <x v="0"/>
    <x v="1"/>
    <x v="0"/>
    <s v="Por necesidad"/>
    <s v="Por gusto"/>
    <x v="0"/>
    <x v="0"/>
    <s v="b. No comprende todo lo que lee"/>
    <s v="b. Por falta de tiempo"/>
    <x v="4"/>
    <s v="a. Busca información complementaria, c. Mira videos"/>
    <x v="1"/>
    <s v="c. Tableta"/>
    <s v="e. Teléfono móvil"/>
    <s v="e. Teléfono móvil"/>
    <s v="e. Teléfono móvil"/>
    <s v="e. Teléfono móvil"/>
    <s v="e. Teléfono móvil"/>
    <s v="c. Tableta"/>
    <s v="b. Algo"/>
    <s v="b. Para el trabajo"/>
    <s v="Alguna vez a la semana"/>
    <s v="Diariamente"/>
    <s v="Alguna vez a la semana"/>
    <s v="Alguna vez a la semana"/>
    <s v="Diariamente"/>
    <s v="Alguna vez al mes"/>
    <s v="Alguna vez al mes"/>
  </r>
  <r>
    <x v="0"/>
    <x v="62"/>
    <x v="0"/>
    <s v="c. Una computadora portátil o tableta del trabajo"/>
    <s v="b. Secundaria"/>
    <x v="1"/>
    <x v="0"/>
    <x v="2"/>
    <s v="Bastante"/>
    <s v="Poco"/>
    <x v="1"/>
    <x v="0"/>
    <x v="1"/>
    <n v="3"/>
    <x v="3"/>
    <n v="3"/>
    <n v="3"/>
    <n v="3"/>
    <n v="2"/>
    <n v="2"/>
    <n v="1"/>
    <n v="2"/>
    <x v="0"/>
    <x v="1"/>
    <s v="Diariamente"/>
    <s v="Alguna vez al mes"/>
    <s v="Alguna vez a la semana"/>
    <s v="Diariamente"/>
    <s v="Alguna vez al mes"/>
    <x v="0"/>
    <x v="1"/>
    <x v="0"/>
    <s v="Por necesidad"/>
    <s v="Por gusto"/>
    <x v="0"/>
    <x v="0"/>
    <s v="b. No comprende todo lo que lee, c. No tiene la suficiente concentración para leer"/>
    <s v="b. Por falta de tiempo"/>
    <x v="1"/>
    <s v="a. Busca información complementaria, c. Mira videos, g. Consulta plataformas de preguntas y respuestas (Wikipedia, YahooRespuestas, etc.)"/>
    <x v="1"/>
    <s v="e. Teléfono móvil"/>
    <s v="b. Portátil/laptop"/>
    <s v="b. Portátil/laptop"/>
    <s v="b. Portátil/laptop"/>
    <s v="e. Teléfono móvil"/>
    <s v="a. Computadora de escritorio"/>
    <s v="e. Teléfono móvil"/>
    <s v="a. Mucho"/>
    <s v="f. Para sentirse mejor"/>
    <s v="Alguna vez a la semana"/>
    <s v="Diariamente"/>
    <s v="Alguna vez a la semana"/>
    <s v="Alguna vez al mes"/>
    <s v="Alguna vez a la semana"/>
    <s v="Diariamente"/>
    <s v="Nunca"/>
  </r>
  <r>
    <x v="0"/>
    <x v="63"/>
    <x v="0"/>
    <s v="f. Un teléfono móvil de uso personal"/>
    <s v="d. Tecnológico"/>
    <x v="0"/>
    <x v="0"/>
    <x v="0"/>
    <s v="Bastante"/>
    <s v="Bastante"/>
    <x v="0"/>
    <x v="0"/>
    <x v="1"/>
    <n v="4"/>
    <x v="0"/>
    <n v="3"/>
    <n v="3"/>
    <n v="4"/>
    <n v="2"/>
    <n v="2"/>
    <n v="2"/>
    <n v="3"/>
    <x v="0"/>
    <x v="1"/>
    <s v="Alguna vez a la semana"/>
    <s v="Diariamente"/>
    <s v="Nunca"/>
    <s v="Alguna vez a la semana"/>
    <s v="Alguna vez a la semana"/>
    <x v="1"/>
    <x v="0"/>
    <x v="1"/>
    <s v="Por gusto"/>
    <s v="Por gusto"/>
    <x v="0"/>
    <x v="1"/>
    <s v="c. No tiene la suficiente concentración para leer"/>
    <s v="g. Porque no tiene un lugar apropiado para leer"/>
    <x v="1"/>
    <s v="c. Mira videos"/>
    <x v="1"/>
    <s v="e. Teléfono móvil"/>
    <s v="e. Teléfono móvil"/>
    <s v="e. Teléfono móvil"/>
    <s v="e. Teléfono móvil"/>
    <s v="e. Teléfono móvil"/>
    <s v="e. Teléfono móvil"/>
    <s v="e. Teléfono móvil"/>
    <s v="b. Algo"/>
    <s v="d. Para expresar sus emociones o pensamientos"/>
    <s v="Alguna vez al mes"/>
    <s v="Alguna vez al mes"/>
    <s v="Diariamente"/>
    <s v="Diariamente"/>
    <s v="Diariamente"/>
    <s v="Alguna vez al mes"/>
    <s v="Alguna vez al año"/>
  </r>
  <r>
    <x v="3"/>
    <x v="64"/>
    <x v="1"/>
    <s v="f. Un teléfono móvil de uso personal"/>
    <s v="d. Tecnológico"/>
    <x v="0"/>
    <x v="1"/>
    <x v="0"/>
    <s v="Mucho"/>
    <s v="Bastante"/>
    <x v="2"/>
    <x v="0"/>
    <x v="1"/>
    <n v="4"/>
    <x v="2"/>
    <n v="4"/>
    <n v="4"/>
    <n v="2"/>
    <n v="2"/>
    <n v="2"/>
    <n v="1"/>
    <n v="2"/>
    <x v="1"/>
    <x v="0"/>
    <s v="Diariamente"/>
    <s v="Diariamente"/>
    <s v="Nunca"/>
    <s v="Diariamente"/>
    <s v="Alguna vez al mes"/>
    <x v="0"/>
    <x v="1"/>
    <x v="0"/>
    <s v="Por necesidad"/>
    <s v="Por gusto"/>
    <x v="0"/>
    <x v="0"/>
    <s v="b. No comprende todo lo que lee"/>
    <s v="b. Por falta de tiempo"/>
    <x v="4"/>
    <s v="a. Busca información complementaria, c. Mira videos"/>
    <x v="1"/>
    <s v="c. Tableta"/>
    <s v="e. Teléfono móvil"/>
    <s v="e. Teléfono móvil"/>
    <s v="e. Teléfono móvil"/>
    <s v="e. Teléfono móvil"/>
    <s v="e. Teléfono móvil"/>
    <s v="c. Tableta"/>
    <s v="b. Algo"/>
    <s v="b. Para el trabajo"/>
    <s v="Alguna vez a la semana"/>
    <s v="Diariamente"/>
    <s v="Alguna vez a la semana"/>
    <s v="Alguna vez a la semana"/>
    <s v="Diariamente"/>
    <s v="Alguna vez al mes"/>
    <s v="Alguna vez al mes"/>
  </r>
  <r>
    <x v="3"/>
    <x v="65"/>
    <x v="0"/>
    <s v="e. Un teléfono móvil del trabajo"/>
    <s v="c. Técnico"/>
    <x v="0"/>
    <x v="2"/>
    <x v="1"/>
    <s v="Bastante"/>
    <s v="Poco"/>
    <x v="2"/>
    <x v="0"/>
    <x v="1"/>
    <n v="4"/>
    <x v="1"/>
    <n v="3"/>
    <n v="2"/>
    <n v="4"/>
    <n v="3"/>
    <n v="4"/>
    <n v="3"/>
    <n v="1"/>
    <x v="0"/>
    <x v="1"/>
    <s v="Diariamente"/>
    <s v="Alguna vez a la semana"/>
    <s v="Alguna vez al trimestre"/>
    <s v="Diariamente"/>
    <s v="Diariamente"/>
    <x v="0"/>
    <x v="1"/>
    <x v="0"/>
    <s v="Por gusto"/>
    <s v="Por gusto"/>
    <x v="0"/>
    <x v="1"/>
    <s v="a. Lee muy despacio, e. No lee por limitaciones físicas"/>
    <s v="b. Por falta de tiempo"/>
    <x v="4"/>
    <s v="a. Busca información complementaria, g. Consulta plataformas de preguntas y respuestas (Wikipedia, YahooRespuestas, etc.)"/>
    <x v="2"/>
    <s v="e. Teléfono móvil"/>
    <s v="e. Teléfono móvil"/>
    <s v="a. Computadora de escritorio"/>
    <s v="e. Teléfono móvil"/>
    <s v="e. Teléfono móvil"/>
    <s v="e. Teléfono móvil"/>
    <s v="e. Teléfono móvil"/>
    <s v="c. Poco"/>
    <s v="g. Para dar a conocer acontecimientos importantes (familiares, sociales, etc.)"/>
    <s v="Diariamente"/>
    <s v="Alguna vez a la semana"/>
    <s v="Diariamente"/>
    <s v="Diariamente"/>
    <s v="Diariamente"/>
    <s v="Diariamente"/>
    <s v="Diariamente"/>
  </r>
  <r>
    <x v="3"/>
    <x v="66"/>
    <x v="1"/>
    <s v="f. Un teléfono móvil de uso personal"/>
    <s v="d. Tecnológico"/>
    <x v="0"/>
    <x v="0"/>
    <x v="0"/>
    <s v="Mucho"/>
    <s v="Bastante"/>
    <x v="1"/>
    <x v="0"/>
    <x v="0"/>
    <n v="4"/>
    <x v="3"/>
    <n v="2"/>
    <n v="2"/>
    <n v="2"/>
    <n v="1"/>
    <n v="4"/>
    <n v="1"/>
    <n v="1"/>
    <x v="1"/>
    <x v="0"/>
    <s v="Alguna vez a la semana"/>
    <s v="Alguna vez al mes"/>
    <s v="Diariamente"/>
    <s v="Alguna vez al mes"/>
    <s v="Alguna vez al mes"/>
    <x v="0"/>
    <x v="0"/>
    <x v="1"/>
    <s v="Por necesidad"/>
    <s v="Por gusto"/>
    <x v="1"/>
    <x v="1"/>
    <s v="b. No comprende todo lo que lee, c. No tiene la suficiente concentración para leer, d. No tiene la paciencia para leer"/>
    <s v="b. Por falta de tiempo"/>
    <x v="1"/>
    <s v="b. Consulta las cifras o recomendaciones del texto (notas al pie, remisión de publicidad, etc.), c. Mira videos, f. Consulta redes sociales"/>
    <x v="2"/>
    <s v="e. Teléfono móvil"/>
    <s v="e. Teléfono móvil"/>
    <s v="e. Teléfono móvil"/>
    <s v="e. Teléfono móvil"/>
    <s v="e. Teléfono móvil"/>
    <s v="e. Teléfono móvil"/>
    <s v="e. Teléfono móvil"/>
    <s v="c. Poco"/>
    <s v="c. Para aprender"/>
    <s v="Nunca"/>
    <s v="Alguna vez a la semana"/>
    <s v="Nunca"/>
    <s v="Alguna vez a la semana"/>
    <s v="Diariamente"/>
    <s v="Diariamente"/>
    <s v="Alguna vez al mes"/>
  </r>
  <r>
    <x v="1"/>
    <x v="67"/>
    <x v="0"/>
    <s v="f. Un teléfono móvil de uso personal"/>
    <s v="b. Secundaria"/>
    <x v="2"/>
    <x v="0"/>
    <x v="0"/>
    <s v="Bastante"/>
    <s v="Poco"/>
    <x v="2"/>
    <x v="0"/>
    <x v="3"/>
    <n v="4"/>
    <x v="2"/>
    <n v="4"/>
    <n v="4"/>
    <n v="4"/>
    <n v="4"/>
    <n v="1"/>
    <n v="1"/>
    <n v="4"/>
    <x v="1"/>
    <x v="1"/>
    <s v="Alguna vez a la semana"/>
    <s v="Diariamente"/>
    <s v="Alguna vez a la semana"/>
    <s v="Diariamente"/>
    <s v="Diariamente"/>
    <x v="0"/>
    <x v="1"/>
    <x v="0"/>
    <s v="Por necesidad"/>
    <s v="Por gusto"/>
    <x v="0"/>
    <x v="0"/>
    <s v="b. No comprende todo lo que lee, c. No tiene la suficiente concentración para leer"/>
    <s v="g. Porque no tiene un lugar apropiado para leer"/>
    <x v="0"/>
    <s v="a. Busca información complementaria, c. Mira videos, f. Consulta redes sociales, h. Escribe en redes sociales"/>
    <x v="2"/>
    <s v="e. Teléfono móvil"/>
    <s v="b. Portátil/laptop"/>
    <s v="b. Portátil/laptop"/>
    <s v="b. Portátil/laptop"/>
    <s v="e. Teléfono móvil"/>
    <s v="e. Teléfono móvil"/>
    <s v="b. Portátil/laptop"/>
    <s v="a. Mucho"/>
    <s v="g. Para dar a conocer acontecimientos importantes (familiares, sociales, etc.)"/>
    <s v="Diariamente"/>
    <s v="Diariamente"/>
    <s v="Diariamente"/>
    <s v="Diariamente"/>
    <s v="Diariamente"/>
    <s v="Diariamente"/>
    <s v="Diariamente"/>
  </r>
  <r>
    <x v="2"/>
    <x v="68"/>
    <x v="1"/>
    <s v="b. Una computadora de escritorio en el hogar"/>
    <s v="d. Tecnológico"/>
    <x v="2"/>
    <x v="0"/>
    <x v="2"/>
    <s v="Mucho"/>
    <s v="Bastante"/>
    <x v="2"/>
    <x v="1"/>
    <x v="2"/>
    <n v="1"/>
    <x v="0"/>
    <n v="3"/>
    <n v="1"/>
    <n v="2"/>
    <n v="1"/>
    <n v="2"/>
    <n v="1"/>
    <n v="2"/>
    <x v="1"/>
    <x v="1"/>
    <s v="Alguna vez a la semana"/>
    <s v="Alguna vez a la semana"/>
    <s v="Alguna vez a la semana"/>
    <s v="Alguna vez a la semana"/>
    <s v="Alguna vez a la semana"/>
    <x v="0"/>
    <x v="1"/>
    <x v="0"/>
    <s v="Por necesidad"/>
    <s v="Por necesidad"/>
    <x v="1"/>
    <x v="1"/>
    <s v="a. Lee muy despacio"/>
    <s v="d. Porque le da pereza"/>
    <x v="4"/>
    <s v="b. Consulta las cifras o recomendaciones del texto (notas al pie, remisión de publicidad, etc.)"/>
    <x v="1"/>
    <s v="a. Computadora de escritorio"/>
    <s v="a. Computadora de escritorio"/>
    <s v="a. Computadora de escritorio"/>
    <s v="a. Computadora de escritorio"/>
    <s v="a. Computadora de escritorio"/>
    <s v="a. Computadora de escritorio"/>
    <s v="a. Computadora de escritorio"/>
    <s v="a. Mucho"/>
    <s v="b. Para el trabajo"/>
    <s v="Diariamente"/>
    <s v="Diariamente"/>
    <s v="Diariamente"/>
    <s v="Diariamente"/>
    <s v="Diariamente"/>
    <s v="Diariamente"/>
    <s v="Diariamente"/>
  </r>
  <r>
    <x v="1"/>
    <x v="69"/>
    <x v="0"/>
    <s v="f. Un teléfono móvil de uso personal"/>
    <s v="e. Universitaria"/>
    <x v="0"/>
    <x v="1"/>
    <x v="0"/>
    <s v="Mucho"/>
    <s v="Bastante"/>
    <x v="2"/>
    <x v="0"/>
    <x v="3"/>
    <n v="4"/>
    <x v="2"/>
    <n v="4"/>
    <n v="3"/>
    <n v="4"/>
    <n v="1"/>
    <n v="4"/>
    <n v="2"/>
    <n v="1"/>
    <x v="1"/>
    <x v="1"/>
    <s v="Diariamente"/>
    <s v="Diariamente"/>
    <s v="Nunca"/>
    <s v="Diariamente"/>
    <s v="Diariamente"/>
    <x v="0"/>
    <x v="0"/>
    <x v="1"/>
    <s v="Por gusto"/>
    <s v="Por gusto"/>
    <x v="0"/>
    <x v="0"/>
    <s v="c. No tiene la suficiente concentración para leer"/>
    <s v="c. Porque prefiere otras actividades recreativas"/>
    <x v="1"/>
    <s v="c. Mira videos, f. Consulta redes sociales, g. Consulta plataformas de preguntas y respuestas (Wikipedia, YahooRespuestas, etc.)"/>
    <x v="2"/>
    <s v="e. Teléfono móvil"/>
    <s v="e. Teléfono móvil"/>
    <s v="e. Teléfono móvil"/>
    <s v="e. Teléfono móvil"/>
    <s v="e. Teléfono móvil"/>
    <s v="e. Teléfono móvil"/>
    <s v="e. Teléfono móvil"/>
    <s v="a. Mucho"/>
    <s v="d. Para expresar sus emociones o pensamientos"/>
    <s v="Alguna vez a la semana"/>
    <s v="Alguna vez a la semana"/>
    <s v="Diariamente"/>
    <s v="Alguna vez a la semana"/>
    <s v="Diariamente"/>
    <s v="Diariamente"/>
    <s v="Alguna vez al mes"/>
  </r>
  <r>
    <x v="3"/>
    <x v="70"/>
    <x v="0"/>
    <s v="d. Una computadora portátil o tableta de uso personal"/>
    <s v="c. Técnico"/>
    <x v="0"/>
    <x v="0"/>
    <x v="0"/>
    <s v="Bastante"/>
    <s v="Poco"/>
    <x v="2"/>
    <x v="0"/>
    <x v="0"/>
    <n v="4"/>
    <x v="1"/>
    <n v="3"/>
    <n v="3"/>
    <n v="2"/>
    <n v="2"/>
    <n v="2"/>
    <n v="2"/>
    <n v="2"/>
    <x v="1"/>
    <x v="1"/>
    <s v="Diariamente"/>
    <s v="Diariamente"/>
    <s v="Alguna vez a la semana"/>
    <s v="Diariamente"/>
    <s v="Diariamente"/>
    <x v="0"/>
    <x v="0"/>
    <x v="0"/>
    <s v="Por necesidad"/>
    <s v="Por gusto"/>
    <x v="0"/>
    <x v="0"/>
    <s v="a. Lee muy despacio, b. No comprende todo lo que lee, c. No tiene la suficiente concentración para leer, d. No tiene la paciencia para leer"/>
    <s v="c. Porque prefiere otras actividades recreativas"/>
    <x v="4"/>
    <s v="a. Busca información complementaria, b. Consulta las cifras o recomendaciones del texto (notas al pie, remisión de publicidad, etc.), c. Mira videos, f. Consulta redes sociales"/>
    <x v="1"/>
    <s v="b. Portátil/laptop"/>
    <s v="b. Portátil/laptop"/>
    <s v="b. Portátil/laptop"/>
    <s v="b. Portátil/laptop"/>
    <s v="b. Portátil/laptop"/>
    <s v="b. Portátil/laptop"/>
    <s v="b. Portátil/laptop"/>
    <s v="c. Poco"/>
    <s v="a. Para comunicarse con otros"/>
    <s v="Alguna vez a la semana"/>
    <s v="Diariamente"/>
    <s v="Diariamente"/>
    <s v="Diariamente"/>
    <s v="Diariamente"/>
    <s v="Diariamente"/>
    <s v="Alguna vez a la semana"/>
  </r>
  <r>
    <x v="0"/>
    <x v="71"/>
    <x v="1"/>
    <s v="f. Un teléfono móvil de uso personal"/>
    <s v="b. Secundaria"/>
    <x v="1"/>
    <x v="1"/>
    <x v="1"/>
    <s v="Poco"/>
    <s v="Mucho"/>
    <x v="2"/>
    <x v="0"/>
    <x v="1"/>
    <n v="4"/>
    <x v="2"/>
    <n v="4"/>
    <n v="4"/>
    <n v="1"/>
    <n v="1"/>
    <n v="4"/>
    <n v="1"/>
    <n v="1"/>
    <x v="1"/>
    <x v="1"/>
    <s v="Diariamente"/>
    <s v="Diariamente"/>
    <s v="Alguna vez al mes"/>
    <s v="Diariamente"/>
    <s v="Diariamente"/>
    <x v="0"/>
    <x v="1"/>
    <x v="0"/>
    <s v="Por necesidad"/>
    <s v="Por necesidad"/>
    <x v="1"/>
    <x v="0"/>
    <s v="e. No lee por limitaciones físicas"/>
    <s v="f. Porque no sabe qué leer"/>
    <x v="2"/>
    <s v="c. Mira videos, g. Consulta plataformas de preguntas y respuestas (Wikipedia, YahooRespuestas, etc.)"/>
    <x v="1"/>
    <s v="e. Teléfono móvil"/>
    <s v="e. Teléfono móvil"/>
    <s v="e. Teléfono móvil"/>
    <s v="e. Teléfono móvil"/>
    <s v="e. Teléfono móvil"/>
    <s v="e. Teléfono móvil"/>
    <s v="e. Teléfono móvil"/>
    <s v="a. Mucho"/>
    <s v="d. Para expresar sus emociones o pensamientos"/>
    <s v="Alguna vez a la semana"/>
    <s v="Alguna vez a la semana"/>
    <s v="Diariamente"/>
    <s v="Alguna vez a la semana"/>
    <s v="Diariamente"/>
    <s v="Alguna vez a la semana"/>
    <s v="Alguna vez a la semana"/>
  </r>
  <r>
    <x v="1"/>
    <x v="72"/>
    <x v="1"/>
    <s v="f. Un teléfono móvil de uso personal"/>
    <s v="b. Secundaria"/>
    <x v="0"/>
    <x v="1"/>
    <x v="0"/>
    <s v="Poco"/>
    <s v="Poco"/>
    <x v="2"/>
    <x v="0"/>
    <x v="1"/>
    <n v="4"/>
    <x v="2"/>
    <n v="4"/>
    <n v="2"/>
    <n v="1"/>
    <n v="2"/>
    <n v="2"/>
    <n v="1"/>
    <n v="1"/>
    <x v="2"/>
    <x v="2"/>
    <s v="Alguna vez al mes"/>
    <s v="Alguna vez al mes"/>
    <s v="Alguna vez al mes"/>
    <s v="Alguna vez al mes"/>
    <s v="Alguna vez al mes"/>
    <x v="0"/>
    <x v="1"/>
    <x v="1"/>
    <s v="Por gusto"/>
    <s v="Por gusto"/>
    <x v="0"/>
    <x v="0"/>
    <s v="b. No comprende todo lo que lee"/>
    <s v="g. Porque no tiene un lugar apropiado para leer"/>
    <x v="4"/>
    <s v="d. Participa en foros"/>
    <x v="2"/>
    <s v="d. Lector de libros digitales"/>
    <s v="d. Lector de libros digitales"/>
    <s v="d. Lector de libros digitales"/>
    <s v="d. Lector de libros digitales"/>
    <s v="d. Lector de libros digitales"/>
    <s v="d. Lector de libros digitales"/>
    <s v="e. Teléfono móvil"/>
    <s v="b. Algo"/>
    <s v="a. Para comunicarse con otros"/>
    <s v="Diariamente"/>
    <s v="Diariamente"/>
    <s v="Diariamente"/>
    <s v="Diariamente"/>
    <s v="Diariamente"/>
    <s v="Diariamente"/>
    <s v="Diariamente"/>
  </r>
  <r>
    <x v="3"/>
    <x v="73"/>
    <x v="0"/>
    <s v="f. Un teléfono móvil de uso personal"/>
    <s v="c. Técnico"/>
    <x v="0"/>
    <x v="0"/>
    <x v="2"/>
    <s v="Bastante"/>
    <s v="Mucho"/>
    <x v="2"/>
    <x v="0"/>
    <x v="3"/>
    <n v="4"/>
    <x v="1"/>
    <n v="3"/>
    <n v="3"/>
    <n v="3"/>
    <n v="1"/>
    <n v="4"/>
    <n v="1"/>
    <n v="1"/>
    <x v="1"/>
    <x v="1"/>
    <s v="Diariamente"/>
    <s v="Diariamente"/>
    <s v="Diariamente"/>
    <s v="Diariamente"/>
    <s v="Diariamente"/>
    <x v="0"/>
    <x v="0"/>
    <x v="1"/>
    <s v="Por gusto"/>
    <s v="Por gusto"/>
    <x v="0"/>
    <x v="0"/>
    <s v="c. No tiene la suficiente concentración para leer"/>
    <s v="i. Porque no tiene acceso permanente a Internet"/>
    <x v="4"/>
    <s v="a. Busca información complementaria, c. Mira videos, d. Participa en foros"/>
    <x v="2"/>
    <s v="a. Computadora de escritorio"/>
    <s v="a. Computadora de escritorio"/>
    <s v="a. Computadora de escritorio"/>
    <s v="a. Computadora de escritorio"/>
    <s v="a. Computadora de escritorio"/>
    <s v="a. Computadora de escritorio"/>
    <s v="a. Computadora de escritorio"/>
    <s v="b. Algo"/>
    <s v="g. Para dar a conocer acontecimientos importantes (familiares, sociales, etc.)"/>
    <s v="Alguna vez a la semana"/>
    <s v="Alguna vez a la semana"/>
    <s v="Alguna vez a la semana"/>
    <s v="Alguna vez a la semana"/>
    <s v="Alguna vez a la semana"/>
    <s v="Alguna vez a la semana"/>
    <s v="Alguna vez a la semana"/>
  </r>
  <r>
    <x v="0"/>
    <x v="74"/>
    <x v="0"/>
    <s v="f. Un teléfono móvil de uso personal"/>
    <s v="b. Secundaria"/>
    <x v="0"/>
    <x v="1"/>
    <x v="2"/>
    <s v="Bastante"/>
    <s v="Mucho"/>
    <x v="2"/>
    <x v="0"/>
    <x v="0"/>
    <n v="4"/>
    <x v="2"/>
    <n v="2"/>
    <n v="3"/>
    <n v="2"/>
    <n v="3"/>
    <n v="1"/>
    <n v="1"/>
    <n v="4"/>
    <x v="2"/>
    <x v="0"/>
    <s v="Alguna vez a la semana"/>
    <s v="Alguna vez a la semana"/>
    <s v="Nunca"/>
    <s v="Alguna vez a la semana"/>
    <s v="Diariamente"/>
    <x v="0"/>
    <x v="0"/>
    <x v="0"/>
    <s v="Por necesidad"/>
    <s v="Por gusto"/>
    <x v="0"/>
    <x v="0"/>
    <s v="d. No tiene la paciencia para leer"/>
    <s v="c. Porque prefiere otras actividades recreativas"/>
    <x v="1"/>
    <s v="a. Busca información complementaria, b. Consulta las cifras o recomendaciones del texto (notas al pie, remisión de publicidad, etc.), c. Mira videos"/>
    <x v="1"/>
    <s v="b. Portátil/laptop"/>
    <s v="b. Portátil/laptop"/>
    <s v="b. Portátil/laptop"/>
    <s v="b. Portátil/laptop"/>
    <s v="b. Portátil/laptop"/>
    <s v="e. Teléfono móvil"/>
    <s v="d. Lector de libros digitales"/>
    <s v="a. Mucho"/>
    <s v="d. Para expresar sus emociones o pensamientos"/>
    <s v="Diariamente"/>
    <s v="Diariamente"/>
    <s v="Diariamente"/>
    <s v="Alguna vez a la semana"/>
    <s v="Diariamente"/>
    <s v="Diariamente"/>
    <s v="Alguna vez al año"/>
  </r>
  <r>
    <x v="1"/>
    <x v="75"/>
    <x v="0"/>
    <s v="f. Un teléfono móvil de uso personal"/>
    <s v="b. Secundaria"/>
    <x v="0"/>
    <x v="0"/>
    <x v="0"/>
    <s v="Mucho"/>
    <s v="Bastante"/>
    <x v="2"/>
    <x v="0"/>
    <x v="1"/>
    <n v="2"/>
    <x v="1"/>
    <n v="3"/>
    <n v="2"/>
    <n v="2"/>
    <n v="2"/>
    <n v="1"/>
    <n v="1"/>
    <n v="3"/>
    <x v="0"/>
    <x v="0"/>
    <s v="Alguna vez a la semana"/>
    <s v="Alguna vez al mes"/>
    <s v="Alguna vez al trimestre"/>
    <s v="Alguna vez al trimestre"/>
    <s v="Alguna vez a la semana"/>
    <x v="0"/>
    <x v="1"/>
    <x v="0"/>
    <s v="Por necesidad"/>
    <s v="Por gusto"/>
    <x v="0"/>
    <x v="0"/>
    <s v="d. No tiene la paciencia para leer"/>
    <s v="c. Porque prefiere otras actividades recreativas"/>
    <x v="0"/>
    <s v="a. Busca información complementaria, c. Mira videos, f. Consulta redes sociales, g. Consulta plataformas de preguntas y respuestas (Wikipedia, YahooRespuestas, etc.)"/>
    <x v="1"/>
    <s v="e. Teléfono móvil"/>
    <s v="e. Teléfono móvil"/>
    <s v="e. Teléfono móvil"/>
    <s v="e. Teléfono móvil"/>
    <s v="e. Teléfono móvil"/>
    <s v="e. Teléfono móvil"/>
    <s v="e. Teléfono móvil"/>
    <s v="b. Algo"/>
    <s v="g. Para dar a conocer acontecimientos importantes (familiares, sociales, etc.)"/>
    <s v="Alguna vez a la semana"/>
    <s v="Alguna vez a la semana"/>
    <s v="Diariamente"/>
    <s v="Alguna vez a la semana"/>
    <s v="Diariamente"/>
    <s v="Alguna vez a la semana"/>
    <s v="Alguna vez a la semana"/>
  </r>
  <r>
    <x v="0"/>
    <x v="76"/>
    <x v="0"/>
    <s v="d. Una computadora portátil o tableta de uso personal"/>
    <s v="b. Secundaria"/>
    <x v="4"/>
    <x v="2"/>
    <x v="0"/>
    <s v="Poco"/>
    <s v="Bastante"/>
    <x v="3"/>
    <x v="0"/>
    <x v="1"/>
    <n v="2"/>
    <x v="2"/>
    <n v="4"/>
    <n v="4"/>
    <n v="3"/>
    <n v="2"/>
    <n v="1"/>
    <n v="1"/>
    <n v="4"/>
    <x v="0"/>
    <x v="1"/>
    <s v="Alguna vez al mes"/>
    <s v="Alguna vez al mes"/>
    <s v="Alguna vez al mes"/>
    <s v="Alguna vez al mes"/>
    <s v="Alguna vez al mes"/>
    <x v="1"/>
    <x v="1"/>
    <x v="1"/>
    <s v="Por necesidad"/>
    <s v="Por gusto"/>
    <x v="0"/>
    <x v="0"/>
    <s v="b. No comprende todo lo que lee, c. No tiene la suficiente concentración para leer, d. No tiene la paciencia para leer"/>
    <s v="c. Porque prefiere otras actividades recreativas"/>
    <x v="2"/>
    <s v="a. Busca información complementaria, c. Mira videos, f. Consulta redes sociales"/>
    <x v="4"/>
    <s v="e. Teléfono móvil"/>
    <s v="e. Teléfono móvil"/>
    <s v="e. Teléfono móvil"/>
    <s v="e. Teléfono móvil"/>
    <s v="e. Teléfono móvil"/>
    <s v="a. Computadora de escritorio"/>
    <s v="a. Computadora de escritorio"/>
    <s v="a. Mucho"/>
    <s v="a. Para comunicarse con otros"/>
    <s v="Alguna vez a la semana"/>
    <s v="Alguna vez a la semana"/>
    <s v="Diariamente"/>
    <s v="Alguna vez a la semana"/>
    <s v="Diariamente"/>
    <s v="Diariamente"/>
    <s v="Nunca"/>
  </r>
  <r>
    <x v="2"/>
    <x v="77"/>
    <x v="0"/>
    <s v="f. Un teléfono móvil de uso personal"/>
    <s v="b. Secundaria"/>
    <x v="0"/>
    <x v="1"/>
    <x v="0"/>
    <s v="Bastante"/>
    <s v="Bastante"/>
    <x v="1"/>
    <x v="0"/>
    <x v="0"/>
    <n v="2"/>
    <x v="0"/>
    <n v="1"/>
    <n v="1"/>
    <n v="1"/>
    <n v="1"/>
    <n v="2"/>
    <n v="2"/>
    <n v="2"/>
    <x v="1"/>
    <x v="0"/>
    <s v="Alguna vez a la semana"/>
    <s v="Alguna vez al mes"/>
    <s v="Nunca"/>
    <s v="Alguna vez al trimestre"/>
    <s v="Diariamente"/>
    <x v="0"/>
    <x v="0"/>
    <x v="1"/>
    <s v="Por necesidad"/>
    <s v="Por gusto"/>
    <x v="0"/>
    <x v="0"/>
    <s v="c. No tiene la suficiente concentración para leer, d. No tiene la paciencia para leer"/>
    <s v="d. Porque le da pereza"/>
    <x v="1"/>
    <s v="b. Consulta las cifras o recomendaciones del texto (notas al pie, remisión de publicidad, etc.), e. Consulta otros lectores en plataformas especializadas, g. Consulta plataformas de preguntas y respuestas (Wikipedia, YahooRespuestas, etc.)"/>
    <x v="1"/>
    <s v="e. Teléfono móvil"/>
    <s v="b. Portátil/laptop"/>
    <s v="b. Portátil/laptop"/>
    <s v="b. Portátil/laptop"/>
    <s v="e. Teléfono móvil"/>
    <s v="b. Portátil/laptop"/>
    <s v="b. Portátil/laptop"/>
    <s v="c. Poco"/>
    <s v="a. Para comunicarse con otros"/>
    <s v="Nunca"/>
    <s v="Alguna vez a la semana"/>
    <s v="Diariamente"/>
    <s v="Alguna vez a la semana"/>
    <s v="Diariamente"/>
    <s v="Diariamente"/>
    <s v="Alguna vez al mes"/>
  </r>
  <r>
    <x v="1"/>
    <x v="78"/>
    <x v="1"/>
    <s v="f. Un teléfono móvil de uso personal"/>
    <s v="b. Secundaria"/>
    <x v="0"/>
    <x v="1"/>
    <x v="0"/>
    <s v="Bastante"/>
    <s v="Poco"/>
    <x v="2"/>
    <x v="0"/>
    <x v="1"/>
    <n v="4"/>
    <x v="2"/>
    <n v="3"/>
    <n v="2"/>
    <n v="4"/>
    <n v="1"/>
    <n v="4"/>
    <n v="1"/>
    <n v="1"/>
    <x v="0"/>
    <x v="1"/>
    <s v="Alguna vez a la semana"/>
    <s v="Diariamente"/>
    <s v="Alguna vez al trimestre"/>
    <s v="Alguna vez a la semana"/>
    <s v="Alguna vez al mes"/>
    <x v="0"/>
    <x v="0"/>
    <x v="1"/>
    <s v="Por necesidad"/>
    <s v="Por gusto"/>
    <x v="1"/>
    <x v="1"/>
    <s v="c. No tiene la suficiente concentración para leer"/>
    <s v="f. Porque no sabe qué leer"/>
    <x v="1"/>
    <s v="a. Busca información complementaria, c. Mira videos, f. Consulta redes sociales"/>
    <x v="2"/>
    <s v="e. Teléfono móvil"/>
    <s v="a. Computadora de escritorio"/>
    <s v="e. Teléfono móvil"/>
    <s v="e. Teléfono móvil"/>
    <s v="e. Teléfono móvil"/>
    <s v="a. Computadora de escritorio"/>
    <s v="a. Computadora de escritorio"/>
    <s v="b. Algo"/>
    <s v="g. Para dar a conocer acontecimientos importantes (familiares, sociales, etc.)"/>
    <s v="Alguna vez al año"/>
    <s v="Alguna vez a la semana"/>
    <s v="Diariamente"/>
    <s v="Alguna vez a la semana"/>
    <s v="Diariamente"/>
    <s v="Diariamente"/>
    <s v="Alguna vez a la semana"/>
  </r>
  <r>
    <x v="3"/>
    <x v="79"/>
    <x v="0"/>
    <s v="c. Una computadora portátil o tableta del trabajo"/>
    <s v="b. Secundaria"/>
    <x v="0"/>
    <x v="0"/>
    <x v="0"/>
    <s v="Mucho"/>
    <s v="Bastante"/>
    <x v="2"/>
    <x v="0"/>
    <x v="3"/>
    <n v="3"/>
    <x v="2"/>
    <n v="4"/>
    <n v="4"/>
    <n v="3"/>
    <n v="2"/>
    <n v="3"/>
    <n v="1"/>
    <n v="3"/>
    <x v="0"/>
    <x v="1"/>
    <s v="Alguna vez al mes"/>
    <s v="Alguna vez a la semana"/>
    <s v="Alguna vez al mes"/>
    <s v="Alguna vez a la semana"/>
    <s v="Alguna vez a la semana"/>
    <x v="0"/>
    <x v="0"/>
    <x v="1"/>
    <s v="Por necesidad"/>
    <s v="Por gusto"/>
    <x v="0"/>
    <x v="0"/>
    <s v="c. No tiene la suficiente concentración para leer"/>
    <s v="e. Por falta de dinero"/>
    <x v="1"/>
    <s v="a. Busca información complementaria, c. Mira videos, g. Consulta plataformas de preguntas y respuestas (Wikipedia, YahooRespuestas, etc.)"/>
    <x v="1"/>
    <s v="e. Teléfono móvil"/>
    <s v="b. Portátil/laptop"/>
    <s v="b. Portátil/laptop"/>
    <s v="b. Portátil/laptop"/>
    <s v="e. Teléfono móvil"/>
    <s v="e. Teléfono móvil"/>
    <s v="b. Portátil/laptop"/>
    <s v="b. Algo"/>
    <s v="d. Para expresar sus emociones o pensamientos"/>
    <s v="Alguna vez a la semana"/>
    <s v="Diariamente"/>
    <s v="Diariamente"/>
    <s v="Alguna vez a la semana"/>
    <s v="Diariamente"/>
    <s v="Diariamente"/>
    <s v="Alguna vez al mes"/>
  </r>
  <r>
    <x v="2"/>
    <x v="80"/>
    <x v="1"/>
    <s v="f. Un teléfono móvil de uso personal"/>
    <s v="b. Secundaria"/>
    <x v="1"/>
    <x v="0"/>
    <x v="0"/>
    <s v="Poco"/>
    <s v="Bastante"/>
    <x v="0"/>
    <x v="0"/>
    <x v="0"/>
    <n v="2"/>
    <x v="0"/>
    <n v="1"/>
    <n v="1"/>
    <n v="1"/>
    <n v="2"/>
    <n v="4"/>
    <n v="4"/>
    <n v="1"/>
    <x v="1"/>
    <x v="0"/>
    <s v="Alguna vez a la semana"/>
    <s v="Alguna vez al mes"/>
    <s v="Nunca"/>
    <s v="Alguna vez a la semana"/>
    <s v="Alguna vez a la semana"/>
    <x v="1"/>
    <x v="0"/>
    <x v="1"/>
    <s v="Por necesidad"/>
    <s v="Por gusto"/>
    <x v="0"/>
    <x v="0"/>
    <s v="c. No tiene la suficiente concentración para leer, e. No lee por limitaciones físicas"/>
    <s v="c. Porque prefiere otras actividades recreativas"/>
    <x v="4"/>
    <s v="c. Mira videos, e. Consulta otros lectores en plataformas especializadas, f. Consulta redes sociales"/>
    <x v="0"/>
    <s v="e. Teléfono móvil"/>
    <s v="e. Teléfono móvil"/>
    <s v="e. Teléfono móvil"/>
    <s v="e. Teléfono móvil"/>
    <s v="e. Teléfono móvil"/>
    <s v="e. Teléfono móvil"/>
    <s v="e. Teléfono móvil"/>
    <s v="b. Algo"/>
    <s v="f. Para sentirse mejor"/>
    <s v="Alguna vez al trimestre"/>
    <s v="Alguna vez a la semana"/>
    <s v="Diariamente"/>
    <s v="Diariamente"/>
    <s v="Diariamente"/>
    <s v="Diariamente"/>
    <s v="Alguna vez a la semana"/>
  </r>
  <r>
    <x v="1"/>
    <x v="81"/>
    <x v="0"/>
    <s v="d. Una computadora portátil o tableta de uso personal"/>
    <s v="b. Secundaria"/>
    <x v="0"/>
    <x v="1"/>
    <x v="2"/>
    <s v="Poco"/>
    <s v="Bastante"/>
    <x v="1"/>
    <x v="0"/>
    <x v="0"/>
    <n v="2"/>
    <x v="3"/>
    <n v="2"/>
    <n v="2"/>
    <n v="2"/>
    <n v="2"/>
    <n v="2"/>
    <n v="2"/>
    <n v="2"/>
    <x v="0"/>
    <x v="1"/>
    <s v="Alguna vez a la semana"/>
    <s v="Alguna vez a la semana"/>
    <s v="Alguna vez a la semana"/>
    <s v="Diariamente"/>
    <s v="Diariamente"/>
    <x v="1"/>
    <x v="1"/>
    <x v="1"/>
    <s v="Por gusto"/>
    <s v="Por gusto"/>
    <x v="0"/>
    <x v="0"/>
    <s v="a. Lee muy despacio"/>
    <s v="g. Porque no tiene un lugar apropiado para leer"/>
    <x v="1"/>
    <s v="a. Busca información complementaria"/>
    <x v="1"/>
    <s v="b. Portátil/laptop"/>
    <s v="b. Portátil/laptop"/>
    <s v="b. Portátil/laptop"/>
    <s v="b. Portátil/laptop"/>
    <s v="a. Computadora de escritorio"/>
    <s v="b. Portátil/laptop"/>
    <s v="b. Portátil/laptop"/>
    <s v="b. Algo"/>
    <s v="b. Para el trabajo"/>
    <s v="Alguna vez a la semana"/>
    <s v="Alguna vez a la semana"/>
    <s v="Alguna vez a la semana"/>
    <s v="Alguna vez a la semana"/>
    <s v="Alguna vez a la semana"/>
    <s v="Alguna vez a la semana"/>
    <s v="Alguna vez a la semana"/>
  </r>
  <r>
    <x v="2"/>
    <x v="82"/>
    <x v="0"/>
    <s v="f. Un teléfono móvil de uso personal"/>
    <s v="b. Secundaria"/>
    <x v="0"/>
    <x v="0"/>
    <x v="3"/>
    <s v="Bastante"/>
    <s v="Poco"/>
    <x v="0"/>
    <x v="3"/>
    <x v="3"/>
    <n v="4"/>
    <x v="1"/>
    <n v="3"/>
    <n v="4"/>
    <n v="3"/>
    <n v="3"/>
    <n v="3"/>
    <n v="3"/>
    <n v="3"/>
    <x v="0"/>
    <x v="1"/>
    <s v="Diariamente"/>
    <s v="Alguna vez a la semana"/>
    <s v="Nunca"/>
    <s v="Diariamente"/>
    <s v="Diariamente"/>
    <x v="0"/>
    <x v="0"/>
    <x v="1"/>
    <s v="Por necesidad"/>
    <s v="Por gusto"/>
    <x v="0"/>
    <x v="1"/>
    <s v="c. No tiene la suficiente concentración para leer, d. No tiene la paciencia para leer"/>
    <s v="c. Porque prefiere otras actividades recreativas"/>
    <x v="4"/>
    <s v="a. Busca información complementaria, b. Consulta las cifras o recomendaciones del texto (notas al pie, remisión de publicidad, etc.), d. Participa en foros, e. Consulta otros lectores en plataformas especializadas, f. Consulta redes sociales"/>
    <x v="2"/>
    <s v="e. Teléfono móvil"/>
    <s v="e. Teléfono móvil"/>
    <s v="e. Teléfono móvil"/>
    <s v="e. Teléfono móvil"/>
    <s v="e. Teléfono móvil"/>
    <s v="e. Teléfono móvil"/>
    <s v="e. Teléfono móvil"/>
    <s v="a. Mucho"/>
    <s v="d. Para expresar sus emociones o pensamientos"/>
    <s v="Diariamente"/>
    <s v="Diariamente"/>
    <s v="Diariamente"/>
    <s v="Diariamente"/>
    <s v="Diariamente"/>
    <s v="Diariamente"/>
    <s v="Diariamente"/>
  </r>
  <r>
    <x v="3"/>
    <x v="83"/>
    <x v="1"/>
    <s v="f. Un teléfono móvil de uso personal"/>
    <s v="b. Secundaria"/>
    <x v="1"/>
    <x v="0"/>
    <x v="1"/>
    <s v="Mucho"/>
    <s v="Poco"/>
    <x v="1"/>
    <x v="0"/>
    <x v="0"/>
    <n v="3"/>
    <x v="1"/>
    <n v="2"/>
    <n v="1"/>
    <n v="2"/>
    <n v="4"/>
    <n v="4"/>
    <n v="3"/>
    <n v="4"/>
    <x v="1"/>
    <x v="0"/>
    <s v="Alguna vez al mes"/>
    <s v="Alguna vez al trimestre"/>
    <s v="Diariamente"/>
    <s v="Alguna vez al mes"/>
    <s v="Alguna vez al trimestre"/>
    <x v="1"/>
    <x v="0"/>
    <x v="0"/>
    <s v="Por necesidad"/>
    <s v="Por gusto"/>
    <x v="0"/>
    <x v="0"/>
    <s v="b. No comprende todo lo que lee, c. No tiene la suficiente concentración para leer, d. No tiene la paciencia para leer"/>
    <s v="c. Porque prefiere otras actividades recreativas"/>
    <x v="0"/>
    <s v="c. Mira videos, f. Consulta redes sociales"/>
    <x v="2"/>
    <s v="e. Teléfono móvil"/>
    <s v="a. Computadora de escritorio"/>
    <s v="a. Computadora de escritorio"/>
    <s v="b. Portátil/laptop"/>
    <s v="c. Tableta"/>
    <s v="a. Computadora de escritorio"/>
    <s v="d. Lector de libros digitales"/>
    <s v="b. Algo"/>
    <s v="d. Para expresar sus emociones o pensamientos"/>
    <s v="Diariamente"/>
    <s v="Diariamente"/>
    <s v="Diariamente"/>
    <s v="Alguna vez a la semana"/>
    <s v="Diariamente"/>
    <s v="Diariamente"/>
    <s v="Alguna vez al mes"/>
  </r>
  <r>
    <x v="1"/>
    <x v="84"/>
    <x v="1"/>
    <s v="c. Una computadora portátil o tableta del trabajo"/>
    <s v="e. Universitaria"/>
    <x v="0"/>
    <x v="1"/>
    <x v="0"/>
    <s v="Bastante"/>
    <s v="Bastante"/>
    <x v="2"/>
    <x v="0"/>
    <x v="0"/>
    <n v="3"/>
    <x v="1"/>
    <n v="2"/>
    <n v="2"/>
    <n v="3"/>
    <n v="3"/>
    <n v="3"/>
    <n v="3"/>
    <n v="3"/>
    <x v="1"/>
    <x v="0"/>
    <s v="Alguna vez a la semana"/>
    <s v="Alguna vez a la semana"/>
    <s v="Alguna vez al mes"/>
    <s v="Alguna vez al mes"/>
    <s v="Alguna vez al mes"/>
    <x v="1"/>
    <x v="0"/>
    <x v="1"/>
    <s v="Por gusto"/>
    <s v="Por gusto"/>
    <x v="0"/>
    <x v="0"/>
    <s v="a. Lee muy despacio"/>
    <s v="g. Porque no tiene un lugar apropiado para leer"/>
    <x v="4"/>
    <s v="a. Busca información complementaria, g. Consulta plataformas de preguntas y respuestas (Wikipedia, YahooRespuestas, etc.)"/>
    <x v="2"/>
    <s v="a. Computadora de escritorio"/>
    <s v="b. Portátil/laptop"/>
    <s v="b. Portátil/laptop"/>
    <s v="b. Portátil/laptop"/>
    <s v="b. Portátil/laptop"/>
    <s v="b. Portátil/laptop"/>
    <s v="b. Portátil/laptop"/>
    <s v="a. Mucho"/>
    <s v="c. Para aprender"/>
    <s v="Diariamente"/>
    <s v="Diariamente"/>
    <s v="Diariamente"/>
    <s v="Diariamente"/>
    <s v="Diariamente"/>
    <s v="Diariamente"/>
    <s v="Diariamente"/>
  </r>
  <r>
    <x v="3"/>
    <x v="85"/>
    <x v="0"/>
    <s v="b. Una computadora de escritorio en el hogar"/>
    <s v="c. Técnico"/>
    <x v="1"/>
    <x v="0"/>
    <x v="2"/>
    <s v="Mucho"/>
    <s v="Bastante"/>
    <x v="1"/>
    <x v="0"/>
    <x v="1"/>
    <n v="3"/>
    <x v="2"/>
    <n v="2"/>
    <n v="2"/>
    <n v="3"/>
    <n v="3"/>
    <n v="2"/>
    <n v="3"/>
    <n v="2"/>
    <x v="1"/>
    <x v="0"/>
    <s v="Alguna vez a la semana"/>
    <s v="Alguna vez a la semana"/>
    <s v="Alguna vez al trimestre"/>
    <s v="Alguna vez a la semana"/>
    <s v="Alguna vez a la semana"/>
    <x v="0"/>
    <x v="0"/>
    <x v="0"/>
    <s v="Por gusto"/>
    <s v="Por gusto"/>
    <x v="0"/>
    <x v="0"/>
    <s v="c. No tiene la suficiente concentración para leer"/>
    <s v="g. Porque no tiene un lugar apropiado para leer"/>
    <x v="0"/>
    <s v="c. Mira videos, f. Consulta redes sociales"/>
    <x v="2"/>
    <s v="a. Computadora de escritorio"/>
    <s v="a. Computadora de escritorio"/>
    <s v="a. Computadora de escritorio"/>
    <s v="a. Computadora de escritorio"/>
    <s v="e. Teléfono móvil"/>
    <s v="e. Teléfono móvil"/>
    <s v="a. Computadora de escritorio"/>
    <s v="b. Algo"/>
    <s v="g. Para dar a conocer acontecimientos importantes (familiares, sociales, etc.)"/>
    <s v="Alguna vez a la semana"/>
    <s v="Alguna vez a la semana"/>
    <s v="Diariamente"/>
    <s v="Diariamente"/>
    <s v="Diariamente"/>
    <s v="Diariamente"/>
    <s v="Nunca"/>
  </r>
  <r>
    <x v="2"/>
    <x v="86"/>
    <x v="0"/>
    <s v="d. Una computadora portátil o tableta de uso personal"/>
    <s v="b. Secundaria"/>
    <x v="0"/>
    <x v="1"/>
    <x v="0"/>
    <s v="Mucho"/>
    <s v="Bastante"/>
    <x v="1"/>
    <x v="0"/>
    <x v="0"/>
    <n v="4"/>
    <x v="1"/>
    <n v="3"/>
    <n v="3"/>
    <n v="2"/>
    <n v="3"/>
    <n v="4"/>
    <n v="2"/>
    <n v="1"/>
    <x v="2"/>
    <x v="0"/>
    <s v="Alguna vez al trimestre"/>
    <s v="Alguna vez al trimestre"/>
    <s v="Nunca"/>
    <s v="Nunca"/>
    <s v="Alguna vez a la semana"/>
    <x v="0"/>
    <x v="0"/>
    <x v="1"/>
    <s v="Por necesidad"/>
    <s v="Por gusto"/>
    <x v="0"/>
    <x v="0"/>
    <s v="b. No comprende todo lo que lee, c. No tiene la suficiente concentración para leer"/>
    <s v="b. Por falta de tiempo"/>
    <x v="1"/>
    <s v="a. Busca información complementaria, c. Mira videos, f. Consulta redes sociales, g. Consulta plataformas de preguntas y respuestas (Wikipedia, YahooRespuestas, etc.)"/>
    <x v="1"/>
    <s v="e. Teléfono móvil"/>
    <s v="b. Portátil/laptop"/>
    <s v="b. Portátil/laptop"/>
    <s v="b. Portátil/laptop"/>
    <s v="b. Portátil/laptop"/>
    <s v="e. Teléfono móvil"/>
    <s v="e. Teléfono móvil"/>
    <s v="b. Algo"/>
    <s v="d. Para expresar sus emociones o pensamientos"/>
    <s v="Diariamente"/>
    <s v="Alguna vez a la semana"/>
    <s v="Diariamente"/>
    <s v="Alguna vez a la semana"/>
    <s v="Diariamente"/>
    <s v="Alguna vez a la semana"/>
    <s v="Alguna vez a la semana"/>
  </r>
  <r>
    <x v="3"/>
    <x v="87"/>
    <x v="1"/>
    <s v="f. Un teléfono móvil de uso personal"/>
    <s v="b. Secundaria"/>
    <x v="1"/>
    <x v="1"/>
    <x v="2"/>
    <s v="Bastante"/>
    <s v="Poco"/>
    <x v="0"/>
    <x v="0"/>
    <x v="0"/>
    <n v="4"/>
    <x v="3"/>
    <n v="1"/>
    <n v="1"/>
    <n v="2"/>
    <n v="2"/>
    <n v="4"/>
    <n v="3"/>
    <n v="1"/>
    <x v="1"/>
    <x v="1"/>
    <s v="Alguna vez a la semana"/>
    <s v="Diariamente"/>
    <s v="Alguna vez al trimestre"/>
    <s v="Diariamente"/>
    <s v="Diariamente"/>
    <x v="1"/>
    <x v="0"/>
    <x v="1"/>
    <s v="Por gusto"/>
    <s v="Por gusto"/>
    <x v="1"/>
    <x v="1"/>
    <s v="c. No tiene la suficiente concentración para leer, d. No tiene la paciencia para leer, e. No lee por limitaciones físicas"/>
    <s v="c. Porque prefiere otras actividades recreativas"/>
    <x v="4"/>
    <s v="a. Busca información complementaria, c. Mira videos"/>
    <x v="2"/>
    <s v="e. Teléfono móvil"/>
    <s v="b. Portátil/laptop"/>
    <s v="b. Portátil/laptop"/>
    <s v="a. Computadora de escritorio"/>
    <s v="e. Teléfono móvil"/>
    <s v="e. Teléfono móvil"/>
    <s v="b. Portátil/laptop"/>
    <s v="b. Algo"/>
    <s v="c. Para aprender"/>
    <s v="Diariamente"/>
    <s v="Diariamente"/>
    <s v="Diariamente"/>
    <s v="Alguna vez a la semana"/>
    <s v="Diariamente"/>
    <s v="Diariamente"/>
    <s v="Alguna vez a la semana"/>
  </r>
  <r>
    <x v="3"/>
    <x v="88"/>
    <x v="1"/>
    <s v="d. Una computadora portátil o tableta de uso personal"/>
    <s v="c. Técnico"/>
    <x v="0"/>
    <x v="0"/>
    <x v="0"/>
    <s v="Mucho"/>
    <s v="Bastante"/>
    <x v="1"/>
    <x v="0"/>
    <x v="1"/>
    <n v="3"/>
    <x v="2"/>
    <n v="3"/>
    <n v="2"/>
    <n v="2"/>
    <n v="1"/>
    <n v="1"/>
    <n v="1"/>
    <n v="3"/>
    <x v="0"/>
    <x v="1"/>
    <s v="Alguna vez a la semana"/>
    <s v="Diariamente"/>
    <s v="Nunca"/>
    <s v="Alguna vez al mes"/>
    <s v="Alguna vez a la semana"/>
    <x v="0"/>
    <x v="1"/>
    <x v="0"/>
    <s v="Por necesidad"/>
    <s v="Por necesidad"/>
    <x v="0"/>
    <x v="0"/>
    <s v="a. Lee muy despacio"/>
    <s v="g. Porque no tiene un lugar apropiado para leer"/>
    <x v="4"/>
    <s v="a. Busca información complementaria, c. Mira videos, g. Consulta plataformas de preguntas y respuestas (Wikipedia, YahooRespuestas, etc.)"/>
    <x v="1"/>
    <s v="e. Teléfono móvil"/>
    <s v="b. Portátil/laptop"/>
    <s v="b. Portátil/laptop"/>
    <s v="b. Portátil/laptop"/>
    <s v="b. Portátil/laptop"/>
    <s v="e. Teléfono móvil"/>
    <s v="d. Lector de libros digitales"/>
    <s v="b. Algo"/>
    <s v="d. Para expresar sus emociones o pensamientos"/>
    <s v="Nunca"/>
    <s v="Diariamente"/>
    <s v="Alguna vez al mes"/>
    <s v="Alguna vez a la semana"/>
    <s v="Diariamente"/>
    <s v="Diariamente"/>
    <s v="Alguna vez a la semana"/>
  </r>
  <r>
    <x v="2"/>
    <x v="89"/>
    <x v="1"/>
    <s v="d. Una computadora portátil o tableta de uso personal"/>
    <s v="b. Secundaria"/>
    <x v="1"/>
    <x v="1"/>
    <x v="0"/>
    <s v="Mucho"/>
    <s v="Poco"/>
    <x v="0"/>
    <x v="0"/>
    <x v="2"/>
    <n v="1"/>
    <x v="0"/>
    <n v="1"/>
    <n v="1"/>
    <n v="1"/>
    <n v="3"/>
    <n v="4"/>
    <n v="2"/>
    <n v="1"/>
    <x v="1"/>
    <x v="0"/>
    <s v="Diariamente"/>
    <s v="Alguna vez a la semana"/>
    <s v="Nunca"/>
    <s v="Alguna vez al mes"/>
    <s v="Diariamente"/>
    <x v="1"/>
    <x v="0"/>
    <x v="0"/>
    <s v="Por gusto"/>
    <s v="Por gusto"/>
    <x v="1"/>
    <x v="1"/>
    <s v="b. No comprende todo lo que lee, c. No tiene la suficiente concentración para leer, d. No tiene la paciencia para leer"/>
    <s v="d. Porque le da pereza"/>
    <x v="4"/>
    <s v="b. Consulta las cifras o recomendaciones del texto (notas al pie, remisión de publicidad, etc.), c. Mira videos, f. Consulta redes sociales"/>
    <x v="1"/>
    <s v="e. Teléfono móvil"/>
    <s v="b. Portátil/laptop"/>
    <s v="b. Portátil/laptop"/>
    <s v="b. Portátil/laptop"/>
    <s v="e. Teléfono móvil"/>
    <s v="e. Teléfono móvil"/>
    <s v="e. Teléfono móvil"/>
    <s v="b. Algo"/>
    <s v="d. Para expresar sus emociones o pensamientos"/>
    <s v="Diariamente"/>
    <s v="Diariamente"/>
    <s v="Diariamente"/>
    <s v="Diariamente"/>
    <s v="Diariamente"/>
    <s v="Diariamente"/>
    <s v="Nunca"/>
  </r>
  <r>
    <x v="0"/>
    <x v="90"/>
    <x v="1"/>
    <s v="f. Un teléfono móvil de uso personal"/>
    <s v="c. Técnico"/>
    <x v="0"/>
    <x v="0"/>
    <x v="2"/>
    <s v="Poco"/>
    <s v="Bastante"/>
    <x v="0"/>
    <x v="0"/>
    <x v="0"/>
    <n v="3"/>
    <x v="3"/>
    <n v="2"/>
    <n v="2"/>
    <n v="2"/>
    <n v="4"/>
    <n v="4"/>
    <n v="1"/>
    <n v="4"/>
    <x v="1"/>
    <x v="0"/>
    <s v="Alguna vez a la semana"/>
    <s v="Alguna vez al mes"/>
    <s v="Alguna vez al mes"/>
    <s v="Alguna vez al mes"/>
    <s v="Alguna vez al mes"/>
    <x v="1"/>
    <x v="0"/>
    <x v="1"/>
    <s v="Por necesidad"/>
    <s v="Por gusto"/>
    <x v="1"/>
    <x v="1"/>
    <s v="d. No tiene la paciencia para leer"/>
    <s v="b. Por falta de tiempo"/>
    <x v="2"/>
    <s v="g. Consulta plataformas de preguntas y respuestas (Wikipedia, YahooRespuestas, etc.)"/>
    <x v="1"/>
    <s v="b. Portátil/laptop"/>
    <s v="b. Portátil/laptop"/>
    <s v="b. Portátil/laptop"/>
    <s v="b. Portátil/laptop"/>
    <s v="b. Portátil/laptop"/>
    <s v="e. Teléfono móvil"/>
    <s v="b. Portátil/laptop"/>
    <s v="b. Algo"/>
    <s v="d. Para expresar sus emociones o pensamientos"/>
    <s v="Diariamente"/>
    <s v="Diariamente"/>
    <s v="Alguna vez a la semana"/>
    <s v="Alguna vez a la semana"/>
    <s v="Diariamente"/>
    <s v="Diariamente"/>
    <s v="Alguna vez al trimestre"/>
  </r>
  <r>
    <x v="0"/>
    <x v="91"/>
    <x v="1"/>
    <s v="f. Un teléfono móvil de uso personal"/>
    <s v="d. Tecnológico"/>
    <x v="1"/>
    <x v="0"/>
    <x v="0"/>
    <s v="Poco"/>
    <s v="Bastante"/>
    <x v="1"/>
    <x v="0"/>
    <x v="1"/>
    <n v="3"/>
    <x v="1"/>
    <n v="2"/>
    <n v="2"/>
    <n v="2"/>
    <n v="2"/>
    <n v="4"/>
    <n v="2"/>
    <n v="1"/>
    <x v="0"/>
    <x v="0"/>
    <s v="Alguna vez a la semana"/>
    <s v="Alguna vez a la semana"/>
    <s v="Nunca"/>
    <s v="Alguna vez a la semana"/>
    <s v="Alguna vez al mes"/>
    <x v="0"/>
    <x v="1"/>
    <x v="0"/>
    <s v="Por necesidad"/>
    <s v="Por gusto"/>
    <x v="1"/>
    <x v="1"/>
    <s v="a. Lee muy despacio, b. No comprende todo lo que lee, c. No tiene la suficiente concentración para leer"/>
    <s v="c. Porque prefiere otras actividades recreativas"/>
    <x v="3"/>
    <s v="c. Mira videos"/>
    <x v="1"/>
    <s v="e. Teléfono móvil"/>
    <s v="b. Portátil/laptop"/>
    <s v="b. Portátil/laptop"/>
    <s v="b. Portátil/laptop"/>
    <s v="e. Teléfono móvil"/>
    <s v="e. Teléfono móvil"/>
    <s v="b. Portátil/laptop"/>
    <s v="b. Algo"/>
    <s v="d. Para expresar sus emociones o pensamientos"/>
    <s v="Alguna vez a la semana"/>
    <s v="Alguna vez a la semana"/>
    <s v="Diariamente"/>
    <s v="Alguna vez a la semana"/>
    <s v="Diariamente"/>
    <s v="Diariamente"/>
    <s v="Alguna vez al mes"/>
  </r>
  <r>
    <x v="2"/>
    <x v="92"/>
    <x v="0"/>
    <s v="f. Un teléfono móvil de uso personal"/>
    <s v="c. Técnico"/>
    <x v="1"/>
    <x v="0"/>
    <x v="0"/>
    <s v="Poco"/>
    <s v="Bastante"/>
    <x v="1"/>
    <x v="0"/>
    <x v="0"/>
    <n v="1"/>
    <x v="1"/>
    <n v="3"/>
    <n v="3"/>
    <n v="1"/>
    <n v="2"/>
    <n v="3"/>
    <n v="3"/>
    <n v="2"/>
    <x v="0"/>
    <x v="0"/>
    <s v="Diariamente"/>
    <s v="Alguna vez al mes"/>
    <s v="Alguna vez al trimestre"/>
    <s v="Alguna vez al trimestre"/>
    <s v="Alguna vez al trimestre"/>
    <x v="1"/>
    <x v="1"/>
    <x v="0"/>
    <s v="Por necesidad"/>
    <s v="Por gusto"/>
    <x v="0"/>
    <x v="1"/>
    <s v="b. No comprende todo lo que lee, c. No tiene la suficiente concentración para leer, d. No tiene la paciencia para leer, e. No lee por limitaciones físicas"/>
    <s v="d. Porque le da pereza"/>
    <x v="0"/>
    <s v="a. Busca información complementaria, c. Mira videos, d. Participa en foros, e. Consulta otros lectores en plataformas especializadas, f. Consulta redes sociales"/>
    <x v="1"/>
    <s v="e. Teléfono móvil"/>
    <s v="e. Teléfono móvil"/>
    <s v="e. Teléfono móvil"/>
    <s v="a. Computadora de escritorio"/>
    <s v="e. Teléfono móvil"/>
    <s v="e. Teléfono móvil"/>
    <s v="e. Teléfono móvil"/>
    <s v="a. Mucho"/>
    <s v="d. Para expresar sus emociones o pensamientos"/>
    <s v="Alguna vez al mes"/>
    <s v="Alguna vez a la semana"/>
    <s v="Diariamente"/>
    <s v="Diariamente"/>
    <s v="Diariamente"/>
    <s v="Alguna vez a la semana"/>
    <s v="Nunca"/>
  </r>
  <r>
    <x v="0"/>
    <x v="93"/>
    <x v="0"/>
    <s v="f. Un teléfono móvil de uso personal"/>
    <s v="c. Técnico"/>
    <x v="0"/>
    <x v="0"/>
    <x v="0"/>
    <s v="Poco"/>
    <s v="Bastante"/>
    <x v="0"/>
    <x v="0"/>
    <x v="0"/>
    <n v="4"/>
    <x v="3"/>
    <n v="2"/>
    <n v="2"/>
    <n v="1"/>
    <n v="3"/>
    <n v="4"/>
    <n v="2"/>
    <n v="1"/>
    <x v="0"/>
    <x v="1"/>
    <s v="Alguna vez a la semana"/>
    <s v="Alguna vez al mes"/>
    <s v="Alguna vez al mes"/>
    <s v="Alguna vez a la semana"/>
    <s v="Alguna vez a la semana"/>
    <x v="1"/>
    <x v="0"/>
    <x v="1"/>
    <s v="Por necesidad"/>
    <s v="Por gusto"/>
    <x v="0"/>
    <x v="0"/>
    <s v="a. Lee muy despacio, c. No tiene la suficiente concentración para leer, d. No tiene la paciencia para leer"/>
    <s v="d. Porque le da pereza"/>
    <x v="5"/>
    <s v="h. Escribe en redes sociales"/>
    <x v="1"/>
    <s v="e. Teléfono móvil"/>
    <s v="b. Portátil/laptop"/>
    <s v="b. Portátil/laptop"/>
    <s v="b. Portátil/laptop"/>
    <s v="e. Teléfono móvil"/>
    <s v="e. Teléfono móvil"/>
    <s v="b. Portátil/laptop"/>
    <s v="b. Algo"/>
    <s v="c. Para aprender"/>
    <s v="Nunca"/>
    <s v="Alguna vez a la semana"/>
    <s v="Alguna vez a la semana"/>
    <s v="Alguna vez a la semana"/>
    <s v="Alguna vez a la semana"/>
    <s v="Alguna vez a la semana"/>
    <s v="Nunca"/>
  </r>
  <r>
    <x v="3"/>
    <x v="94"/>
    <x v="0"/>
    <s v="f. Un teléfono móvil de uso personal"/>
    <s v="c. Técnico"/>
    <x v="0"/>
    <x v="0"/>
    <x v="0"/>
    <s v="Bastante"/>
    <s v="Bastante"/>
    <x v="2"/>
    <x v="0"/>
    <x v="0"/>
    <n v="2"/>
    <x v="3"/>
    <n v="2"/>
    <n v="2"/>
    <n v="2"/>
    <n v="3"/>
    <n v="3"/>
    <n v="2"/>
    <n v="2"/>
    <x v="2"/>
    <x v="0"/>
    <s v="Alguna vez a la semana"/>
    <s v="Alguna vez al mes"/>
    <s v="Alguna vez a la semana"/>
    <s v="Alguna vez a la semana"/>
    <s v="Alguna vez al mes"/>
    <x v="0"/>
    <x v="0"/>
    <x v="1"/>
    <s v="Por necesidad"/>
    <s v="Por necesidad"/>
    <x v="1"/>
    <x v="0"/>
    <s v="d. No tiene la paciencia para leer"/>
    <s v="f. Porque no sabe qué leer"/>
    <x v="1"/>
    <s v="b. Consulta las cifras o recomendaciones del texto (notas al pie, remisión de publicidad, etc.)"/>
    <x v="0"/>
    <s v="b. Portátil/laptop"/>
    <s v="b. Portátil/laptop"/>
    <s v="b. Portátil/laptop"/>
    <s v="b. Portátil/laptop"/>
    <s v="b. Portátil/laptop"/>
    <s v="b. Portátil/laptop"/>
    <s v="b. Portátil/laptop"/>
    <s v="b. Algo"/>
    <s v="d. Para expresar sus emociones o pensamientos"/>
    <s v="Alguna vez al trimestre"/>
    <s v="Alguna vez al trimestre"/>
    <s v="Alguna vez al trimestre"/>
    <s v="Alguna vez al mes"/>
    <s v="Alguna vez al mes"/>
    <s v="Alguna vez al mes"/>
    <s v="Alguna vez al mes"/>
  </r>
  <r>
    <x v="0"/>
    <x v="95"/>
    <x v="1"/>
    <s v="d. Una computadora portátil o tableta de uso personal"/>
    <s v="d. Tecnológico"/>
    <x v="1"/>
    <x v="1"/>
    <x v="0"/>
    <s v="Poco"/>
    <s v="Mucho"/>
    <x v="0"/>
    <x v="0"/>
    <x v="0"/>
    <n v="2"/>
    <x v="2"/>
    <n v="1"/>
    <n v="1"/>
    <n v="2"/>
    <n v="2"/>
    <n v="1"/>
    <n v="4"/>
    <n v="1"/>
    <x v="1"/>
    <x v="2"/>
    <s v="Alguna vez a la semana"/>
    <s v="Alguna vez al mes"/>
    <s v="Alguna vez al mes"/>
    <s v="Alguna vez a la semana"/>
    <s v="Alguna vez a la semana"/>
    <x v="1"/>
    <x v="0"/>
    <x v="0"/>
    <s v="Por necesidad"/>
    <s v="Por gusto"/>
    <x v="0"/>
    <x v="1"/>
    <s v="c. No tiene la suficiente concentración para leer"/>
    <s v="g. Porque no tiene un lugar apropiado para leer"/>
    <x v="5"/>
    <s v="a. Busca información complementaria, c. Mira videos, f. Consulta redes sociales"/>
    <x v="0"/>
    <s v="b. Portátil/laptop"/>
    <s v="b. Portátil/laptop"/>
    <s v="b. Portátil/laptop"/>
    <s v="b. Portátil/laptop"/>
    <s v="b. Portátil/laptop"/>
    <s v="e. Teléfono móvil"/>
    <s v="b. Portátil/laptop"/>
    <s v="d. Nada"/>
    <s v="c. Para aprender"/>
    <s v="Diariamente"/>
    <s v="Diariamente"/>
    <s v="Diariamente"/>
    <s v="Diariamente"/>
    <s v="Diariamente"/>
    <s v="Diariamente"/>
    <s v="Nunca"/>
  </r>
  <r>
    <x v="2"/>
    <x v="96"/>
    <x v="1"/>
    <s v="f. Un teléfono móvil de uso personal"/>
    <s v="b. Secundaria"/>
    <x v="0"/>
    <x v="1"/>
    <x v="0"/>
    <s v="Bastante"/>
    <s v="Poco"/>
    <x v="1"/>
    <x v="0"/>
    <x v="3"/>
    <n v="3"/>
    <x v="2"/>
    <n v="3"/>
    <n v="3"/>
    <n v="2"/>
    <n v="4"/>
    <n v="2"/>
    <n v="2"/>
    <n v="3"/>
    <x v="0"/>
    <x v="0"/>
    <s v="Alguna vez al mes"/>
    <s v="Diariamente"/>
    <s v="Nunca"/>
    <s v="Diariamente"/>
    <s v="Alguna vez a la semana"/>
    <x v="0"/>
    <x v="0"/>
    <x v="1"/>
    <s v="Por necesidad"/>
    <s v="Por gusto"/>
    <x v="1"/>
    <x v="1"/>
    <s v="a. Lee muy despacio, c. No tiene la suficiente concentración para leer"/>
    <s v="f. Porque no sabe qué leer"/>
    <x v="0"/>
    <s v="c. Mira videos, f. Consulta redes sociales"/>
    <x v="1"/>
    <s v="e. Teléfono móvil"/>
    <s v="e. Teléfono móvil"/>
    <s v="d. Lector de libros digitales"/>
    <s v="e. Teléfono móvil"/>
    <s v="e. Teléfono móvil"/>
    <s v="e. Teléfono móvil"/>
    <s v="d. Lector de libros digitales"/>
    <s v="b. Algo"/>
    <s v="d. Para expresar sus emociones o pensamientos"/>
    <s v="Diariamente"/>
    <s v="Diariamente"/>
    <s v="Diariamente"/>
    <s v="Alguna vez a la semana"/>
    <s v="Diariamente"/>
    <s v="Diariamente"/>
    <s v="Alguna vez al mes"/>
  </r>
  <r>
    <x v="0"/>
    <x v="97"/>
    <x v="0"/>
    <s v="c. Una computadora portátil o tableta del trabajo"/>
    <s v="b. Secundaria"/>
    <x v="0"/>
    <x v="1"/>
    <x v="1"/>
    <s v="Poco"/>
    <s v="Bastante"/>
    <x v="0"/>
    <x v="0"/>
    <x v="1"/>
    <n v="2"/>
    <x v="3"/>
    <n v="1"/>
    <n v="3"/>
    <n v="3"/>
    <n v="1"/>
    <n v="1"/>
    <n v="3"/>
    <n v="4"/>
    <x v="0"/>
    <x v="0"/>
    <s v="Diariamente"/>
    <s v="Alguna vez a la semana"/>
    <s v="Alguna vez al mes"/>
    <s v="Diariamente"/>
    <s v="Alguna vez a la semana"/>
    <x v="0"/>
    <x v="1"/>
    <x v="0"/>
    <s v="Por gusto"/>
    <s v="Por gusto"/>
    <x v="1"/>
    <x v="1"/>
    <s v="b. No comprende todo lo que lee, d. No tiene la paciencia para leer, e. No lee por limitaciones físicas"/>
    <s v="c. Porque prefiere otras actividades recreativas"/>
    <x v="1"/>
    <s v="a. Busca información complementaria, e. Consulta otros lectores en plataformas especializadas, g. Consulta plataformas de preguntas y respuestas (Wikipedia, YahooRespuestas, etc.)"/>
    <x v="1"/>
    <s v="e. Teléfono móvil"/>
    <s v="b. Portátil/laptop"/>
    <s v="b. Portátil/laptop"/>
    <s v="a. Computadora de escritorio"/>
    <s v="e. Teléfono móvil"/>
    <s v="e. Teléfono móvil"/>
    <s v="b. Portátil/laptop"/>
    <s v="b. Algo"/>
    <s v="g. Para dar a conocer acontecimientos importantes (familiares, sociales, etc.)"/>
    <s v="Diariamente"/>
    <s v="Alguna vez a la semana"/>
    <s v="Diariamente"/>
    <s v="Alguna vez al mes"/>
    <s v="Diariamente"/>
    <s v="Diariamente"/>
    <s v="Alguna vez a la semana"/>
  </r>
  <r>
    <x v="3"/>
    <x v="98"/>
    <x v="0"/>
    <s v="f. Un teléfono móvil de uso personal"/>
    <s v="b. Secundaria"/>
    <x v="0"/>
    <x v="0"/>
    <x v="3"/>
    <s v="Bastante"/>
    <s v="Bastante"/>
    <x v="1"/>
    <x v="0"/>
    <x v="1"/>
    <n v="4"/>
    <x v="1"/>
    <n v="4"/>
    <n v="4"/>
    <n v="2"/>
    <n v="2"/>
    <n v="1"/>
    <n v="3"/>
    <n v="3"/>
    <x v="2"/>
    <x v="1"/>
    <s v="Alguna vez a la semana"/>
    <s v="Diariamente"/>
    <s v="Diariamente"/>
    <s v="Diariamente"/>
    <s v="Alguna vez a la semana"/>
    <x v="0"/>
    <x v="1"/>
    <x v="1"/>
    <s v="Por necesidad"/>
    <s v="Por gusto"/>
    <x v="0"/>
    <x v="1"/>
    <s v="a. Lee muy despacio"/>
    <s v="b. Por falta de tiempo"/>
    <x v="4"/>
    <s v="a. Busca información complementaria, c. Mira videos"/>
    <x v="2"/>
    <s v="e. Teléfono móvil"/>
    <s v="e. Teléfono móvil"/>
    <s v="e. Teléfono móvil"/>
    <s v="e. Teléfono móvil"/>
    <s v="e. Teléfono móvil"/>
    <s v="e. Teléfono móvil"/>
    <s v="e. Teléfono móvil"/>
    <s v="b. Algo"/>
    <s v="a. Para comunicarse con otros"/>
    <s v="Alguna vez a la semana"/>
    <s v="Diariamente"/>
    <s v="Alguna vez a la semana"/>
    <s v="Alguna vez a la semana"/>
    <s v="Diariamente"/>
    <s v="Alguna vez a la semana"/>
    <s v="Diariamente"/>
  </r>
  <r>
    <x v="2"/>
    <x v="99"/>
    <x v="1"/>
    <s v="d. Una computadora portátil o tableta de uso personal"/>
    <s v="b. Secundaria"/>
    <x v="1"/>
    <x v="1"/>
    <x v="0"/>
    <s v="Poco"/>
    <s v="Bastante"/>
    <x v="0"/>
    <x v="0"/>
    <x v="0"/>
    <n v="2"/>
    <x v="1"/>
    <n v="2"/>
    <n v="2"/>
    <n v="3"/>
    <n v="4"/>
    <n v="4"/>
    <n v="3"/>
    <n v="1"/>
    <x v="1"/>
    <x v="0"/>
    <s v="Diariamente"/>
    <s v="Alguna vez al mes"/>
    <s v="Alguna vez al trimestre"/>
    <s v="Alguna vez a la semana"/>
    <s v="Alguna vez al mes"/>
    <x v="1"/>
    <x v="0"/>
    <x v="1"/>
    <s v="Por necesidad"/>
    <s v="Por gusto"/>
    <x v="0"/>
    <x v="0"/>
    <s v="b. No comprende todo lo que lee, c. No tiene la suficiente concentración para leer"/>
    <s v="c. Porque prefiere otras actividades recreativas"/>
    <x v="1"/>
    <s v="a. Busca información complementaria, c. Mira videos, g. Consulta plataformas de preguntas y respuestas (Wikipedia, YahooRespuestas, etc.)"/>
    <x v="1"/>
    <s v="e. Teléfono móvil"/>
    <s v="b. Portátil/laptop"/>
    <s v="b. Portátil/laptop"/>
    <s v="b. Portátil/laptop"/>
    <s v="e. Teléfono móvil"/>
    <s v="e. Teléfono móvil"/>
    <s v="b. Portátil/laptop"/>
    <s v="a. Mucho"/>
    <s v="c. Para aprender"/>
    <s v="Diariamente"/>
    <s v="Diariamente"/>
    <s v="Diariamente"/>
    <s v="Alguna vez a la semana"/>
    <s v="Diariamente"/>
    <s v="Diariamente"/>
    <s v="Alguna vez al mes"/>
  </r>
  <r>
    <x v="3"/>
    <x v="100"/>
    <x v="1"/>
    <s v="c. Una computadora portátil o tableta del trabajo"/>
    <s v="b. Secundaria"/>
    <x v="0"/>
    <x v="0"/>
    <x v="0"/>
    <s v="Poco"/>
    <s v="Mucho"/>
    <x v="0"/>
    <x v="0"/>
    <x v="2"/>
    <n v="3"/>
    <x v="3"/>
    <n v="2"/>
    <n v="2"/>
    <n v="3"/>
    <n v="2"/>
    <n v="4"/>
    <n v="2"/>
    <n v="1"/>
    <x v="2"/>
    <x v="0"/>
    <s v="Alguna vez al trimestre"/>
    <s v="Alguna vez al trimestre"/>
    <s v="Nunca"/>
    <s v="Nunca"/>
    <s v="Nunca"/>
    <x v="0"/>
    <x v="1"/>
    <x v="1"/>
    <s v="Por necesidad"/>
    <s v="Por gusto"/>
    <x v="1"/>
    <x v="0"/>
    <s v="c. No tiene la suficiente concentración para leer"/>
    <s v="c. Porque prefiere otras actividades recreativas"/>
    <x v="0"/>
    <s v="c. Mira videos"/>
    <x v="0"/>
    <s v="e. Teléfono móvil"/>
    <s v="a. Computadora de escritorio"/>
    <s v="a. Computadora de escritorio"/>
    <s v="a. Computadora de escritorio"/>
    <s v="a. Computadora de escritorio"/>
    <s v="a. Computadora de escritorio"/>
    <s v="e. Teléfono móvil"/>
    <s v="c. Poco"/>
    <s v="d. Para expresar sus emociones o pensamientos"/>
    <s v="Alguna vez al mes"/>
    <s v="Alguna vez al mes"/>
    <s v="Nunca"/>
    <s v="Alguna vez a la semana"/>
    <s v="Diariamente"/>
    <s v="Diariamente"/>
    <s v="Alguna vez a la semana"/>
  </r>
  <r>
    <x v="0"/>
    <x v="101"/>
    <x v="0"/>
    <s v="d. Una computadora portátil o tableta de uso personal"/>
    <s v="b. Secundaria"/>
    <x v="0"/>
    <x v="1"/>
    <x v="2"/>
    <s v="Mucho"/>
    <s v="Bastante"/>
    <x v="1"/>
    <x v="0"/>
    <x v="0"/>
    <n v="2"/>
    <x v="1"/>
    <n v="2"/>
    <n v="2"/>
    <n v="2"/>
    <n v="3"/>
    <n v="4"/>
    <n v="1"/>
    <n v="1"/>
    <x v="0"/>
    <x v="2"/>
    <s v="Alguna vez al mes"/>
    <s v="Alguna vez al mes"/>
    <s v="Alguna vez al trimestre"/>
    <s v="Alguna vez al mes"/>
    <s v="Alguna vez al mes"/>
    <x v="1"/>
    <x v="0"/>
    <x v="0"/>
    <s v="Por gusto"/>
    <s v="Por gusto"/>
    <x v="0"/>
    <x v="0"/>
    <s v="c. No tiene la suficiente concentración para leer, d. No tiene la paciencia para leer"/>
    <s v="g. Porque no tiene un lugar apropiado para leer"/>
    <x v="1"/>
    <s v="c. Mira videos, d. Participa en foros, f. Consulta redes sociales"/>
    <x v="1"/>
    <s v="e. Teléfono móvil"/>
    <s v="b. Portátil/laptop"/>
    <s v="b. Portátil/laptop"/>
    <s v="b. Portátil/laptop"/>
    <s v="e. Teléfono móvil"/>
    <s v="e. Teléfono móvil"/>
    <s v="b. Portátil/laptop"/>
    <s v="a. Mucho"/>
    <s v="d. Para expresar sus emociones o pensamientos"/>
    <s v="Alguna vez a la semana"/>
    <s v="Alguna vez a la semana"/>
    <s v="Diariamente"/>
    <s v="Alguna vez a la semana"/>
    <s v="Diariamente"/>
    <s v="Diariamente"/>
    <s v="Alguna vez al mes"/>
  </r>
  <r>
    <x v="1"/>
    <x v="102"/>
    <x v="0"/>
    <s v="d. Una computadora portátil o tableta de uso personal"/>
    <s v="b. Secundaria"/>
    <x v="1"/>
    <x v="0"/>
    <x v="3"/>
    <s v="Poco"/>
    <s v="Mucho"/>
    <x v="3"/>
    <x v="1"/>
    <x v="0"/>
    <n v="3"/>
    <x v="1"/>
    <n v="2"/>
    <n v="1"/>
    <n v="1"/>
    <n v="4"/>
    <n v="2"/>
    <n v="2"/>
    <n v="3"/>
    <x v="1"/>
    <x v="0"/>
    <s v="Alguna vez al mes"/>
    <s v="Alguna vez al mes"/>
    <s v="Alguna vez a la semana"/>
    <s v="Alguna vez al mes"/>
    <s v="Nunca"/>
    <x v="1"/>
    <x v="0"/>
    <x v="0"/>
    <s v="Por necesidad"/>
    <s v="Por gusto"/>
    <x v="0"/>
    <x v="1"/>
    <s v="a. Lee muy despacio, c. No tiene la suficiente concentración para leer, d. No tiene la paciencia para leer"/>
    <s v="c. Porque prefiere otras actividades recreativas"/>
    <x v="1"/>
    <s v="a. Busca información complementaria, c. Mira videos, f. Consulta redes sociales, g. Consulta plataformas de preguntas y respuestas (Wikipedia, YahooRespuestas, etc.)"/>
    <x v="2"/>
    <s v="e. Teléfono móvil"/>
    <s v="b. Portátil/laptop"/>
    <s v="b. Portátil/laptop"/>
    <s v="e. Teléfono móvil"/>
    <s v="e. Teléfono móvil"/>
    <s v="b. Portátil/laptop"/>
    <s v="e. Teléfono móvil"/>
    <s v="c. Poco"/>
    <s v="e. Para discutir o confrontar ideas"/>
    <s v="Diariamente"/>
    <s v="Diariamente"/>
    <s v="Alguna vez a la semana"/>
    <s v="Diariamente"/>
    <s v="Diariamente"/>
    <s v="Alguna vez al mes"/>
    <s v="Nunca"/>
  </r>
  <r>
    <x v="2"/>
    <x v="103"/>
    <x v="1"/>
    <s v="c. Una computadora portátil o tableta del trabajo"/>
    <s v="b. Secundaria"/>
    <x v="1"/>
    <x v="1"/>
    <x v="0"/>
    <s v="Poco"/>
    <s v="Bastante"/>
    <x v="0"/>
    <x v="0"/>
    <x v="1"/>
    <n v="3"/>
    <x v="1"/>
    <n v="2"/>
    <n v="3"/>
    <n v="2"/>
    <n v="2"/>
    <n v="2"/>
    <n v="3"/>
    <n v="2"/>
    <x v="0"/>
    <x v="0"/>
    <s v="Alguna vez a la semana"/>
    <s v="Alguna vez a la semana"/>
    <s v="Alguna vez a la semana"/>
    <s v="Diariamente"/>
    <s v="Diariamente"/>
    <x v="1"/>
    <x v="0"/>
    <x v="1"/>
    <s v="Por gusto"/>
    <s v="Por gusto"/>
    <x v="0"/>
    <x v="1"/>
    <s v="c. No tiene la suficiente concentración para leer"/>
    <s v="b. Por falta de tiempo"/>
    <x v="4"/>
    <s v="a. Busca información complementaria"/>
    <x v="2"/>
    <s v="a. Computadora de escritorio"/>
    <s v="b. Portátil/laptop"/>
    <s v="b. Portátil/laptop"/>
    <s v="b. Portátil/laptop"/>
    <s v="e. Teléfono móvil"/>
    <s v="e. Teléfono móvil"/>
    <s v="b. Portátil/laptop"/>
    <s v="b. Algo"/>
    <s v="c. Para aprender"/>
    <s v="Diariamente"/>
    <s v="Alguna vez a la semana"/>
    <s v="Diariamente"/>
    <s v="Diariamente"/>
    <s v="Diariamente"/>
    <s v="Diariamente"/>
    <s v="Alguna vez a la sema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7FEA9-359F-4BFE-A126-A73EF84A813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9" firstHeaderRow="1" firstDataRow="2" firstDataCol="1"/>
  <pivotFields count="60">
    <pivotField axis="axisCol" multipleItemSelectionAllowed="1" showAll="0">
      <items count="5">
        <item h="1" x="0"/>
        <item x="1"/>
        <item x="3"/>
        <item x="2"/>
        <item t="default"/>
      </items>
    </pivotField>
    <pivotField dataField="1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6">
        <item x="4"/>
        <item x="2"/>
        <item x="1"/>
        <item x="0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7">
        <item x="1"/>
        <item x="5"/>
        <item x="0"/>
        <item x="3"/>
        <item x="4"/>
        <item x="2"/>
        <item t="default"/>
      </items>
    </pivotField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Cuenta de Marca tempor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74"/>
  <sheetViews>
    <sheetView tabSelected="1" workbookViewId="0">
      <pane ySplit="1" topLeftCell="A47" activePane="bottomLeft" state="frozen"/>
      <selection pane="bottomLeft" activeCell="C10" sqref="C10"/>
    </sheetView>
  </sheetViews>
  <sheetFormatPr baseColWidth="10" defaultColWidth="14.42578125" defaultRowHeight="15.75" customHeight="1" x14ac:dyDescent="0.2"/>
  <cols>
    <col min="1" max="1" width="10.85546875" style="22" customWidth="1"/>
    <col min="2" max="2" width="14.42578125" style="22"/>
    <col min="3" max="64" width="21.5703125" style="22" customWidth="1"/>
    <col min="65" max="16384" width="14.42578125" style="22"/>
  </cols>
  <sheetData>
    <row r="1" spans="1:58" ht="12.75" x14ac:dyDescent="0.2">
      <c r="A1" s="22" t="s">
        <v>176</v>
      </c>
      <c r="B1" s="22" t="s">
        <v>172</v>
      </c>
      <c r="C1" s="23" t="s">
        <v>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3" t="s">
        <v>17</v>
      </c>
      <c r="U1" s="23" t="s">
        <v>18</v>
      </c>
      <c r="V1" s="23" t="s">
        <v>19</v>
      </c>
      <c r="W1" s="23" t="s">
        <v>20</v>
      </c>
      <c r="X1" s="23" t="s">
        <v>21</v>
      </c>
      <c r="Y1" s="23" t="s">
        <v>22</v>
      </c>
      <c r="Z1" s="23" t="s">
        <v>23</v>
      </c>
      <c r="AA1" s="23" t="s">
        <v>24</v>
      </c>
      <c r="AB1" s="23" t="s">
        <v>25</v>
      </c>
      <c r="AC1" s="23" t="s">
        <v>26</v>
      </c>
      <c r="AD1" s="23" t="s">
        <v>27</v>
      </c>
      <c r="AE1" s="23" t="s">
        <v>28</v>
      </c>
      <c r="AF1" s="23" t="s">
        <v>29</v>
      </c>
      <c r="AG1" s="23" t="s">
        <v>30</v>
      </c>
      <c r="AH1" s="23" t="s">
        <v>31</v>
      </c>
      <c r="AI1" s="23" t="s">
        <v>32</v>
      </c>
      <c r="AJ1" s="23" t="s">
        <v>33</v>
      </c>
      <c r="AK1" s="23" t="s">
        <v>34</v>
      </c>
      <c r="AL1" s="23" t="s">
        <v>35</v>
      </c>
      <c r="AM1" s="23" t="s">
        <v>36</v>
      </c>
      <c r="AN1" s="23" t="s">
        <v>37</v>
      </c>
      <c r="AO1" s="23" t="s">
        <v>38</v>
      </c>
      <c r="AP1" s="23" t="s">
        <v>39</v>
      </c>
      <c r="AQ1" s="23" t="s">
        <v>40</v>
      </c>
      <c r="AR1" s="23" t="s">
        <v>41</v>
      </c>
      <c r="AS1" s="23" t="s">
        <v>42</v>
      </c>
      <c r="AT1" s="23" t="s">
        <v>43</v>
      </c>
      <c r="AU1" s="23" t="s">
        <v>44</v>
      </c>
      <c r="AV1" s="23" t="s">
        <v>45</v>
      </c>
      <c r="AW1" s="23" t="s">
        <v>46</v>
      </c>
      <c r="AX1" s="23" t="s">
        <v>47</v>
      </c>
      <c r="AY1" s="23" t="s">
        <v>48</v>
      </c>
      <c r="AZ1" s="23" t="s">
        <v>49</v>
      </c>
      <c r="BA1" s="23" t="s">
        <v>50</v>
      </c>
      <c r="BB1" s="23" t="s">
        <v>51</v>
      </c>
      <c r="BC1" s="23" t="s">
        <v>52</v>
      </c>
      <c r="BD1" s="23" t="s">
        <v>53</v>
      </c>
      <c r="BE1" s="23" t="s">
        <v>54</v>
      </c>
      <c r="BF1" s="23" t="s">
        <v>55</v>
      </c>
    </row>
    <row r="2" spans="1:58" ht="12.75" x14ac:dyDescent="0.2">
      <c r="A2" s="22">
        <v>1</v>
      </c>
      <c r="B2" s="22" t="s">
        <v>173</v>
      </c>
      <c r="C2" s="24">
        <v>43978.319160185187</v>
      </c>
      <c r="D2" s="25" t="s">
        <v>56</v>
      </c>
      <c r="E2" s="25" t="s">
        <v>76</v>
      </c>
      <c r="F2" s="25" t="s">
        <v>77</v>
      </c>
      <c r="G2" s="25">
        <v>4</v>
      </c>
      <c r="H2" s="25" t="s">
        <v>59</v>
      </c>
      <c r="I2" s="25" t="s">
        <v>78</v>
      </c>
      <c r="J2" s="25" t="s">
        <v>79</v>
      </c>
      <c r="K2" s="25" t="s">
        <v>61</v>
      </c>
      <c r="L2" s="25">
        <v>3</v>
      </c>
      <c r="M2" s="25">
        <v>1</v>
      </c>
      <c r="N2" s="25">
        <v>3</v>
      </c>
      <c r="O2" s="25">
        <v>4</v>
      </c>
      <c r="P2" s="25">
        <v>3</v>
      </c>
      <c r="Q2" s="25">
        <v>3</v>
      </c>
      <c r="R2" s="25">
        <v>3</v>
      </c>
      <c r="S2" s="25">
        <v>3</v>
      </c>
      <c r="T2" s="25">
        <v>2</v>
      </c>
      <c r="U2" s="25">
        <v>3</v>
      </c>
      <c r="V2" s="25">
        <v>2</v>
      </c>
      <c r="W2" s="25">
        <v>1</v>
      </c>
      <c r="X2" s="25" t="s">
        <v>63</v>
      </c>
      <c r="Y2" s="25" t="s">
        <v>75</v>
      </c>
      <c r="Z2" s="25" t="s">
        <v>63</v>
      </c>
      <c r="AA2" s="25" t="s">
        <v>63</v>
      </c>
      <c r="AB2" s="25" t="s">
        <v>74</v>
      </c>
      <c r="AC2" s="25" t="s">
        <v>63</v>
      </c>
      <c r="AD2" s="25" t="s">
        <v>75</v>
      </c>
      <c r="AE2" s="25" t="s">
        <v>65</v>
      </c>
      <c r="AF2" s="25" t="s">
        <v>66</v>
      </c>
      <c r="AG2" s="25" t="s">
        <v>66</v>
      </c>
      <c r="AH2" s="25" t="s">
        <v>66</v>
      </c>
      <c r="AI2" s="25" t="s">
        <v>65</v>
      </c>
      <c r="AJ2" s="25" t="s">
        <v>65</v>
      </c>
      <c r="AK2" s="25" t="s">
        <v>65</v>
      </c>
      <c r="AL2" s="25" t="s">
        <v>80</v>
      </c>
      <c r="AM2" s="25" t="s">
        <v>68</v>
      </c>
      <c r="AN2" s="25" t="s">
        <v>63</v>
      </c>
      <c r="AO2" s="25" t="s">
        <v>81</v>
      </c>
      <c r="AP2" s="25" t="s">
        <v>82</v>
      </c>
      <c r="AQ2" s="25" t="s">
        <v>71</v>
      </c>
      <c r="AR2" s="25" t="s">
        <v>71</v>
      </c>
      <c r="AS2" s="25" t="s">
        <v>71</v>
      </c>
      <c r="AT2" s="25" t="s">
        <v>83</v>
      </c>
      <c r="AU2" s="25" t="s">
        <v>71</v>
      </c>
      <c r="AV2" s="25" t="s">
        <v>71</v>
      </c>
      <c r="AW2" s="25" t="s">
        <v>71</v>
      </c>
      <c r="AX2" s="25" t="s">
        <v>84</v>
      </c>
      <c r="AY2" s="25" t="s">
        <v>85</v>
      </c>
      <c r="AZ2" s="25" t="s">
        <v>63</v>
      </c>
      <c r="BA2" s="25" t="s">
        <v>75</v>
      </c>
      <c r="BB2" s="25" t="s">
        <v>75</v>
      </c>
      <c r="BC2" s="25" t="s">
        <v>86</v>
      </c>
      <c r="BD2" s="25" t="s">
        <v>75</v>
      </c>
      <c r="BE2" s="25" t="s">
        <v>75</v>
      </c>
      <c r="BF2" s="25" t="s">
        <v>64</v>
      </c>
    </row>
    <row r="3" spans="1:58" ht="12.75" x14ac:dyDescent="0.2">
      <c r="A3" s="22">
        <v>2</v>
      </c>
      <c r="B3" s="22" t="s">
        <v>173</v>
      </c>
      <c r="C3" s="24">
        <v>43978.319536365743</v>
      </c>
      <c r="D3" s="25" t="s">
        <v>93</v>
      </c>
      <c r="E3" s="25" t="s">
        <v>76</v>
      </c>
      <c r="F3" s="25" t="s">
        <v>58</v>
      </c>
      <c r="G3" s="25">
        <v>4</v>
      </c>
      <c r="H3" s="25" t="s">
        <v>59</v>
      </c>
      <c r="I3" s="25" t="s">
        <v>94</v>
      </c>
      <c r="J3" s="25" t="s">
        <v>62</v>
      </c>
      <c r="K3" s="25" t="s">
        <v>61</v>
      </c>
      <c r="L3" s="25">
        <v>3</v>
      </c>
      <c r="M3" s="25">
        <v>1</v>
      </c>
      <c r="N3" s="25">
        <v>2</v>
      </c>
      <c r="O3" s="25">
        <v>4</v>
      </c>
      <c r="P3" s="25">
        <v>3</v>
      </c>
      <c r="Q3" s="25">
        <v>3</v>
      </c>
      <c r="R3" s="25">
        <v>3</v>
      </c>
      <c r="S3" s="25">
        <v>1</v>
      </c>
      <c r="T3" s="25">
        <v>2</v>
      </c>
      <c r="U3" s="25">
        <v>3</v>
      </c>
      <c r="V3" s="25">
        <v>3</v>
      </c>
      <c r="W3" s="25">
        <v>1</v>
      </c>
      <c r="X3" s="25" t="s">
        <v>64</v>
      </c>
      <c r="Y3" s="25" t="s">
        <v>75</v>
      </c>
      <c r="Z3" s="25" t="s">
        <v>63</v>
      </c>
      <c r="AA3" s="25" t="s">
        <v>64</v>
      </c>
      <c r="AB3" s="25" t="s">
        <v>95</v>
      </c>
      <c r="AC3" s="25" t="s">
        <v>75</v>
      </c>
      <c r="AD3" s="25" t="s">
        <v>75</v>
      </c>
      <c r="AE3" s="25" t="s">
        <v>65</v>
      </c>
      <c r="AF3" s="25" t="s">
        <v>65</v>
      </c>
      <c r="AG3" s="25" t="s">
        <v>65</v>
      </c>
      <c r="AH3" s="25" t="s">
        <v>65</v>
      </c>
      <c r="AI3" s="25" t="s">
        <v>65</v>
      </c>
      <c r="AJ3" s="25" t="s">
        <v>65</v>
      </c>
      <c r="AK3" s="25" t="s">
        <v>65</v>
      </c>
      <c r="AL3" s="25" t="s">
        <v>80</v>
      </c>
      <c r="AM3" s="25" t="s">
        <v>96</v>
      </c>
      <c r="AN3" s="25" t="s">
        <v>63</v>
      </c>
      <c r="AO3" s="25" t="s">
        <v>90</v>
      </c>
      <c r="AP3" s="25" t="s">
        <v>91</v>
      </c>
      <c r="AQ3" s="25" t="s">
        <v>71</v>
      </c>
      <c r="AR3" s="25" t="s">
        <v>71</v>
      </c>
      <c r="AS3" s="25" t="s">
        <v>71</v>
      </c>
      <c r="AT3" s="25" t="s">
        <v>71</v>
      </c>
      <c r="AU3" s="25" t="s">
        <v>71</v>
      </c>
      <c r="AV3" s="25" t="s">
        <v>71</v>
      </c>
      <c r="AW3" s="25" t="s">
        <v>71</v>
      </c>
      <c r="AX3" s="25" t="s">
        <v>84</v>
      </c>
      <c r="AY3" s="25" t="s">
        <v>85</v>
      </c>
      <c r="AZ3" s="25" t="s">
        <v>86</v>
      </c>
      <c r="BA3" s="25" t="s">
        <v>63</v>
      </c>
      <c r="BB3" s="25" t="s">
        <v>75</v>
      </c>
      <c r="BC3" s="25" t="s">
        <v>75</v>
      </c>
      <c r="BD3" s="25" t="s">
        <v>75</v>
      </c>
      <c r="BE3" s="25" t="s">
        <v>75</v>
      </c>
      <c r="BF3" s="25" t="s">
        <v>63</v>
      </c>
    </row>
    <row r="4" spans="1:58" ht="12.75" x14ac:dyDescent="0.2">
      <c r="A4" s="22">
        <v>3</v>
      </c>
      <c r="B4" s="22" t="s">
        <v>173</v>
      </c>
      <c r="C4" s="24">
        <v>43978.321060254631</v>
      </c>
      <c r="D4" s="25" t="s">
        <v>93</v>
      </c>
      <c r="E4" s="25" t="s">
        <v>57</v>
      </c>
      <c r="F4" s="25" t="s">
        <v>112</v>
      </c>
      <c r="G4" s="25">
        <v>4</v>
      </c>
      <c r="H4" s="25" t="s">
        <v>59</v>
      </c>
      <c r="I4" s="25" t="s">
        <v>60</v>
      </c>
      <c r="J4" s="25" t="s">
        <v>61</v>
      </c>
      <c r="K4" s="25" t="s">
        <v>62</v>
      </c>
      <c r="L4" s="25">
        <v>1</v>
      </c>
      <c r="M4" s="25">
        <v>2</v>
      </c>
      <c r="N4" s="25">
        <v>1</v>
      </c>
      <c r="O4" s="25">
        <v>2</v>
      </c>
      <c r="P4" s="25">
        <v>1</v>
      </c>
      <c r="Q4" s="25">
        <v>2</v>
      </c>
      <c r="R4" s="25">
        <v>1</v>
      </c>
      <c r="S4" s="25">
        <v>2</v>
      </c>
      <c r="T4" s="25">
        <v>2</v>
      </c>
      <c r="U4" s="25">
        <v>2</v>
      </c>
      <c r="V4" s="25">
        <v>1</v>
      </c>
      <c r="W4" s="25">
        <v>2</v>
      </c>
      <c r="X4" s="25" t="s">
        <v>75</v>
      </c>
      <c r="Y4" s="25" t="s">
        <v>75</v>
      </c>
      <c r="Z4" s="25" t="s">
        <v>63</v>
      </c>
      <c r="AA4" s="25" t="s">
        <v>75</v>
      </c>
      <c r="AB4" s="25" t="s">
        <v>75</v>
      </c>
      <c r="AC4" s="25" t="s">
        <v>63</v>
      </c>
      <c r="AD4" s="25" t="s">
        <v>75</v>
      </c>
      <c r="AE4" s="25" t="s">
        <v>65</v>
      </c>
      <c r="AF4" s="25" t="s">
        <v>66</v>
      </c>
      <c r="AG4" s="25" t="s">
        <v>66</v>
      </c>
      <c r="AH4" s="25" t="s">
        <v>66</v>
      </c>
      <c r="AI4" s="25" t="s">
        <v>65</v>
      </c>
      <c r="AJ4" s="25" t="s">
        <v>66</v>
      </c>
      <c r="AK4" s="25" t="s">
        <v>66</v>
      </c>
      <c r="AL4" s="25" t="s">
        <v>101</v>
      </c>
      <c r="AM4" s="25" t="s">
        <v>113</v>
      </c>
      <c r="AN4" s="25" t="s">
        <v>63</v>
      </c>
      <c r="AO4" s="25" t="s">
        <v>114</v>
      </c>
      <c r="AP4" s="25" t="s">
        <v>103</v>
      </c>
      <c r="AQ4" s="25" t="s">
        <v>83</v>
      </c>
      <c r="AR4" s="25" t="s">
        <v>92</v>
      </c>
      <c r="AS4" s="25" t="s">
        <v>83</v>
      </c>
      <c r="AT4" s="25" t="s">
        <v>83</v>
      </c>
      <c r="AU4" s="25" t="s">
        <v>92</v>
      </c>
      <c r="AV4" s="25" t="s">
        <v>83</v>
      </c>
      <c r="AW4" s="25" t="s">
        <v>92</v>
      </c>
      <c r="AX4" s="25" t="s">
        <v>111</v>
      </c>
      <c r="AY4" s="25" t="s">
        <v>115</v>
      </c>
      <c r="AZ4" s="25" t="s">
        <v>75</v>
      </c>
      <c r="BA4" s="25" t="s">
        <v>63</v>
      </c>
      <c r="BB4" s="25" t="s">
        <v>75</v>
      </c>
      <c r="BC4" s="25" t="s">
        <v>63</v>
      </c>
      <c r="BD4" s="25" t="s">
        <v>75</v>
      </c>
      <c r="BE4" s="25" t="s">
        <v>75</v>
      </c>
      <c r="BF4" s="25" t="s">
        <v>63</v>
      </c>
    </row>
    <row r="5" spans="1:58" ht="12.75" x14ac:dyDescent="0.2">
      <c r="A5" s="22">
        <v>4</v>
      </c>
      <c r="B5" s="22" t="s">
        <v>173</v>
      </c>
      <c r="C5" s="24">
        <v>43978.321198414356</v>
      </c>
      <c r="D5" s="25" t="s">
        <v>93</v>
      </c>
      <c r="E5" s="25" t="s">
        <v>76</v>
      </c>
      <c r="F5" s="25" t="s">
        <v>117</v>
      </c>
      <c r="G5" s="25">
        <v>4</v>
      </c>
      <c r="H5" s="25" t="s">
        <v>59</v>
      </c>
      <c r="I5" s="25" t="s">
        <v>60</v>
      </c>
      <c r="J5" s="25" t="s">
        <v>61</v>
      </c>
      <c r="K5" s="25" t="s">
        <v>62</v>
      </c>
      <c r="L5" s="25">
        <v>2</v>
      </c>
      <c r="M5" s="25">
        <v>1</v>
      </c>
      <c r="N5" s="25">
        <v>3</v>
      </c>
      <c r="O5" s="25">
        <v>3</v>
      </c>
      <c r="P5" s="25">
        <v>2</v>
      </c>
      <c r="Q5" s="25">
        <v>2</v>
      </c>
      <c r="R5" s="25">
        <v>2</v>
      </c>
      <c r="S5" s="25">
        <v>2</v>
      </c>
      <c r="T5" s="25">
        <v>2</v>
      </c>
      <c r="U5" s="25">
        <v>1</v>
      </c>
      <c r="V5" s="25">
        <v>2</v>
      </c>
      <c r="W5" s="25">
        <v>1</v>
      </c>
      <c r="X5" s="25" t="s">
        <v>75</v>
      </c>
      <c r="Y5" s="25" t="s">
        <v>63</v>
      </c>
      <c r="Z5" s="25" t="s">
        <v>63</v>
      </c>
      <c r="AA5" s="25" t="s">
        <v>63</v>
      </c>
      <c r="AB5" s="25" t="s">
        <v>63</v>
      </c>
      <c r="AC5" s="25" t="s">
        <v>75</v>
      </c>
      <c r="AD5" s="25" t="s">
        <v>75</v>
      </c>
      <c r="AE5" s="25" t="s">
        <v>66</v>
      </c>
      <c r="AF5" s="25" t="s">
        <v>66</v>
      </c>
      <c r="AG5" s="25" t="s">
        <v>66</v>
      </c>
      <c r="AH5" s="25" t="s">
        <v>65</v>
      </c>
      <c r="AI5" s="25" t="s">
        <v>65</v>
      </c>
      <c r="AJ5" s="25" t="s">
        <v>66</v>
      </c>
      <c r="AK5" s="25" t="s">
        <v>66</v>
      </c>
      <c r="AL5" s="25" t="s">
        <v>88</v>
      </c>
      <c r="AM5" s="25" t="s">
        <v>118</v>
      </c>
      <c r="AN5" s="25" t="s">
        <v>63</v>
      </c>
      <c r="AO5" s="25" t="s">
        <v>90</v>
      </c>
      <c r="AP5" s="25" t="s">
        <v>91</v>
      </c>
      <c r="AQ5" s="25" t="s">
        <v>92</v>
      </c>
      <c r="AR5" s="25" t="s">
        <v>92</v>
      </c>
      <c r="AS5" s="25" t="s">
        <v>92</v>
      </c>
      <c r="AT5" s="25" t="s">
        <v>92</v>
      </c>
      <c r="AU5" s="25" t="s">
        <v>92</v>
      </c>
      <c r="AV5" s="25" t="s">
        <v>92</v>
      </c>
      <c r="AW5" s="25" t="s">
        <v>92</v>
      </c>
      <c r="AX5" s="25" t="s">
        <v>72</v>
      </c>
      <c r="AY5" s="25" t="s">
        <v>115</v>
      </c>
      <c r="AZ5" s="25" t="s">
        <v>75</v>
      </c>
      <c r="BA5" s="25" t="s">
        <v>75</v>
      </c>
      <c r="BB5" s="25" t="s">
        <v>75</v>
      </c>
      <c r="BC5" s="25" t="s">
        <v>75</v>
      </c>
      <c r="BD5" s="25" t="s">
        <v>75</v>
      </c>
      <c r="BE5" s="25" t="s">
        <v>75</v>
      </c>
      <c r="BF5" s="25" t="s">
        <v>63</v>
      </c>
    </row>
    <row r="6" spans="1:58" ht="12.75" x14ac:dyDescent="0.2">
      <c r="A6" s="22">
        <v>5</v>
      </c>
      <c r="B6" s="22" t="s">
        <v>173</v>
      </c>
      <c r="C6" s="24">
        <v>43978.321419502317</v>
      </c>
      <c r="D6" s="25" t="s">
        <v>93</v>
      </c>
      <c r="E6" s="25" t="s">
        <v>57</v>
      </c>
      <c r="F6" s="25" t="s">
        <v>117</v>
      </c>
      <c r="G6" s="25">
        <v>4</v>
      </c>
      <c r="H6" s="25" t="s">
        <v>59</v>
      </c>
      <c r="I6" s="25" t="s">
        <v>60</v>
      </c>
      <c r="J6" s="25" t="s">
        <v>62</v>
      </c>
      <c r="K6" s="25" t="s">
        <v>62</v>
      </c>
      <c r="L6" s="25">
        <v>2</v>
      </c>
      <c r="M6" s="25">
        <v>1</v>
      </c>
      <c r="N6" s="25">
        <v>3</v>
      </c>
      <c r="O6" s="25">
        <v>3</v>
      </c>
      <c r="P6" s="25">
        <v>2</v>
      </c>
      <c r="Q6" s="25">
        <v>2</v>
      </c>
      <c r="R6" s="25">
        <v>2</v>
      </c>
      <c r="S6" s="25">
        <v>2</v>
      </c>
      <c r="T6" s="25">
        <v>3</v>
      </c>
      <c r="U6" s="25">
        <v>3</v>
      </c>
      <c r="V6" s="25">
        <v>2</v>
      </c>
      <c r="W6" s="25">
        <v>2</v>
      </c>
      <c r="X6" s="25" t="s">
        <v>75</v>
      </c>
      <c r="Y6" s="25" t="s">
        <v>63</v>
      </c>
      <c r="Z6" s="25" t="s">
        <v>75</v>
      </c>
      <c r="AA6" s="25" t="s">
        <v>64</v>
      </c>
      <c r="AB6" s="25" t="s">
        <v>74</v>
      </c>
      <c r="AC6" s="25" t="s">
        <v>63</v>
      </c>
      <c r="AD6" s="25" t="s">
        <v>63</v>
      </c>
      <c r="AE6" s="25" t="s">
        <v>65</v>
      </c>
      <c r="AF6" s="25" t="s">
        <v>65</v>
      </c>
      <c r="AG6" s="25" t="s">
        <v>65</v>
      </c>
      <c r="AH6" s="25" t="s">
        <v>66</v>
      </c>
      <c r="AI6" s="25" t="s">
        <v>65</v>
      </c>
      <c r="AJ6" s="25" t="s">
        <v>65</v>
      </c>
      <c r="AK6" s="25" t="s">
        <v>66</v>
      </c>
      <c r="AL6" s="25" t="s">
        <v>67</v>
      </c>
      <c r="AM6" s="25" t="s">
        <v>122</v>
      </c>
      <c r="AN6" s="25" t="s">
        <v>75</v>
      </c>
      <c r="AO6" s="25" t="s">
        <v>90</v>
      </c>
      <c r="AP6" s="25" t="s">
        <v>82</v>
      </c>
      <c r="AQ6" s="25" t="s">
        <v>83</v>
      </c>
      <c r="AR6" s="25" t="s">
        <v>83</v>
      </c>
      <c r="AS6" s="25" t="s">
        <v>83</v>
      </c>
      <c r="AT6" s="25" t="s">
        <v>83</v>
      </c>
      <c r="AU6" s="25" t="s">
        <v>71</v>
      </c>
      <c r="AV6" s="25" t="s">
        <v>83</v>
      </c>
      <c r="AW6" s="25" t="s">
        <v>83</v>
      </c>
      <c r="AX6" s="25" t="s">
        <v>72</v>
      </c>
      <c r="AY6" s="25" t="s">
        <v>115</v>
      </c>
      <c r="AZ6" s="25" t="s">
        <v>63</v>
      </c>
      <c r="BA6" s="25" t="s">
        <v>63</v>
      </c>
      <c r="BB6" s="25" t="s">
        <v>75</v>
      </c>
      <c r="BC6" s="25" t="s">
        <v>75</v>
      </c>
      <c r="BD6" s="25" t="s">
        <v>75</v>
      </c>
      <c r="BE6" s="25" t="s">
        <v>75</v>
      </c>
      <c r="BF6" s="25" t="s">
        <v>86</v>
      </c>
    </row>
    <row r="7" spans="1:58" ht="12.75" x14ac:dyDescent="0.2">
      <c r="A7" s="22">
        <v>6</v>
      </c>
      <c r="B7" s="22" t="s">
        <v>173</v>
      </c>
      <c r="C7" s="24">
        <v>43978.321820914352</v>
      </c>
      <c r="D7" s="25" t="s">
        <v>93</v>
      </c>
      <c r="E7" s="25" t="s">
        <v>76</v>
      </c>
      <c r="F7" s="25" t="s">
        <v>58</v>
      </c>
      <c r="G7" s="25">
        <v>4</v>
      </c>
      <c r="H7" s="25" t="s">
        <v>100</v>
      </c>
      <c r="I7" s="25" t="s">
        <v>60</v>
      </c>
      <c r="J7" s="25" t="s">
        <v>127</v>
      </c>
      <c r="K7" s="25" t="s">
        <v>61</v>
      </c>
      <c r="L7" s="25">
        <v>4</v>
      </c>
      <c r="M7" s="25">
        <v>1</v>
      </c>
      <c r="N7" s="25">
        <v>1</v>
      </c>
      <c r="O7" s="25">
        <v>1</v>
      </c>
      <c r="P7" s="25">
        <v>1</v>
      </c>
      <c r="Q7" s="25">
        <v>1</v>
      </c>
      <c r="R7" s="25">
        <v>1</v>
      </c>
      <c r="S7" s="25">
        <v>1</v>
      </c>
      <c r="T7" s="25">
        <v>3</v>
      </c>
      <c r="U7" s="25">
        <v>2</v>
      </c>
      <c r="V7" s="25">
        <v>4</v>
      </c>
      <c r="W7" s="25">
        <v>1</v>
      </c>
      <c r="X7" s="25" t="s">
        <v>75</v>
      </c>
      <c r="Y7" s="25" t="s">
        <v>64</v>
      </c>
      <c r="Z7" s="25" t="s">
        <v>63</v>
      </c>
      <c r="AA7" s="25" t="s">
        <v>74</v>
      </c>
      <c r="AB7" s="25" t="s">
        <v>74</v>
      </c>
      <c r="AC7" s="25" t="s">
        <v>64</v>
      </c>
      <c r="AD7" s="25" t="s">
        <v>74</v>
      </c>
      <c r="AE7" s="25" t="s">
        <v>66</v>
      </c>
      <c r="AF7" s="25" t="s">
        <v>66</v>
      </c>
      <c r="AG7" s="25" t="s">
        <v>66</v>
      </c>
      <c r="AH7" s="25" t="s">
        <v>66</v>
      </c>
      <c r="AI7" s="25" t="s">
        <v>65</v>
      </c>
      <c r="AJ7" s="25" t="s">
        <v>65</v>
      </c>
      <c r="AK7" s="25" t="s">
        <v>66</v>
      </c>
      <c r="AL7" s="25" t="s">
        <v>128</v>
      </c>
      <c r="AM7" s="25" t="s">
        <v>118</v>
      </c>
      <c r="AN7" s="25" t="s">
        <v>63</v>
      </c>
      <c r="AO7" s="25" t="s">
        <v>129</v>
      </c>
      <c r="AP7" s="25" t="s">
        <v>82</v>
      </c>
      <c r="AQ7" s="25" t="s">
        <v>71</v>
      </c>
      <c r="AR7" s="25" t="s">
        <v>71</v>
      </c>
      <c r="AS7" s="25" t="s">
        <v>71</v>
      </c>
      <c r="AT7" s="25" t="s">
        <v>71</v>
      </c>
      <c r="AU7" s="25" t="s">
        <v>71</v>
      </c>
      <c r="AV7" s="25" t="s">
        <v>71</v>
      </c>
      <c r="AW7" s="25" t="s">
        <v>71</v>
      </c>
      <c r="AX7" s="25" t="s">
        <v>72</v>
      </c>
      <c r="AY7" s="25" t="s">
        <v>126</v>
      </c>
      <c r="AZ7" s="25" t="s">
        <v>75</v>
      </c>
      <c r="BA7" s="25" t="s">
        <v>75</v>
      </c>
      <c r="BB7" s="25" t="s">
        <v>75</v>
      </c>
      <c r="BC7" s="25" t="s">
        <v>75</v>
      </c>
      <c r="BD7" s="25" t="s">
        <v>75</v>
      </c>
      <c r="BE7" s="25" t="s">
        <v>75</v>
      </c>
      <c r="BF7" s="25" t="s">
        <v>75</v>
      </c>
    </row>
    <row r="8" spans="1:58" ht="12.75" x14ac:dyDescent="0.2">
      <c r="A8" s="22">
        <v>7</v>
      </c>
      <c r="B8" s="22" t="s">
        <v>173</v>
      </c>
      <c r="C8" s="24">
        <v>43978.322320891202</v>
      </c>
      <c r="D8" s="25" t="s">
        <v>93</v>
      </c>
      <c r="E8" s="25" t="s">
        <v>76</v>
      </c>
      <c r="F8" s="25" t="s">
        <v>58</v>
      </c>
      <c r="G8" s="25">
        <v>4</v>
      </c>
      <c r="H8" s="25" t="s">
        <v>59</v>
      </c>
      <c r="I8" s="25" t="s">
        <v>60</v>
      </c>
      <c r="J8" s="25" t="s">
        <v>62</v>
      </c>
      <c r="K8" s="25" t="s">
        <v>61</v>
      </c>
      <c r="L8" s="25">
        <v>1</v>
      </c>
      <c r="M8" s="25">
        <v>1</v>
      </c>
      <c r="N8" s="25">
        <v>4</v>
      </c>
      <c r="O8" s="25">
        <v>3</v>
      </c>
      <c r="P8" s="25">
        <v>4</v>
      </c>
      <c r="Q8" s="25">
        <v>4</v>
      </c>
      <c r="R8" s="25">
        <v>4</v>
      </c>
      <c r="S8" s="25">
        <v>2</v>
      </c>
      <c r="T8" s="25">
        <v>3</v>
      </c>
      <c r="U8" s="25">
        <v>4</v>
      </c>
      <c r="V8" s="25">
        <v>2</v>
      </c>
      <c r="W8" s="25">
        <v>1</v>
      </c>
      <c r="X8" s="25" t="s">
        <v>75</v>
      </c>
      <c r="Y8" s="25" t="s">
        <v>63</v>
      </c>
      <c r="Z8" s="25" t="s">
        <v>75</v>
      </c>
      <c r="AA8" s="25" t="s">
        <v>75</v>
      </c>
      <c r="AB8" s="25" t="s">
        <v>74</v>
      </c>
      <c r="AC8" s="25" t="s">
        <v>75</v>
      </c>
      <c r="AD8" s="25" t="s">
        <v>75</v>
      </c>
      <c r="AE8" s="25" t="s">
        <v>65</v>
      </c>
      <c r="AF8" s="25" t="s">
        <v>66</v>
      </c>
      <c r="AG8" s="25" t="s">
        <v>66</v>
      </c>
      <c r="AH8" s="25" t="s">
        <v>66</v>
      </c>
      <c r="AI8" s="25" t="s">
        <v>65</v>
      </c>
      <c r="AJ8" s="25" t="s">
        <v>65</v>
      </c>
      <c r="AK8" s="25" t="s">
        <v>65</v>
      </c>
      <c r="AL8" s="25" t="s">
        <v>101</v>
      </c>
      <c r="AM8" s="25" t="s">
        <v>122</v>
      </c>
      <c r="AN8" s="25" t="s">
        <v>63</v>
      </c>
      <c r="AO8" s="25" t="s">
        <v>69</v>
      </c>
      <c r="AP8" s="25" t="s">
        <v>91</v>
      </c>
      <c r="AQ8" s="25" t="s">
        <v>71</v>
      </c>
      <c r="AR8" s="25" t="s">
        <v>92</v>
      </c>
      <c r="AS8" s="25" t="s">
        <v>92</v>
      </c>
      <c r="AT8" s="25" t="s">
        <v>92</v>
      </c>
      <c r="AU8" s="25" t="s">
        <v>92</v>
      </c>
      <c r="AV8" s="25" t="s">
        <v>92</v>
      </c>
      <c r="AW8" s="25" t="s">
        <v>92</v>
      </c>
      <c r="AX8" s="25" t="s">
        <v>72</v>
      </c>
      <c r="AY8" s="25" t="s">
        <v>73</v>
      </c>
      <c r="AZ8" s="25" t="s">
        <v>74</v>
      </c>
      <c r="BA8" s="25" t="s">
        <v>75</v>
      </c>
      <c r="BB8" s="25" t="s">
        <v>75</v>
      </c>
      <c r="BC8" s="25" t="s">
        <v>63</v>
      </c>
      <c r="BD8" s="25" t="s">
        <v>75</v>
      </c>
      <c r="BE8" s="25" t="s">
        <v>75</v>
      </c>
      <c r="BF8" s="25" t="s">
        <v>95</v>
      </c>
    </row>
    <row r="9" spans="1:58" ht="12.75" x14ac:dyDescent="0.2">
      <c r="A9" s="22">
        <v>8</v>
      </c>
      <c r="B9" s="22" t="s">
        <v>173</v>
      </c>
      <c r="C9" s="24">
        <v>43978.32437913194</v>
      </c>
      <c r="D9" s="25" t="s">
        <v>93</v>
      </c>
      <c r="E9" s="25" t="s">
        <v>76</v>
      </c>
      <c r="F9" s="25" t="s">
        <v>117</v>
      </c>
      <c r="G9" s="25">
        <v>4</v>
      </c>
      <c r="H9" s="25" t="s">
        <v>59</v>
      </c>
      <c r="I9" s="25" t="s">
        <v>60</v>
      </c>
      <c r="J9" s="25" t="s">
        <v>61</v>
      </c>
      <c r="K9" s="25" t="s">
        <v>62</v>
      </c>
      <c r="L9" s="25">
        <v>2</v>
      </c>
      <c r="M9" s="25">
        <v>1</v>
      </c>
      <c r="N9" s="25">
        <v>3</v>
      </c>
      <c r="O9" s="25">
        <v>4</v>
      </c>
      <c r="P9" s="25">
        <v>2</v>
      </c>
      <c r="Q9" s="25">
        <v>2</v>
      </c>
      <c r="R9" s="25">
        <v>2</v>
      </c>
      <c r="S9" s="25">
        <v>2</v>
      </c>
      <c r="T9" s="25">
        <v>1</v>
      </c>
      <c r="U9" s="25">
        <v>4</v>
      </c>
      <c r="V9" s="25">
        <v>1</v>
      </c>
      <c r="W9" s="25">
        <v>1</v>
      </c>
      <c r="X9" s="25" t="s">
        <v>63</v>
      </c>
      <c r="Y9" s="25" t="s">
        <v>63</v>
      </c>
      <c r="Z9" s="25" t="s">
        <v>63</v>
      </c>
      <c r="AA9" s="25" t="s">
        <v>64</v>
      </c>
      <c r="AB9" s="25" t="s">
        <v>63</v>
      </c>
      <c r="AC9" s="25" t="s">
        <v>64</v>
      </c>
      <c r="AD9" s="25" t="s">
        <v>64</v>
      </c>
      <c r="AE9" s="25" t="s">
        <v>65</v>
      </c>
      <c r="AF9" s="25" t="s">
        <v>65</v>
      </c>
      <c r="AG9" s="25" t="s">
        <v>65</v>
      </c>
      <c r="AH9" s="25" t="s">
        <v>65</v>
      </c>
      <c r="AI9" s="25" t="s">
        <v>65</v>
      </c>
      <c r="AJ9" s="25" t="s">
        <v>65</v>
      </c>
      <c r="AK9" s="25" t="s">
        <v>65</v>
      </c>
      <c r="AL9" s="25" t="s">
        <v>67</v>
      </c>
      <c r="AM9" s="25" t="s">
        <v>118</v>
      </c>
      <c r="AN9" s="25" t="s">
        <v>64</v>
      </c>
      <c r="AO9" s="25" t="s">
        <v>90</v>
      </c>
      <c r="AP9" s="25" t="s">
        <v>82</v>
      </c>
      <c r="AQ9" s="25" t="s">
        <v>71</v>
      </c>
      <c r="AR9" s="25" t="s">
        <v>92</v>
      </c>
      <c r="AS9" s="25" t="s">
        <v>92</v>
      </c>
      <c r="AT9" s="25" t="s">
        <v>92</v>
      </c>
      <c r="AU9" s="25" t="s">
        <v>92</v>
      </c>
      <c r="AV9" s="25" t="s">
        <v>71</v>
      </c>
      <c r="AW9" s="25" t="s">
        <v>92</v>
      </c>
      <c r="AX9" s="25" t="s">
        <v>111</v>
      </c>
      <c r="AY9" s="25" t="s">
        <v>115</v>
      </c>
      <c r="AZ9" s="25" t="s">
        <v>63</v>
      </c>
      <c r="BA9" s="25" t="s">
        <v>75</v>
      </c>
      <c r="BB9" s="25" t="s">
        <v>75</v>
      </c>
      <c r="BC9" s="25" t="s">
        <v>75</v>
      </c>
      <c r="BD9" s="25" t="s">
        <v>75</v>
      </c>
      <c r="BE9" s="25" t="s">
        <v>75</v>
      </c>
      <c r="BF9" s="25" t="s">
        <v>75</v>
      </c>
    </row>
    <row r="10" spans="1:58" ht="12.75" x14ac:dyDescent="0.2">
      <c r="A10" s="22">
        <v>9</v>
      </c>
      <c r="B10" s="22" t="s">
        <v>173</v>
      </c>
      <c r="C10" s="24">
        <v>43978.325920509262</v>
      </c>
      <c r="D10" s="25" t="s">
        <v>93</v>
      </c>
      <c r="E10" s="25" t="s">
        <v>76</v>
      </c>
      <c r="F10" s="25" t="s">
        <v>58</v>
      </c>
      <c r="G10" s="25">
        <v>4</v>
      </c>
      <c r="H10" s="25" t="s">
        <v>59</v>
      </c>
      <c r="I10" s="25" t="s">
        <v>60</v>
      </c>
      <c r="J10" s="25" t="s">
        <v>62</v>
      </c>
      <c r="K10" s="25" t="s">
        <v>79</v>
      </c>
      <c r="L10" s="25">
        <v>1</v>
      </c>
      <c r="M10" s="25">
        <v>1</v>
      </c>
      <c r="N10" s="25">
        <v>4</v>
      </c>
      <c r="O10" s="25">
        <v>4</v>
      </c>
      <c r="P10" s="25">
        <v>4</v>
      </c>
      <c r="Q10" s="25">
        <v>4</v>
      </c>
      <c r="R10" s="25">
        <v>4</v>
      </c>
      <c r="S10" s="25">
        <v>4</v>
      </c>
      <c r="T10" s="25">
        <v>1</v>
      </c>
      <c r="U10" s="25">
        <v>4</v>
      </c>
      <c r="V10" s="25">
        <v>1</v>
      </c>
      <c r="W10" s="25">
        <v>1</v>
      </c>
      <c r="X10" s="25" t="s">
        <v>63</v>
      </c>
      <c r="Y10" s="25" t="s">
        <v>63</v>
      </c>
      <c r="Z10" s="25" t="s">
        <v>63</v>
      </c>
      <c r="AA10" s="25" t="s">
        <v>63</v>
      </c>
      <c r="AB10" s="25" t="s">
        <v>64</v>
      </c>
      <c r="AC10" s="25" t="s">
        <v>63</v>
      </c>
      <c r="AD10" s="25" t="s">
        <v>63</v>
      </c>
      <c r="AE10" s="25" t="s">
        <v>65</v>
      </c>
      <c r="AF10" s="25" t="s">
        <v>66</v>
      </c>
      <c r="AG10" s="25" t="s">
        <v>66</v>
      </c>
      <c r="AH10" s="25" t="s">
        <v>66</v>
      </c>
      <c r="AI10" s="25" t="s">
        <v>65</v>
      </c>
      <c r="AJ10" s="25" t="s">
        <v>66</v>
      </c>
      <c r="AK10" s="25" t="s">
        <v>65</v>
      </c>
      <c r="AL10" s="25" t="s">
        <v>80</v>
      </c>
      <c r="AM10" s="25" t="s">
        <v>122</v>
      </c>
      <c r="AN10" s="25" t="s">
        <v>63</v>
      </c>
      <c r="AO10" s="25" t="s">
        <v>140</v>
      </c>
      <c r="AP10" s="25" t="s">
        <v>82</v>
      </c>
      <c r="AQ10" s="25" t="s">
        <v>71</v>
      </c>
      <c r="AR10" s="25" t="s">
        <v>71</v>
      </c>
      <c r="AS10" s="25" t="s">
        <v>71</v>
      </c>
      <c r="AT10" s="25" t="s">
        <v>71</v>
      </c>
      <c r="AU10" s="25" t="s">
        <v>71</v>
      </c>
      <c r="AV10" s="25" t="s">
        <v>71</v>
      </c>
      <c r="AW10" s="25" t="s">
        <v>71</v>
      </c>
      <c r="AX10" s="25" t="s">
        <v>72</v>
      </c>
      <c r="AY10" s="25" t="s">
        <v>85</v>
      </c>
      <c r="AZ10" s="25" t="s">
        <v>63</v>
      </c>
      <c r="BA10" s="25" t="s">
        <v>63</v>
      </c>
      <c r="BB10" s="25" t="s">
        <v>75</v>
      </c>
      <c r="BC10" s="25" t="s">
        <v>63</v>
      </c>
      <c r="BD10" s="25" t="s">
        <v>75</v>
      </c>
      <c r="BE10" s="25" t="s">
        <v>75</v>
      </c>
      <c r="BF10" s="25" t="s">
        <v>63</v>
      </c>
    </row>
    <row r="11" spans="1:58" ht="12.75" x14ac:dyDescent="0.2">
      <c r="A11" s="22">
        <v>10</v>
      </c>
      <c r="B11" s="22" t="s">
        <v>173</v>
      </c>
      <c r="C11" s="24">
        <v>43978.591528912038</v>
      </c>
      <c r="D11" s="25" t="s">
        <v>56</v>
      </c>
      <c r="E11" s="25" t="s">
        <v>76</v>
      </c>
      <c r="F11" s="25" t="s">
        <v>58</v>
      </c>
      <c r="G11" s="25">
        <v>3</v>
      </c>
      <c r="H11" s="25" t="s">
        <v>59</v>
      </c>
      <c r="I11" s="25" t="s">
        <v>60</v>
      </c>
      <c r="J11" s="25" t="s">
        <v>61</v>
      </c>
      <c r="K11" s="25" t="s">
        <v>62</v>
      </c>
      <c r="L11" s="25">
        <v>3</v>
      </c>
      <c r="M11" s="25">
        <v>1</v>
      </c>
      <c r="N11" s="25">
        <v>2</v>
      </c>
      <c r="O11" s="25">
        <v>2</v>
      </c>
      <c r="P11" s="25">
        <v>2</v>
      </c>
      <c r="Q11" s="25">
        <v>2</v>
      </c>
      <c r="R11" s="25">
        <v>2</v>
      </c>
      <c r="S11" s="25">
        <v>2</v>
      </c>
      <c r="T11" s="25">
        <v>4</v>
      </c>
      <c r="U11" s="25">
        <v>2</v>
      </c>
      <c r="V11" s="25">
        <v>4</v>
      </c>
      <c r="W11" s="25">
        <v>3</v>
      </c>
      <c r="X11" s="25" t="s">
        <v>75</v>
      </c>
      <c r="Y11" s="25" t="s">
        <v>63</v>
      </c>
      <c r="Z11" s="25" t="s">
        <v>63</v>
      </c>
      <c r="AA11" s="25" t="s">
        <v>64</v>
      </c>
      <c r="AB11" s="25" t="s">
        <v>74</v>
      </c>
      <c r="AC11" s="25" t="s">
        <v>63</v>
      </c>
      <c r="AD11" s="25" t="s">
        <v>74</v>
      </c>
      <c r="AE11" s="25" t="s">
        <v>66</v>
      </c>
      <c r="AF11" s="25" t="s">
        <v>66</v>
      </c>
      <c r="AG11" s="25" t="s">
        <v>66</v>
      </c>
      <c r="AH11" s="25" t="s">
        <v>66</v>
      </c>
      <c r="AI11" s="25" t="s">
        <v>65</v>
      </c>
      <c r="AJ11" s="25" t="s">
        <v>65</v>
      </c>
      <c r="AK11" s="25" t="s">
        <v>66</v>
      </c>
      <c r="AL11" s="25" t="s">
        <v>128</v>
      </c>
      <c r="AM11" s="25" t="s">
        <v>98</v>
      </c>
      <c r="AN11" s="25" t="s">
        <v>63</v>
      </c>
      <c r="AO11" s="25" t="s">
        <v>90</v>
      </c>
      <c r="AP11" s="25" t="s">
        <v>82</v>
      </c>
      <c r="AQ11" s="25" t="s">
        <v>71</v>
      </c>
      <c r="AR11" s="25" t="s">
        <v>92</v>
      </c>
      <c r="AS11" s="25" t="s">
        <v>92</v>
      </c>
      <c r="AT11" s="25" t="s">
        <v>92</v>
      </c>
      <c r="AU11" s="25" t="s">
        <v>92</v>
      </c>
      <c r="AV11" s="25" t="s">
        <v>71</v>
      </c>
      <c r="AW11" s="25" t="s">
        <v>92</v>
      </c>
      <c r="AX11" s="25" t="s">
        <v>111</v>
      </c>
      <c r="AY11" s="25" t="s">
        <v>115</v>
      </c>
      <c r="AZ11" s="25" t="s">
        <v>63</v>
      </c>
      <c r="BA11" s="25" t="s">
        <v>63</v>
      </c>
      <c r="BB11" s="25" t="s">
        <v>63</v>
      </c>
      <c r="BC11" s="25" t="s">
        <v>75</v>
      </c>
      <c r="BD11" s="25" t="s">
        <v>75</v>
      </c>
      <c r="BE11" s="25" t="s">
        <v>75</v>
      </c>
      <c r="BF11" s="25" t="s">
        <v>64</v>
      </c>
    </row>
    <row r="12" spans="1:58" ht="12.75" x14ac:dyDescent="0.2">
      <c r="A12" s="22">
        <v>11</v>
      </c>
      <c r="B12" s="22" t="s">
        <v>173</v>
      </c>
      <c r="C12" s="24">
        <v>43978.591634363431</v>
      </c>
      <c r="D12" s="25" t="s">
        <v>56</v>
      </c>
      <c r="E12" s="25" t="s">
        <v>76</v>
      </c>
      <c r="F12" s="25" t="s">
        <v>77</v>
      </c>
      <c r="G12" s="25">
        <v>5</v>
      </c>
      <c r="H12" s="25" t="s">
        <v>59</v>
      </c>
      <c r="I12" s="25" t="s">
        <v>60</v>
      </c>
      <c r="J12" s="25" t="s">
        <v>79</v>
      </c>
      <c r="K12" s="25" t="s">
        <v>62</v>
      </c>
      <c r="L12" s="25">
        <v>1</v>
      </c>
      <c r="M12" s="25">
        <v>1</v>
      </c>
      <c r="N12" s="25">
        <v>3</v>
      </c>
      <c r="O12" s="25">
        <v>4</v>
      </c>
      <c r="P12" s="25">
        <v>4</v>
      </c>
      <c r="Q12" s="25">
        <v>4</v>
      </c>
      <c r="R12" s="25">
        <v>4</v>
      </c>
      <c r="S12" s="25">
        <v>4</v>
      </c>
      <c r="T12" s="25">
        <v>1</v>
      </c>
      <c r="U12" s="25">
        <v>3</v>
      </c>
      <c r="V12" s="25">
        <v>1</v>
      </c>
      <c r="W12" s="25">
        <v>2</v>
      </c>
      <c r="X12" s="25" t="s">
        <v>75</v>
      </c>
      <c r="Y12" s="25" t="s">
        <v>75</v>
      </c>
      <c r="Z12" s="25" t="s">
        <v>63</v>
      </c>
      <c r="AA12" s="25" t="s">
        <v>63</v>
      </c>
      <c r="AB12" s="25" t="s">
        <v>64</v>
      </c>
      <c r="AC12" s="25" t="s">
        <v>75</v>
      </c>
      <c r="AD12" s="25" t="s">
        <v>75</v>
      </c>
      <c r="AE12" s="25" t="s">
        <v>65</v>
      </c>
      <c r="AF12" s="25" t="s">
        <v>65</v>
      </c>
      <c r="AG12" s="25" t="s">
        <v>65</v>
      </c>
      <c r="AH12" s="25" t="s">
        <v>65</v>
      </c>
      <c r="AI12" s="25" t="s">
        <v>65</v>
      </c>
      <c r="AJ12" s="25" t="s">
        <v>65</v>
      </c>
      <c r="AK12" s="25" t="s">
        <v>65</v>
      </c>
      <c r="AL12" s="25" t="s">
        <v>147</v>
      </c>
      <c r="AM12" s="25" t="s">
        <v>113</v>
      </c>
      <c r="AN12" s="25" t="s">
        <v>63</v>
      </c>
      <c r="AO12" s="25" t="s">
        <v>148</v>
      </c>
      <c r="AP12" s="25" t="s">
        <v>82</v>
      </c>
      <c r="AQ12" s="25" t="s">
        <v>71</v>
      </c>
      <c r="AR12" s="25" t="s">
        <v>83</v>
      </c>
      <c r="AS12" s="25" t="s">
        <v>71</v>
      </c>
      <c r="AT12" s="25" t="s">
        <v>71</v>
      </c>
      <c r="AU12" s="25" t="s">
        <v>71</v>
      </c>
      <c r="AV12" s="25" t="s">
        <v>71</v>
      </c>
      <c r="AW12" s="25" t="s">
        <v>83</v>
      </c>
      <c r="AX12" s="25" t="s">
        <v>84</v>
      </c>
      <c r="AY12" s="25" t="s">
        <v>73</v>
      </c>
      <c r="AZ12" s="25" t="s">
        <v>63</v>
      </c>
      <c r="BA12" s="25" t="s">
        <v>63</v>
      </c>
      <c r="BB12" s="25" t="s">
        <v>75</v>
      </c>
      <c r="BC12" s="25" t="s">
        <v>63</v>
      </c>
      <c r="BD12" s="25" t="s">
        <v>75</v>
      </c>
      <c r="BE12" s="25" t="s">
        <v>75</v>
      </c>
      <c r="BF12" s="25" t="s">
        <v>75</v>
      </c>
    </row>
    <row r="13" spans="1:58" ht="12.75" x14ac:dyDescent="0.2">
      <c r="A13" s="22">
        <v>12</v>
      </c>
      <c r="B13" s="22" t="s">
        <v>173</v>
      </c>
      <c r="C13" s="24">
        <v>43978.591653784722</v>
      </c>
      <c r="D13" s="25" t="s">
        <v>93</v>
      </c>
      <c r="E13" s="25" t="s">
        <v>87</v>
      </c>
      <c r="F13" s="25" t="s">
        <v>112</v>
      </c>
      <c r="G13" s="25">
        <v>3</v>
      </c>
      <c r="H13" s="25" t="s">
        <v>59</v>
      </c>
      <c r="I13" s="25" t="s">
        <v>60</v>
      </c>
      <c r="J13" s="25" t="s">
        <v>79</v>
      </c>
      <c r="K13" s="25" t="s">
        <v>61</v>
      </c>
      <c r="L13" s="25">
        <v>1</v>
      </c>
      <c r="M13" s="25">
        <v>1</v>
      </c>
      <c r="N13" s="25">
        <v>3</v>
      </c>
      <c r="O13" s="25">
        <v>4</v>
      </c>
      <c r="P13" s="25">
        <v>4</v>
      </c>
      <c r="Q13" s="25">
        <v>2</v>
      </c>
      <c r="R13" s="25">
        <v>2</v>
      </c>
      <c r="S13" s="25">
        <v>3</v>
      </c>
      <c r="T13" s="25">
        <v>2</v>
      </c>
      <c r="U13" s="25">
        <v>2</v>
      </c>
      <c r="V13" s="25">
        <v>1</v>
      </c>
      <c r="W13" s="25">
        <v>2</v>
      </c>
      <c r="X13" s="25" t="s">
        <v>64</v>
      </c>
      <c r="Y13" s="25" t="s">
        <v>63</v>
      </c>
      <c r="Z13" s="25" t="s">
        <v>95</v>
      </c>
      <c r="AA13" s="25" t="s">
        <v>63</v>
      </c>
      <c r="AB13" s="25" t="s">
        <v>63</v>
      </c>
      <c r="AC13" s="25" t="s">
        <v>75</v>
      </c>
      <c r="AD13" s="25" t="s">
        <v>64</v>
      </c>
      <c r="AE13" s="25" t="s">
        <v>65</v>
      </c>
      <c r="AF13" s="25" t="s">
        <v>66</v>
      </c>
      <c r="AG13" s="25" t="s">
        <v>66</v>
      </c>
      <c r="AH13" s="25" t="s">
        <v>66</v>
      </c>
      <c r="AI13" s="25" t="s">
        <v>65</v>
      </c>
      <c r="AJ13" s="25" t="s">
        <v>65</v>
      </c>
      <c r="AK13" s="25" t="s">
        <v>65</v>
      </c>
      <c r="AL13" s="25" t="s">
        <v>135</v>
      </c>
      <c r="AM13" s="25" t="s">
        <v>89</v>
      </c>
      <c r="AN13" s="25" t="s">
        <v>64</v>
      </c>
      <c r="AO13" s="25" t="s">
        <v>149</v>
      </c>
      <c r="AP13" s="25" t="s">
        <v>91</v>
      </c>
      <c r="AQ13" s="25" t="s">
        <v>92</v>
      </c>
      <c r="AR13" s="25" t="s">
        <v>92</v>
      </c>
      <c r="AS13" s="25" t="s">
        <v>92</v>
      </c>
      <c r="AT13" s="25" t="s">
        <v>71</v>
      </c>
      <c r="AU13" s="25" t="s">
        <v>71</v>
      </c>
      <c r="AV13" s="25" t="s">
        <v>71</v>
      </c>
      <c r="AW13" s="25" t="s">
        <v>92</v>
      </c>
      <c r="AX13" s="25" t="s">
        <v>72</v>
      </c>
      <c r="AY13" s="25" t="s">
        <v>73</v>
      </c>
      <c r="AZ13" s="25" t="s">
        <v>64</v>
      </c>
      <c r="BA13" s="25" t="s">
        <v>64</v>
      </c>
      <c r="BB13" s="25" t="s">
        <v>75</v>
      </c>
      <c r="BC13" s="25" t="s">
        <v>75</v>
      </c>
      <c r="BD13" s="25" t="s">
        <v>75</v>
      </c>
      <c r="BE13" s="25" t="s">
        <v>75</v>
      </c>
      <c r="BF13" s="25" t="s">
        <v>74</v>
      </c>
    </row>
    <row r="14" spans="1:58" ht="12.75" x14ac:dyDescent="0.2">
      <c r="A14" s="22">
        <v>13</v>
      </c>
      <c r="B14" s="22" t="s">
        <v>173</v>
      </c>
      <c r="C14" s="24">
        <v>43978.592652245366</v>
      </c>
      <c r="D14" s="25" t="s">
        <v>56</v>
      </c>
      <c r="E14" s="25" t="s">
        <v>57</v>
      </c>
      <c r="F14" s="25" t="s">
        <v>152</v>
      </c>
      <c r="G14" s="25">
        <v>4</v>
      </c>
      <c r="H14" s="25" t="s">
        <v>59</v>
      </c>
      <c r="I14" s="25" t="s">
        <v>78</v>
      </c>
      <c r="J14" s="25" t="s">
        <v>62</v>
      </c>
      <c r="K14" s="25" t="s">
        <v>61</v>
      </c>
      <c r="L14" s="25">
        <v>2</v>
      </c>
      <c r="M14" s="25">
        <v>1</v>
      </c>
      <c r="N14" s="25">
        <v>3</v>
      </c>
      <c r="O14" s="25">
        <v>2</v>
      </c>
      <c r="P14" s="25">
        <v>3</v>
      </c>
      <c r="Q14" s="25">
        <v>1</v>
      </c>
      <c r="R14" s="25">
        <v>2</v>
      </c>
      <c r="S14" s="25">
        <v>1</v>
      </c>
      <c r="T14" s="25">
        <v>3</v>
      </c>
      <c r="U14" s="25">
        <v>2</v>
      </c>
      <c r="V14" s="25">
        <v>2</v>
      </c>
      <c r="W14" s="25">
        <v>4</v>
      </c>
      <c r="X14" s="25" t="s">
        <v>63</v>
      </c>
      <c r="Y14" s="25" t="s">
        <v>75</v>
      </c>
      <c r="Z14" s="25" t="s">
        <v>63</v>
      </c>
      <c r="AA14" s="25" t="s">
        <v>64</v>
      </c>
      <c r="AB14" s="25" t="s">
        <v>74</v>
      </c>
      <c r="AC14" s="25" t="s">
        <v>64</v>
      </c>
      <c r="AD14" s="25" t="s">
        <v>95</v>
      </c>
      <c r="AE14" s="25" t="s">
        <v>65</v>
      </c>
      <c r="AF14" s="25" t="s">
        <v>66</v>
      </c>
      <c r="AG14" s="25" t="s">
        <v>66</v>
      </c>
      <c r="AH14" s="25" t="s">
        <v>65</v>
      </c>
      <c r="AI14" s="25" t="s">
        <v>65</v>
      </c>
      <c r="AJ14" s="25" t="s">
        <v>65</v>
      </c>
      <c r="AK14" s="25" t="s">
        <v>65</v>
      </c>
      <c r="AL14" s="25" t="s">
        <v>80</v>
      </c>
      <c r="AM14" s="25" t="s">
        <v>98</v>
      </c>
      <c r="AN14" s="25" t="s">
        <v>75</v>
      </c>
      <c r="AO14" s="25" t="s">
        <v>153</v>
      </c>
      <c r="AP14" s="25" t="s">
        <v>82</v>
      </c>
      <c r="AQ14" s="25" t="s">
        <v>92</v>
      </c>
      <c r="AR14" s="25" t="s">
        <v>71</v>
      </c>
      <c r="AS14" s="25" t="s">
        <v>92</v>
      </c>
      <c r="AT14" s="25" t="s">
        <v>92</v>
      </c>
      <c r="AU14" s="25" t="s">
        <v>92</v>
      </c>
      <c r="AV14" s="25" t="s">
        <v>71</v>
      </c>
      <c r="AW14" s="25" t="s">
        <v>106</v>
      </c>
      <c r="AX14" s="25" t="s">
        <v>84</v>
      </c>
      <c r="AY14" s="25" t="s">
        <v>85</v>
      </c>
      <c r="AZ14" s="25" t="s">
        <v>63</v>
      </c>
      <c r="BA14" s="25" t="s">
        <v>75</v>
      </c>
      <c r="BB14" s="25" t="s">
        <v>75</v>
      </c>
      <c r="BC14" s="25" t="s">
        <v>64</v>
      </c>
      <c r="BD14" s="25" t="s">
        <v>75</v>
      </c>
      <c r="BE14" s="25" t="s">
        <v>63</v>
      </c>
      <c r="BF14" s="25" t="s">
        <v>95</v>
      </c>
    </row>
    <row r="15" spans="1:58" ht="12.75" x14ac:dyDescent="0.2">
      <c r="A15" s="22">
        <v>14</v>
      </c>
      <c r="B15" s="22" t="s">
        <v>173</v>
      </c>
      <c r="C15" s="24">
        <v>43978.592815162032</v>
      </c>
      <c r="D15" s="25" t="s">
        <v>56</v>
      </c>
      <c r="E15" s="25" t="s">
        <v>76</v>
      </c>
      <c r="F15" s="25" t="s">
        <v>58</v>
      </c>
      <c r="G15" s="25">
        <v>4</v>
      </c>
      <c r="H15" s="25" t="s">
        <v>59</v>
      </c>
      <c r="I15" s="25" t="s">
        <v>60</v>
      </c>
      <c r="J15" s="25" t="s">
        <v>62</v>
      </c>
      <c r="K15" s="25" t="s">
        <v>62</v>
      </c>
      <c r="L15" s="25">
        <v>1</v>
      </c>
      <c r="M15" s="25">
        <v>1</v>
      </c>
      <c r="N15" s="25">
        <v>3</v>
      </c>
      <c r="O15" s="25">
        <v>3</v>
      </c>
      <c r="P15" s="25">
        <v>3</v>
      </c>
      <c r="Q15" s="25">
        <v>2</v>
      </c>
      <c r="R15" s="25">
        <v>2</v>
      </c>
      <c r="S15" s="25">
        <v>3</v>
      </c>
      <c r="T15" s="25">
        <v>2</v>
      </c>
      <c r="U15" s="25">
        <v>3</v>
      </c>
      <c r="V15" s="25">
        <v>2</v>
      </c>
      <c r="W15" s="25">
        <v>3</v>
      </c>
      <c r="X15" s="25" t="s">
        <v>63</v>
      </c>
      <c r="Y15" s="25" t="s">
        <v>75</v>
      </c>
      <c r="Z15" s="25" t="s">
        <v>63</v>
      </c>
      <c r="AA15" s="25" t="s">
        <v>63</v>
      </c>
      <c r="AB15" s="25" t="s">
        <v>63</v>
      </c>
      <c r="AC15" s="25" t="s">
        <v>75</v>
      </c>
      <c r="AD15" s="25" t="s">
        <v>75</v>
      </c>
      <c r="AE15" s="25" t="s">
        <v>65</v>
      </c>
      <c r="AF15" s="25" t="s">
        <v>65</v>
      </c>
      <c r="AG15" s="25" t="s">
        <v>66</v>
      </c>
      <c r="AH15" s="25" t="s">
        <v>66</v>
      </c>
      <c r="AI15" s="25" t="s">
        <v>65</v>
      </c>
      <c r="AJ15" s="25" t="s">
        <v>65</v>
      </c>
      <c r="AK15" s="25" t="s">
        <v>66</v>
      </c>
      <c r="AL15" s="25" t="s">
        <v>128</v>
      </c>
      <c r="AM15" s="25" t="s">
        <v>122</v>
      </c>
      <c r="AN15" s="25" t="s">
        <v>63</v>
      </c>
      <c r="AO15" s="25" t="s">
        <v>155</v>
      </c>
      <c r="AP15" s="25" t="s">
        <v>82</v>
      </c>
      <c r="AQ15" s="25" t="s">
        <v>71</v>
      </c>
      <c r="AR15" s="25" t="s">
        <v>92</v>
      </c>
      <c r="AS15" s="25" t="s">
        <v>71</v>
      </c>
      <c r="AT15" s="25" t="s">
        <v>92</v>
      </c>
      <c r="AU15" s="25" t="s">
        <v>71</v>
      </c>
      <c r="AV15" s="25" t="s">
        <v>71</v>
      </c>
      <c r="AW15" s="25" t="s">
        <v>92</v>
      </c>
      <c r="AX15" s="25" t="s">
        <v>72</v>
      </c>
      <c r="AY15" s="25" t="s">
        <v>115</v>
      </c>
      <c r="AZ15" s="25" t="s">
        <v>63</v>
      </c>
      <c r="BA15" s="25" t="s">
        <v>75</v>
      </c>
      <c r="BB15" s="25" t="s">
        <v>75</v>
      </c>
      <c r="BC15" s="25" t="s">
        <v>75</v>
      </c>
      <c r="BD15" s="25" t="s">
        <v>75</v>
      </c>
      <c r="BE15" s="25" t="s">
        <v>75</v>
      </c>
      <c r="BF15" s="25" t="s">
        <v>63</v>
      </c>
    </row>
    <row r="16" spans="1:58" ht="12.75" x14ac:dyDescent="0.2">
      <c r="A16" s="22">
        <v>15</v>
      </c>
      <c r="B16" s="22" t="s">
        <v>173</v>
      </c>
      <c r="C16" s="24">
        <v>43978.594050173611</v>
      </c>
      <c r="D16" s="25" t="s">
        <v>56</v>
      </c>
      <c r="E16" s="25" t="s">
        <v>76</v>
      </c>
      <c r="F16" s="25" t="s">
        <v>77</v>
      </c>
      <c r="G16" s="25">
        <v>4</v>
      </c>
      <c r="H16" s="25" t="s">
        <v>59</v>
      </c>
      <c r="I16" s="25" t="s">
        <v>78</v>
      </c>
      <c r="J16" s="25" t="s">
        <v>62</v>
      </c>
      <c r="K16" s="25" t="s">
        <v>62</v>
      </c>
      <c r="L16" s="25">
        <v>2</v>
      </c>
      <c r="M16" s="25">
        <v>1</v>
      </c>
      <c r="N16" s="25">
        <v>3</v>
      </c>
      <c r="O16" s="25">
        <v>3</v>
      </c>
      <c r="P16" s="25">
        <v>4</v>
      </c>
      <c r="Q16" s="25">
        <v>2</v>
      </c>
      <c r="R16" s="25">
        <v>3</v>
      </c>
      <c r="S16" s="25">
        <v>3</v>
      </c>
      <c r="T16" s="25">
        <v>2</v>
      </c>
      <c r="U16" s="25">
        <v>4</v>
      </c>
      <c r="V16" s="25">
        <v>2</v>
      </c>
      <c r="W16" s="25">
        <v>1</v>
      </c>
      <c r="X16" s="25" t="s">
        <v>75</v>
      </c>
      <c r="Y16" s="25" t="s">
        <v>63</v>
      </c>
      <c r="Z16" s="25" t="s">
        <v>63</v>
      </c>
      <c r="AA16" s="25" t="s">
        <v>75</v>
      </c>
      <c r="AB16" s="25" t="s">
        <v>64</v>
      </c>
      <c r="AC16" s="25" t="s">
        <v>63</v>
      </c>
      <c r="AD16" s="25" t="s">
        <v>63</v>
      </c>
      <c r="AE16" s="25" t="s">
        <v>65</v>
      </c>
      <c r="AF16" s="25" t="s">
        <v>66</v>
      </c>
      <c r="AG16" s="25" t="s">
        <v>66</v>
      </c>
      <c r="AH16" s="25" t="s">
        <v>66</v>
      </c>
      <c r="AI16" s="25" t="s">
        <v>66</v>
      </c>
      <c r="AJ16" s="25" t="s">
        <v>65</v>
      </c>
      <c r="AK16" s="25" t="s">
        <v>65</v>
      </c>
      <c r="AL16" s="25" t="s">
        <v>101</v>
      </c>
      <c r="AM16" s="25" t="s">
        <v>118</v>
      </c>
      <c r="AN16" s="25" t="s">
        <v>63</v>
      </c>
      <c r="AO16" s="25" t="s">
        <v>158</v>
      </c>
      <c r="AP16" s="25" t="s">
        <v>82</v>
      </c>
      <c r="AQ16" s="25" t="s">
        <v>71</v>
      </c>
      <c r="AR16" s="25" t="s">
        <v>71</v>
      </c>
      <c r="AS16" s="25" t="s">
        <v>71</v>
      </c>
      <c r="AT16" s="25" t="s">
        <v>71</v>
      </c>
      <c r="AU16" s="25" t="s">
        <v>92</v>
      </c>
      <c r="AV16" s="25" t="s">
        <v>71</v>
      </c>
      <c r="AW16" s="25" t="s">
        <v>92</v>
      </c>
      <c r="AX16" s="25" t="s">
        <v>72</v>
      </c>
      <c r="AY16" s="25" t="s">
        <v>126</v>
      </c>
      <c r="AZ16" s="25" t="s">
        <v>75</v>
      </c>
      <c r="BA16" s="25" t="s">
        <v>75</v>
      </c>
      <c r="BB16" s="25" t="s">
        <v>63</v>
      </c>
      <c r="BC16" s="25" t="s">
        <v>63</v>
      </c>
      <c r="BD16" s="25" t="s">
        <v>75</v>
      </c>
      <c r="BE16" s="25" t="s">
        <v>75</v>
      </c>
      <c r="BF16" s="25" t="s">
        <v>63</v>
      </c>
    </row>
    <row r="17" spans="1:58" ht="12.75" x14ac:dyDescent="0.2">
      <c r="A17" s="22">
        <v>16</v>
      </c>
      <c r="B17" s="22" t="s">
        <v>173</v>
      </c>
      <c r="C17" s="24">
        <v>43978.595567094904</v>
      </c>
      <c r="D17" s="25" t="s">
        <v>56</v>
      </c>
      <c r="E17" s="25" t="s">
        <v>87</v>
      </c>
      <c r="F17" s="25" t="s">
        <v>58</v>
      </c>
      <c r="G17" s="25">
        <v>5</v>
      </c>
      <c r="H17" s="25" t="s">
        <v>59</v>
      </c>
      <c r="I17" s="25" t="s">
        <v>60</v>
      </c>
      <c r="J17" s="25" t="s">
        <v>79</v>
      </c>
      <c r="K17" s="25" t="s">
        <v>62</v>
      </c>
      <c r="L17" s="25">
        <v>1</v>
      </c>
      <c r="M17" s="25">
        <v>1</v>
      </c>
      <c r="N17" s="25">
        <v>3</v>
      </c>
      <c r="O17" s="25">
        <v>4</v>
      </c>
      <c r="P17" s="25">
        <v>4</v>
      </c>
      <c r="Q17" s="25">
        <v>4</v>
      </c>
      <c r="R17" s="25">
        <v>4</v>
      </c>
      <c r="S17" s="25">
        <v>3</v>
      </c>
      <c r="T17" s="25">
        <v>2</v>
      </c>
      <c r="U17" s="25">
        <v>2</v>
      </c>
      <c r="V17" s="25">
        <v>1</v>
      </c>
      <c r="W17" s="25">
        <v>1</v>
      </c>
      <c r="X17" s="25" t="s">
        <v>63</v>
      </c>
      <c r="Y17" s="25" t="s">
        <v>63</v>
      </c>
      <c r="Z17" s="25" t="s">
        <v>75</v>
      </c>
      <c r="AA17" s="25" t="s">
        <v>63</v>
      </c>
      <c r="AB17" s="25" t="s">
        <v>74</v>
      </c>
      <c r="AC17" s="25" t="s">
        <v>63</v>
      </c>
      <c r="AD17" s="25" t="s">
        <v>63</v>
      </c>
      <c r="AE17" s="25" t="s">
        <v>65</v>
      </c>
      <c r="AF17" s="25" t="s">
        <v>65</v>
      </c>
      <c r="AG17" s="25" t="s">
        <v>65</v>
      </c>
      <c r="AH17" s="25" t="s">
        <v>66</v>
      </c>
      <c r="AI17" s="25" t="s">
        <v>65</v>
      </c>
      <c r="AJ17" s="25" t="s">
        <v>65</v>
      </c>
      <c r="AK17" s="25" t="s">
        <v>65</v>
      </c>
      <c r="AL17" s="25" t="s">
        <v>120</v>
      </c>
      <c r="AM17" s="25" t="s">
        <v>68</v>
      </c>
      <c r="AN17" s="25" t="s">
        <v>64</v>
      </c>
      <c r="AO17" s="25" t="s">
        <v>131</v>
      </c>
      <c r="AP17" s="25" t="s">
        <v>91</v>
      </c>
      <c r="AQ17" s="25" t="s">
        <v>71</v>
      </c>
      <c r="AR17" s="25" t="s">
        <v>92</v>
      </c>
      <c r="AS17" s="25" t="s">
        <v>92</v>
      </c>
      <c r="AT17" s="25" t="s">
        <v>92</v>
      </c>
      <c r="AU17" s="25" t="s">
        <v>92</v>
      </c>
      <c r="AV17" s="25" t="s">
        <v>71</v>
      </c>
      <c r="AW17" s="25" t="s">
        <v>92</v>
      </c>
      <c r="AX17" s="25" t="s">
        <v>84</v>
      </c>
      <c r="AY17" s="25" t="s">
        <v>85</v>
      </c>
      <c r="AZ17" s="25" t="s">
        <v>86</v>
      </c>
      <c r="BA17" s="25" t="s">
        <v>75</v>
      </c>
      <c r="BB17" s="25" t="s">
        <v>75</v>
      </c>
      <c r="BC17" s="25" t="s">
        <v>63</v>
      </c>
      <c r="BD17" s="25" t="s">
        <v>63</v>
      </c>
      <c r="BE17" s="25" t="s">
        <v>63</v>
      </c>
      <c r="BF17" s="25" t="s">
        <v>63</v>
      </c>
    </row>
    <row r="18" spans="1:58" ht="12.75" x14ac:dyDescent="0.2">
      <c r="A18" s="22">
        <v>17</v>
      </c>
      <c r="B18" s="22" t="s">
        <v>173</v>
      </c>
      <c r="C18" s="24">
        <v>43978.681234085649</v>
      </c>
      <c r="D18" s="25" t="s">
        <v>56</v>
      </c>
      <c r="E18" s="25" t="s">
        <v>76</v>
      </c>
      <c r="F18" s="25" t="s">
        <v>58</v>
      </c>
      <c r="G18" s="25">
        <v>2</v>
      </c>
      <c r="H18" s="25" t="s">
        <v>59</v>
      </c>
      <c r="I18" s="25" t="s">
        <v>60</v>
      </c>
      <c r="J18" s="25" t="s">
        <v>62</v>
      </c>
      <c r="K18" s="25" t="s">
        <v>61</v>
      </c>
      <c r="L18" s="25">
        <v>1</v>
      </c>
      <c r="M18" s="25">
        <v>1</v>
      </c>
      <c r="N18" s="25">
        <v>4</v>
      </c>
      <c r="O18" s="25">
        <v>4</v>
      </c>
      <c r="P18" s="25">
        <v>4</v>
      </c>
      <c r="Q18" s="25">
        <v>4</v>
      </c>
      <c r="R18" s="25">
        <v>4</v>
      </c>
      <c r="S18" s="25">
        <v>4</v>
      </c>
      <c r="T18" s="25">
        <v>4</v>
      </c>
      <c r="U18" s="25">
        <v>1</v>
      </c>
      <c r="V18" s="25">
        <v>1</v>
      </c>
      <c r="W18" s="25">
        <v>4</v>
      </c>
      <c r="X18" s="25" t="s">
        <v>75</v>
      </c>
      <c r="Y18" s="25" t="s">
        <v>75</v>
      </c>
      <c r="Z18" s="25" t="s">
        <v>63</v>
      </c>
      <c r="AA18" s="25" t="s">
        <v>75</v>
      </c>
      <c r="AB18" s="25" t="s">
        <v>63</v>
      </c>
      <c r="AC18" s="25" t="s">
        <v>75</v>
      </c>
      <c r="AD18" s="25" t="s">
        <v>75</v>
      </c>
      <c r="AE18" s="25" t="s">
        <v>65</v>
      </c>
      <c r="AF18" s="25" t="s">
        <v>66</v>
      </c>
      <c r="AG18" s="25" t="s">
        <v>66</v>
      </c>
      <c r="AH18" s="25" t="s">
        <v>66</v>
      </c>
      <c r="AI18" s="25" t="s">
        <v>65</v>
      </c>
      <c r="AJ18" s="25" t="s">
        <v>65</v>
      </c>
      <c r="AK18" s="25" t="s">
        <v>65</v>
      </c>
      <c r="AL18" s="25" t="s">
        <v>135</v>
      </c>
      <c r="AM18" s="25" t="s">
        <v>96</v>
      </c>
      <c r="AN18" s="25" t="s">
        <v>64</v>
      </c>
      <c r="AO18" s="25" t="s">
        <v>161</v>
      </c>
      <c r="AP18" s="25" t="s">
        <v>91</v>
      </c>
      <c r="AQ18" s="25" t="s">
        <v>71</v>
      </c>
      <c r="AR18" s="25" t="s">
        <v>92</v>
      </c>
      <c r="AS18" s="25" t="s">
        <v>92</v>
      </c>
      <c r="AT18" s="25" t="s">
        <v>92</v>
      </c>
      <c r="AU18" s="25" t="s">
        <v>71</v>
      </c>
      <c r="AV18" s="25" t="s">
        <v>71</v>
      </c>
      <c r="AW18" s="25" t="s">
        <v>92</v>
      </c>
      <c r="AX18" s="25" t="s">
        <v>84</v>
      </c>
      <c r="AY18" s="25" t="s">
        <v>119</v>
      </c>
      <c r="AZ18" s="25" t="s">
        <v>75</v>
      </c>
      <c r="BA18" s="25" t="s">
        <v>75</v>
      </c>
      <c r="BB18" s="25" t="s">
        <v>75</v>
      </c>
      <c r="BC18" s="25" t="s">
        <v>75</v>
      </c>
      <c r="BD18" s="25" t="s">
        <v>75</v>
      </c>
      <c r="BE18" s="25" t="s">
        <v>75</v>
      </c>
      <c r="BF18" s="25" t="s">
        <v>75</v>
      </c>
    </row>
    <row r="19" spans="1:58" ht="12.75" x14ac:dyDescent="0.2">
      <c r="A19" s="22">
        <v>18</v>
      </c>
      <c r="B19" s="22" t="s">
        <v>173</v>
      </c>
      <c r="C19" s="24">
        <v>43979.422473935185</v>
      </c>
      <c r="D19" s="25" t="s">
        <v>56</v>
      </c>
      <c r="E19" s="25" t="s">
        <v>76</v>
      </c>
      <c r="F19" s="25" t="s">
        <v>112</v>
      </c>
      <c r="G19" s="25">
        <v>4</v>
      </c>
      <c r="H19" s="25" t="s">
        <v>97</v>
      </c>
      <c r="I19" s="25" t="s">
        <v>60</v>
      </c>
      <c r="J19" s="25" t="s">
        <v>79</v>
      </c>
      <c r="K19" s="25" t="s">
        <v>62</v>
      </c>
      <c r="L19" s="25">
        <v>1</v>
      </c>
      <c r="M19" s="25">
        <v>1</v>
      </c>
      <c r="N19" s="25">
        <v>4</v>
      </c>
      <c r="O19" s="25">
        <v>4</v>
      </c>
      <c r="P19" s="25">
        <v>4</v>
      </c>
      <c r="Q19" s="25">
        <v>4</v>
      </c>
      <c r="R19" s="25">
        <v>3</v>
      </c>
      <c r="S19" s="25">
        <v>4</v>
      </c>
      <c r="T19" s="25">
        <v>1</v>
      </c>
      <c r="U19" s="25">
        <v>4</v>
      </c>
      <c r="V19" s="25">
        <v>2</v>
      </c>
      <c r="W19" s="25">
        <v>1</v>
      </c>
      <c r="X19" s="25" t="s">
        <v>75</v>
      </c>
      <c r="Y19" s="25" t="s">
        <v>75</v>
      </c>
      <c r="Z19" s="25" t="s">
        <v>75</v>
      </c>
      <c r="AA19" s="25" t="s">
        <v>75</v>
      </c>
      <c r="AB19" s="25" t="s">
        <v>74</v>
      </c>
      <c r="AC19" s="25" t="s">
        <v>75</v>
      </c>
      <c r="AD19" s="25" t="s">
        <v>75</v>
      </c>
      <c r="AE19" s="25" t="s">
        <v>65</v>
      </c>
      <c r="AF19" s="25" t="s">
        <v>65</v>
      </c>
      <c r="AG19" s="25" t="s">
        <v>65</v>
      </c>
      <c r="AH19" s="25" t="s">
        <v>65</v>
      </c>
      <c r="AI19" s="25" t="s">
        <v>65</v>
      </c>
      <c r="AJ19" s="25" t="s">
        <v>65</v>
      </c>
      <c r="AK19" s="25" t="s">
        <v>65</v>
      </c>
      <c r="AL19" s="25" t="s">
        <v>120</v>
      </c>
      <c r="AM19" s="25" t="s">
        <v>98</v>
      </c>
      <c r="AN19" s="25" t="s">
        <v>63</v>
      </c>
      <c r="AO19" s="25" t="s">
        <v>99</v>
      </c>
      <c r="AP19" s="25" t="s">
        <v>91</v>
      </c>
      <c r="AQ19" s="25" t="s">
        <v>71</v>
      </c>
      <c r="AR19" s="25" t="s">
        <v>71</v>
      </c>
      <c r="AS19" s="25" t="s">
        <v>71</v>
      </c>
      <c r="AT19" s="25" t="s">
        <v>71</v>
      </c>
      <c r="AU19" s="25" t="s">
        <v>71</v>
      </c>
      <c r="AV19" s="25" t="s">
        <v>71</v>
      </c>
      <c r="AW19" s="25" t="s">
        <v>71</v>
      </c>
      <c r="AX19" s="25" t="s">
        <v>84</v>
      </c>
      <c r="AY19" s="25" t="s">
        <v>85</v>
      </c>
      <c r="AZ19" s="25" t="s">
        <v>63</v>
      </c>
      <c r="BA19" s="25" t="s">
        <v>63</v>
      </c>
      <c r="BB19" s="25" t="s">
        <v>75</v>
      </c>
      <c r="BC19" s="25" t="s">
        <v>63</v>
      </c>
      <c r="BD19" s="25" t="s">
        <v>75</v>
      </c>
      <c r="BE19" s="25" t="s">
        <v>75</v>
      </c>
      <c r="BF19" s="25" t="s">
        <v>64</v>
      </c>
    </row>
    <row r="20" spans="1:58" ht="12.75" x14ac:dyDescent="0.2">
      <c r="A20" s="22">
        <v>19</v>
      </c>
      <c r="B20" s="22" t="s">
        <v>173</v>
      </c>
      <c r="C20" s="24">
        <v>43979.423233981477</v>
      </c>
      <c r="D20" s="25" t="s">
        <v>93</v>
      </c>
      <c r="E20" s="25" t="s">
        <v>76</v>
      </c>
      <c r="F20" s="25" t="s">
        <v>58</v>
      </c>
      <c r="G20" s="25">
        <v>4</v>
      </c>
      <c r="H20" s="25" t="s">
        <v>97</v>
      </c>
      <c r="I20" s="25" t="s">
        <v>60</v>
      </c>
      <c r="J20" s="25" t="s">
        <v>61</v>
      </c>
      <c r="K20" s="25" t="s">
        <v>61</v>
      </c>
      <c r="L20" s="25">
        <v>1</v>
      </c>
      <c r="M20" s="25">
        <v>1</v>
      </c>
      <c r="N20" s="25">
        <v>3</v>
      </c>
      <c r="O20" s="25">
        <v>4</v>
      </c>
      <c r="P20" s="25">
        <v>4</v>
      </c>
      <c r="Q20" s="25">
        <v>4</v>
      </c>
      <c r="R20" s="25">
        <v>2</v>
      </c>
      <c r="S20" s="25">
        <v>1</v>
      </c>
      <c r="T20" s="25">
        <v>2</v>
      </c>
      <c r="U20" s="25">
        <v>2</v>
      </c>
      <c r="V20" s="25">
        <v>1</v>
      </c>
      <c r="W20" s="25">
        <v>1</v>
      </c>
      <c r="X20" s="25" t="s">
        <v>64</v>
      </c>
      <c r="Y20" s="25" t="s">
        <v>64</v>
      </c>
      <c r="Z20" s="25" t="s">
        <v>64</v>
      </c>
      <c r="AA20" s="25" t="s">
        <v>64</v>
      </c>
      <c r="AB20" s="25" t="s">
        <v>64</v>
      </c>
      <c r="AC20" s="25" t="s">
        <v>64</v>
      </c>
      <c r="AD20" s="25" t="s">
        <v>64</v>
      </c>
      <c r="AE20" s="25" t="s">
        <v>65</v>
      </c>
      <c r="AF20" s="25" t="s">
        <v>66</v>
      </c>
      <c r="AG20" s="25" t="s">
        <v>65</v>
      </c>
      <c r="AH20" s="25" t="s">
        <v>65</v>
      </c>
      <c r="AI20" s="25" t="s">
        <v>65</v>
      </c>
      <c r="AJ20" s="25" t="s">
        <v>65</v>
      </c>
      <c r="AK20" s="25" t="s">
        <v>65</v>
      </c>
      <c r="AL20" s="25" t="s">
        <v>130</v>
      </c>
      <c r="AM20" s="25" t="s">
        <v>96</v>
      </c>
      <c r="AN20" s="25" t="s">
        <v>75</v>
      </c>
      <c r="AO20" s="25" t="s">
        <v>164</v>
      </c>
      <c r="AP20" s="25" t="s">
        <v>91</v>
      </c>
      <c r="AQ20" s="25" t="s">
        <v>106</v>
      </c>
      <c r="AR20" s="25" t="s">
        <v>106</v>
      </c>
      <c r="AS20" s="25" t="s">
        <v>106</v>
      </c>
      <c r="AT20" s="25" t="s">
        <v>106</v>
      </c>
      <c r="AU20" s="25" t="s">
        <v>106</v>
      </c>
      <c r="AV20" s="25" t="s">
        <v>106</v>
      </c>
      <c r="AW20" s="25" t="s">
        <v>71</v>
      </c>
      <c r="AX20" s="25" t="s">
        <v>72</v>
      </c>
      <c r="AY20" s="25" t="s">
        <v>73</v>
      </c>
      <c r="AZ20" s="25" t="s">
        <v>75</v>
      </c>
      <c r="BA20" s="25" t="s">
        <v>75</v>
      </c>
      <c r="BB20" s="25" t="s">
        <v>75</v>
      </c>
      <c r="BC20" s="25" t="s">
        <v>75</v>
      </c>
      <c r="BD20" s="25" t="s">
        <v>75</v>
      </c>
      <c r="BE20" s="25" t="s">
        <v>75</v>
      </c>
      <c r="BF20" s="25" t="s">
        <v>75</v>
      </c>
    </row>
    <row r="21" spans="1:58" ht="12.75" x14ac:dyDescent="0.2">
      <c r="A21" s="22">
        <v>20</v>
      </c>
      <c r="B21" s="22" t="s">
        <v>173</v>
      </c>
      <c r="C21" s="24">
        <v>43979.423780474535</v>
      </c>
      <c r="D21" s="25" t="s">
        <v>56</v>
      </c>
      <c r="E21" s="25" t="s">
        <v>76</v>
      </c>
      <c r="F21" s="25" t="s">
        <v>58</v>
      </c>
      <c r="G21" s="25">
        <v>4</v>
      </c>
      <c r="H21" s="25" t="s">
        <v>59</v>
      </c>
      <c r="I21" s="25" t="s">
        <v>60</v>
      </c>
      <c r="J21" s="25" t="s">
        <v>79</v>
      </c>
      <c r="K21" s="25" t="s">
        <v>62</v>
      </c>
      <c r="L21" s="25">
        <v>1</v>
      </c>
      <c r="M21" s="25">
        <v>1</v>
      </c>
      <c r="N21" s="25">
        <v>3</v>
      </c>
      <c r="O21" s="25">
        <v>2</v>
      </c>
      <c r="P21" s="25">
        <v>3</v>
      </c>
      <c r="Q21" s="25">
        <v>3</v>
      </c>
      <c r="R21" s="25">
        <v>2</v>
      </c>
      <c r="S21" s="25">
        <v>2</v>
      </c>
      <c r="T21" s="25">
        <v>2</v>
      </c>
      <c r="U21" s="25">
        <v>1</v>
      </c>
      <c r="V21" s="25">
        <v>1</v>
      </c>
      <c r="W21" s="25">
        <v>3</v>
      </c>
      <c r="X21" s="25" t="s">
        <v>63</v>
      </c>
      <c r="Y21" s="25" t="s">
        <v>63</v>
      </c>
      <c r="Z21" s="25" t="s">
        <v>63</v>
      </c>
      <c r="AA21" s="25" t="s">
        <v>64</v>
      </c>
      <c r="AB21" s="25" t="s">
        <v>95</v>
      </c>
      <c r="AC21" s="25" t="s">
        <v>95</v>
      </c>
      <c r="AD21" s="25" t="s">
        <v>63</v>
      </c>
      <c r="AE21" s="25" t="s">
        <v>65</v>
      </c>
      <c r="AF21" s="25" t="s">
        <v>66</v>
      </c>
      <c r="AG21" s="25" t="s">
        <v>66</v>
      </c>
      <c r="AH21" s="25" t="s">
        <v>66</v>
      </c>
      <c r="AI21" s="25" t="s">
        <v>65</v>
      </c>
      <c r="AJ21" s="25" t="s">
        <v>65</v>
      </c>
      <c r="AK21" s="25" t="s">
        <v>65</v>
      </c>
      <c r="AL21" s="25" t="s">
        <v>67</v>
      </c>
      <c r="AM21" s="25" t="s">
        <v>98</v>
      </c>
      <c r="AN21" s="25" t="s">
        <v>64</v>
      </c>
      <c r="AO21" s="25" t="s">
        <v>108</v>
      </c>
      <c r="AP21" s="25" t="s">
        <v>82</v>
      </c>
      <c r="AQ21" s="25" t="s">
        <v>71</v>
      </c>
      <c r="AR21" s="25" t="s">
        <v>71</v>
      </c>
      <c r="AS21" s="25" t="s">
        <v>71</v>
      </c>
      <c r="AT21" s="25" t="s">
        <v>71</v>
      </c>
      <c r="AU21" s="25" t="s">
        <v>71</v>
      </c>
      <c r="AV21" s="25" t="s">
        <v>71</v>
      </c>
      <c r="AW21" s="25" t="s">
        <v>71</v>
      </c>
      <c r="AX21" s="25" t="s">
        <v>72</v>
      </c>
      <c r="AY21" s="25" t="s">
        <v>119</v>
      </c>
      <c r="AZ21" s="25" t="s">
        <v>63</v>
      </c>
      <c r="BA21" s="25" t="s">
        <v>63</v>
      </c>
      <c r="BB21" s="25" t="s">
        <v>75</v>
      </c>
      <c r="BC21" s="25" t="s">
        <v>63</v>
      </c>
      <c r="BD21" s="25" t="s">
        <v>75</v>
      </c>
      <c r="BE21" s="25" t="s">
        <v>63</v>
      </c>
      <c r="BF21" s="25" t="s">
        <v>63</v>
      </c>
    </row>
    <row r="22" spans="1:58" ht="12.75" x14ac:dyDescent="0.2">
      <c r="A22" s="22">
        <v>21</v>
      </c>
      <c r="B22" s="22" t="s">
        <v>173</v>
      </c>
      <c r="C22" s="24">
        <v>43979.424311736111</v>
      </c>
      <c r="D22" s="25" t="s">
        <v>93</v>
      </c>
      <c r="E22" s="25" t="s">
        <v>76</v>
      </c>
      <c r="F22" s="25" t="s">
        <v>58</v>
      </c>
      <c r="G22" s="25">
        <v>4</v>
      </c>
      <c r="H22" s="25" t="s">
        <v>97</v>
      </c>
      <c r="I22" s="25" t="s">
        <v>60</v>
      </c>
      <c r="J22" s="25" t="s">
        <v>62</v>
      </c>
      <c r="K22" s="25" t="s">
        <v>61</v>
      </c>
      <c r="L22" s="25">
        <v>1</v>
      </c>
      <c r="M22" s="25">
        <v>1</v>
      </c>
      <c r="N22" s="25">
        <v>3</v>
      </c>
      <c r="O22" s="25">
        <v>4</v>
      </c>
      <c r="P22" s="25">
        <v>4</v>
      </c>
      <c r="Q22" s="25">
        <v>3</v>
      </c>
      <c r="R22" s="25">
        <v>2</v>
      </c>
      <c r="S22" s="25">
        <v>4</v>
      </c>
      <c r="T22" s="25">
        <v>1</v>
      </c>
      <c r="U22" s="25">
        <v>4</v>
      </c>
      <c r="V22" s="25">
        <v>1</v>
      </c>
      <c r="W22" s="25">
        <v>1</v>
      </c>
      <c r="X22" s="25" t="s">
        <v>63</v>
      </c>
      <c r="Y22" s="25" t="s">
        <v>75</v>
      </c>
      <c r="Z22" s="25" t="s">
        <v>63</v>
      </c>
      <c r="AA22" s="25" t="s">
        <v>75</v>
      </c>
      <c r="AB22" s="25" t="s">
        <v>95</v>
      </c>
      <c r="AC22" s="25" t="s">
        <v>63</v>
      </c>
      <c r="AD22" s="25" t="s">
        <v>64</v>
      </c>
      <c r="AE22" s="25" t="s">
        <v>65</v>
      </c>
      <c r="AF22" s="25" t="s">
        <v>65</v>
      </c>
      <c r="AG22" s="25" t="s">
        <v>65</v>
      </c>
      <c r="AH22" s="25" t="s">
        <v>66</v>
      </c>
      <c r="AI22" s="25" t="s">
        <v>65</v>
      </c>
      <c r="AJ22" s="25" t="s">
        <v>66</v>
      </c>
      <c r="AK22" s="25" t="s">
        <v>66</v>
      </c>
      <c r="AL22" s="25" t="s">
        <v>120</v>
      </c>
      <c r="AM22" s="25" t="s">
        <v>89</v>
      </c>
      <c r="AN22" s="25" t="s">
        <v>63</v>
      </c>
      <c r="AO22" s="25" t="s">
        <v>109</v>
      </c>
      <c r="AP22" s="25" t="s">
        <v>91</v>
      </c>
      <c r="AQ22" s="25" t="s">
        <v>71</v>
      </c>
      <c r="AR22" s="25" t="s">
        <v>83</v>
      </c>
      <c r="AS22" s="25" t="s">
        <v>71</v>
      </c>
      <c r="AT22" s="25" t="s">
        <v>71</v>
      </c>
      <c r="AU22" s="25" t="s">
        <v>71</v>
      </c>
      <c r="AV22" s="25" t="s">
        <v>83</v>
      </c>
      <c r="AW22" s="25" t="s">
        <v>83</v>
      </c>
      <c r="AX22" s="25" t="s">
        <v>72</v>
      </c>
      <c r="AY22" s="25" t="s">
        <v>119</v>
      </c>
      <c r="AZ22" s="25" t="s">
        <v>86</v>
      </c>
      <c r="BA22" s="25" t="s">
        <v>63</v>
      </c>
      <c r="BB22" s="25" t="s">
        <v>75</v>
      </c>
      <c r="BC22" s="25" t="s">
        <v>63</v>
      </c>
      <c r="BD22" s="25" t="s">
        <v>75</v>
      </c>
      <c r="BE22" s="25" t="s">
        <v>75</v>
      </c>
      <c r="BF22" s="25" t="s">
        <v>63</v>
      </c>
    </row>
    <row r="23" spans="1:58" ht="12.75" x14ac:dyDescent="0.2">
      <c r="A23" s="22">
        <v>22</v>
      </c>
      <c r="B23" s="22" t="s">
        <v>173</v>
      </c>
      <c r="C23" s="24">
        <v>43979.424500740744</v>
      </c>
      <c r="D23" s="25" t="s">
        <v>56</v>
      </c>
      <c r="E23" s="25" t="s">
        <v>57</v>
      </c>
      <c r="F23" s="25" t="s">
        <v>58</v>
      </c>
      <c r="G23" s="25">
        <v>4</v>
      </c>
      <c r="H23" s="25" t="s">
        <v>97</v>
      </c>
      <c r="I23" s="25" t="s">
        <v>94</v>
      </c>
      <c r="J23" s="25" t="s">
        <v>61</v>
      </c>
      <c r="K23" s="25" t="s">
        <v>62</v>
      </c>
      <c r="L23" s="25">
        <v>2</v>
      </c>
      <c r="M23" s="25">
        <v>1</v>
      </c>
      <c r="N23" s="25">
        <v>2</v>
      </c>
      <c r="O23" s="25">
        <v>2</v>
      </c>
      <c r="P23" s="25">
        <v>2</v>
      </c>
      <c r="Q23" s="25">
        <v>2</v>
      </c>
      <c r="R23" s="25">
        <v>2</v>
      </c>
      <c r="S23" s="25">
        <v>2</v>
      </c>
      <c r="T23" s="25">
        <v>2</v>
      </c>
      <c r="U23" s="25">
        <v>2</v>
      </c>
      <c r="V23" s="25">
        <v>2</v>
      </c>
      <c r="W23" s="25">
        <v>2</v>
      </c>
      <c r="X23" s="25" t="s">
        <v>63</v>
      </c>
      <c r="Y23" s="25" t="s">
        <v>75</v>
      </c>
      <c r="Z23" s="25" t="s">
        <v>63</v>
      </c>
      <c r="AA23" s="25" t="s">
        <v>63</v>
      </c>
      <c r="AB23" s="25" t="s">
        <v>63</v>
      </c>
      <c r="AC23" s="25" t="s">
        <v>75</v>
      </c>
      <c r="AD23" s="25" t="s">
        <v>75</v>
      </c>
      <c r="AE23" s="25" t="s">
        <v>66</v>
      </c>
      <c r="AF23" s="25" t="s">
        <v>66</v>
      </c>
      <c r="AG23" s="25" t="s">
        <v>65</v>
      </c>
      <c r="AH23" s="25" t="s">
        <v>65</v>
      </c>
      <c r="AI23" s="25" t="s">
        <v>65</v>
      </c>
      <c r="AJ23" s="25" t="s">
        <v>65</v>
      </c>
      <c r="AK23" s="25" t="s">
        <v>65</v>
      </c>
      <c r="AL23" s="25" t="s">
        <v>101</v>
      </c>
      <c r="AM23" s="25" t="s">
        <v>96</v>
      </c>
      <c r="AN23" s="25" t="s">
        <v>63</v>
      </c>
      <c r="AO23" s="25" t="s">
        <v>144</v>
      </c>
      <c r="AP23" s="25" t="s">
        <v>82</v>
      </c>
      <c r="AQ23" s="25" t="s">
        <v>92</v>
      </c>
      <c r="AR23" s="25" t="s">
        <v>92</v>
      </c>
      <c r="AS23" s="25" t="s">
        <v>92</v>
      </c>
      <c r="AT23" s="25" t="s">
        <v>92</v>
      </c>
      <c r="AU23" s="25" t="s">
        <v>83</v>
      </c>
      <c r="AV23" s="25" t="s">
        <v>92</v>
      </c>
      <c r="AW23" s="25" t="s">
        <v>92</v>
      </c>
      <c r="AX23" s="25" t="s">
        <v>72</v>
      </c>
      <c r="AY23" s="25" t="s">
        <v>110</v>
      </c>
      <c r="AZ23" s="25" t="s">
        <v>63</v>
      </c>
      <c r="BA23" s="25" t="s">
        <v>63</v>
      </c>
      <c r="BB23" s="25" t="s">
        <v>63</v>
      </c>
      <c r="BC23" s="25" t="s">
        <v>63</v>
      </c>
      <c r="BD23" s="25" t="s">
        <v>63</v>
      </c>
      <c r="BE23" s="25" t="s">
        <v>63</v>
      </c>
      <c r="BF23" s="25" t="s">
        <v>63</v>
      </c>
    </row>
    <row r="24" spans="1:58" ht="12.75" x14ac:dyDescent="0.2">
      <c r="A24" s="22">
        <v>23</v>
      </c>
      <c r="B24" s="22" t="s">
        <v>173</v>
      </c>
      <c r="C24" s="24">
        <v>43979.425011863423</v>
      </c>
      <c r="D24" s="25" t="s">
        <v>93</v>
      </c>
      <c r="E24" s="25" t="s">
        <v>87</v>
      </c>
      <c r="F24" s="25" t="s">
        <v>112</v>
      </c>
      <c r="G24" s="25">
        <v>4</v>
      </c>
      <c r="H24" s="25" t="s">
        <v>97</v>
      </c>
      <c r="I24" s="25" t="s">
        <v>60</v>
      </c>
      <c r="J24" s="25" t="s">
        <v>62</v>
      </c>
      <c r="K24" s="25" t="s">
        <v>62</v>
      </c>
      <c r="L24" s="25">
        <v>1</v>
      </c>
      <c r="M24" s="25">
        <v>1</v>
      </c>
      <c r="N24" s="25">
        <v>2</v>
      </c>
      <c r="O24" s="25">
        <v>3</v>
      </c>
      <c r="P24" s="25">
        <v>3</v>
      </c>
      <c r="Q24" s="25">
        <v>2</v>
      </c>
      <c r="R24" s="25">
        <v>2</v>
      </c>
      <c r="S24" s="25">
        <v>3</v>
      </c>
      <c r="T24" s="25">
        <v>3</v>
      </c>
      <c r="U24" s="25">
        <v>3</v>
      </c>
      <c r="V24" s="25">
        <v>3</v>
      </c>
      <c r="W24" s="25">
        <v>3</v>
      </c>
      <c r="X24" s="25" t="s">
        <v>75</v>
      </c>
      <c r="Y24" s="25" t="s">
        <v>63</v>
      </c>
      <c r="Z24" s="25" t="s">
        <v>63</v>
      </c>
      <c r="AA24" s="25" t="s">
        <v>63</v>
      </c>
      <c r="AB24" s="25" t="s">
        <v>64</v>
      </c>
      <c r="AC24" s="25" t="s">
        <v>64</v>
      </c>
      <c r="AD24" s="25" t="s">
        <v>64</v>
      </c>
      <c r="AE24" s="25" t="s">
        <v>66</v>
      </c>
      <c r="AF24" s="25" t="s">
        <v>65</v>
      </c>
      <c r="AG24" s="25" t="s">
        <v>65</v>
      </c>
      <c r="AH24" s="25" t="s">
        <v>65</v>
      </c>
      <c r="AI24" s="25" t="s">
        <v>65</v>
      </c>
      <c r="AJ24" s="25" t="s">
        <v>65</v>
      </c>
      <c r="AK24" s="25" t="s">
        <v>65</v>
      </c>
      <c r="AL24" s="25" t="s">
        <v>101</v>
      </c>
      <c r="AM24" s="25" t="s">
        <v>96</v>
      </c>
      <c r="AN24" s="25" t="s">
        <v>75</v>
      </c>
      <c r="AO24" s="25" t="s">
        <v>129</v>
      </c>
      <c r="AP24" s="25" t="s">
        <v>91</v>
      </c>
      <c r="AQ24" s="25" t="s">
        <v>83</v>
      </c>
      <c r="AR24" s="25" t="s">
        <v>92</v>
      </c>
      <c r="AS24" s="25" t="s">
        <v>92</v>
      </c>
      <c r="AT24" s="25" t="s">
        <v>92</v>
      </c>
      <c r="AU24" s="25" t="s">
        <v>92</v>
      </c>
      <c r="AV24" s="25" t="s">
        <v>92</v>
      </c>
      <c r="AW24" s="25" t="s">
        <v>92</v>
      </c>
      <c r="AX24" s="25" t="s">
        <v>84</v>
      </c>
      <c r="AY24" s="25" t="s">
        <v>115</v>
      </c>
      <c r="AZ24" s="25" t="s">
        <v>75</v>
      </c>
      <c r="BA24" s="25" t="s">
        <v>75</v>
      </c>
      <c r="BB24" s="25" t="s">
        <v>75</v>
      </c>
      <c r="BC24" s="25" t="s">
        <v>75</v>
      </c>
      <c r="BD24" s="25" t="s">
        <v>75</v>
      </c>
      <c r="BE24" s="25" t="s">
        <v>75</v>
      </c>
      <c r="BF24" s="25" t="s">
        <v>75</v>
      </c>
    </row>
    <row r="25" spans="1:58" ht="12.75" x14ac:dyDescent="0.2">
      <c r="A25" s="22">
        <v>24</v>
      </c>
      <c r="B25" s="22" t="s">
        <v>173</v>
      </c>
      <c r="C25" s="24">
        <v>43979.435208206021</v>
      </c>
      <c r="D25" s="25" t="s">
        <v>56</v>
      </c>
      <c r="E25" s="25" t="s">
        <v>57</v>
      </c>
      <c r="F25" s="25" t="s">
        <v>58</v>
      </c>
      <c r="G25" s="25">
        <v>3</v>
      </c>
      <c r="H25" s="25" t="s">
        <v>59</v>
      </c>
      <c r="I25" s="25" t="s">
        <v>123</v>
      </c>
      <c r="J25" s="25" t="s">
        <v>61</v>
      </c>
      <c r="K25" s="25" t="s">
        <v>79</v>
      </c>
      <c r="L25" s="25">
        <v>4</v>
      </c>
      <c r="M25" s="25">
        <v>2</v>
      </c>
      <c r="N25" s="25">
        <v>2</v>
      </c>
      <c r="O25" s="25">
        <v>3</v>
      </c>
      <c r="P25" s="25">
        <v>3</v>
      </c>
      <c r="Q25" s="25">
        <v>2</v>
      </c>
      <c r="R25" s="25">
        <v>1</v>
      </c>
      <c r="S25" s="25">
        <v>1</v>
      </c>
      <c r="T25" s="25">
        <v>4</v>
      </c>
      <c r="U25" s="25">
        <v>2</v>
      </c>
      <c r="V25" s="25">
        <v>2</v>
      </c>
      <c r="W25" s="25">
        <v>3</v>
      </c>
      <c r="X25" s="25" t="s">
        <v>75</v>
      </c>
      <c r="Y25" s="25" t="s">
        <v>63</v>
      </c>
      <c r="Z25" s="25" t="s">
        <v>64</v>
      </c>
      <c r="AA25" s="25" t="s">
        <v>64</v>
      </c>
      <c r="AB25" s="25" t="s">
        <v>63</v>
      </c>
      <c r="AC25" s="25" t="s">
        <v>64</v>
      </c>
      <c r="AD25" s="25" t="s">
        <v>74</v>
      </c>
      <c r="AE25" s="25" t="s">
        <v>66</v>
      </c>
      <c r="AF25" s="25" t="s">
        <v>65</v>
      </c>
      <c r="AG25" s="25" t="s">
        <v>66</v>
      </c>
      <c r="AH25" s="25" t="s">
        <v>66</v>
      </c>
      <c r="AI25" s="25" t="s">
        <v>65</v>
      </c>
      <c r="AJ25" s="25" t="s">
        <v>65</v>
      </c>
      <c r="AK25" s="25" t="s">
        <v>66</v>
      </c>
      <c r="AL25" s="25" t="s">
        <v>80</v>
      </c>
      <c r="AM25" s="25" t="s">
        <v>98</v>
      </c>
      <c r="AN25" s="25" t="s">
        <v>63</v>
      </c>
      <c r="AO25" s="25" t="s">
        <v>108</v>
      </c>
      <c r="AP25" s="25" t="s">
        <v>91</v>
      </c>
      <c r="AQ25" s="25" t="s">
        <v>71</v>
      </c>
      <c r="AR25" s="25" t="s">
        <v>92</v>
      </c>
      <c r="AS25" s="25" t="s">
        <v>92</v>
      </c>
      <c r="AT25" s="25" t="s">
        <v>71</v>
      </c>
      <c r="AU25" s="25" t="s">
        <v>71</v>
      </c>
      <c r="AV25" s="25" t="s">
        <v>92</v>
      </c>
      <c r="AW25" s="25" t="s">
        <v>71</v>
      </c>
      <c r="AX25" s="25" t="s">
        <v>111</v>
      </c>
      <c r="AY25" s="25" t="s">
        <v>126</v>
      </c>
      <c r="AZ25" s="25" t="s">
        <v>75</v>
      </c>
      <c r="BA25" s="25" t="s">
        <v>75</v>
      </c>
      <c r="BB25" s="25" t="s">
        <v>63</v>
      </c>
      <c r="BC25" s="25" t="s">
        <v>75</v>
      </c>
      <c r="BD25" s="25" t="s">
        <v>75</v>
      </c>
      <c r="BE25" s="25" t="s">
        <v>64</v>
      </c>
      <c r="BF25" s="25" t="s">
        <v>74</v>
      </c>
    </row>
    <row r="26" spans="1:58" ht="12.75" x14ac:dyDescent="0.2">
      <c r="A26" s="22">
        <v>25</v>
      </c>
      <c r="B26" s="22" t="s">
        <v>174</v>
      </c>
      <c r="C26" s="24">
        <v>43978.322001400462</v>
      </c>
      <c r="D26" s="25" t="s">
        <v>56</v>
      </c>
      <c r="E26" s="25" t="s">
        <v>76</v>
      </c>
      <c r="F26" s="25" t="s">
        <v>117</v>
      </c>
      <c r="G26" s="25">
        <v>4</v>
      </c>
      <c r="H26" s="25" t="s">
        <v>59</v>
      </c>
      <c r="I26" s="25" t="s">
        <v>60</v>
      </c>
      <c r="J26" s="25" t="s">
        <v>79</v>
      </c>
      <c r="K26" s="25" t="s">
        <v>61</v>
      </c>
      <c r="L26" s="25">
        <v>1</v>
      </c>
      <c r="M26" s="25">
        <v>1</v>
      </c>
      <c r="N26" s="25">
        <v>4</v>
      </c>
      <c r="O26" s="25">
        <v>4</v>
      </c>
      <c r="P26" s="25">
        <v>3</v>
      </c>
      <c r="Q26" s="25">
        <v>3</v>
      </c>
      <c r="R26" s="25">
        <v>4</v>
      </c>
      <c r="S26" s="25">
        <v>2</v>
      </c>
      <c r="T26" s="25">
        <v>1</v>
      </c>
      <c r="U26" s="25">
        <v>3</v>
      </c>
      <c r="V26" s="25">
        <v>1</v>
      </c>
      <c r="W26" s="25">
        <v>3</v>
      </c>
      <c r="X26" s="25" t="s">
        <v>64</v>
      </c>
      <c r="Y26" s="25" t="s">
        <v>75</v>
      </c>
      <c r="Z26" s="25" t="s">
        <v>75</v>
      </c>
      <c r="AA26" s="25" t="s">
        <v>75</v>
      </c>
      <c r="AB26" s="25" t="s">
        <v>95</v>
      </c>
      <c r="AC26" s="25" t="s">
        <v>75</v>
      </c>
      <c r="AD26" s="25" t="s">
        <v>63</v>
      </c>
      <c r="AE26" s="25" t="s">
        <v>65</v>
      </c>
      <c r="AF26" s="25" t="s">
        <v>65</v>
      </c>
      <c r="AG26" s="25" t="s">
        <v>65</v>
      </c>
      <c r="AH26" s="25" t="s">
        <v>66</v>
      </c>
      <c r="AI26" s="25" t="s">
        <v>66</v>
      </c>
      <c r="AJ26" s="25" t="s">
        <v>65</v>
      </c>
      <c r="AK26" s="25" t="s">
        <v>65</v>
      </c>
      <c r="AL26" s="25" t="s">
        <v>88</v>
      </c>
      <c r="AM26" s="25" t="s">
        <v>122</v>
      </c>
      <c r="AN26" s="25" t="s">
        <v>63</v>
      </c>
      <c r="AO26" s="25" t="s">
        <v>108</v>
      </c>
      <c r="AP26" s="25" t="s">
        <v>91</v>
      </c>
      <c r="AQ26" s="25" t="s">
        <v>92</v>
      </c>
      <c r="AR26" s="25" t="s">
        <v>92</v>
      </c>
      <c r="AS26" s="25" t="s">
        <v>92</v>
      </c>
      <c r="AT26" s="25" t="s">
        <v>92</v>
      </c>
      <c r="AU26" s="25" t="s">
        <v>71</v>
      </c>
      <c r="AV26" s="25" t="s">
        <v>71</v>
      </c>
      <c r="AW26" s="25" t="s">
        <v>92</v>
      </c>
      <c r="AX26" s="25" t="s">
        <v>72</v>
      </c>
      <c r="AY26" s="25" t="s">
        <v>85</v>
      </c>
      <c r="AZ26" s="25" t="s">
        <v>63</v>
      </c>
      <c r="BA26" s="25" t="s">
        <v>64</v>
      </c>
      <c r="BB26" s="25" t="s">
        <v>75</v>
      </c>
      <c r="BC26" s="25" t="s">
        <v>64</v>
      </c>
      <c r="BD26" s="25" t="s">
        <v>75</v>
      </c>
      <c r="BE26" s="25" t="s">
        <v>75</v>
      </c>
      <c r="BF26" s="25" t="s">
        <v>64</v>
      </c>
    </row>
    <row r="27" spans="1:58" ht="12.75" x14ac:dyDescent="0.2">
      <c r="A27" s="22">
        <v>26</v>
      </c>
      <c r="B27" s="22" t="s">
        <v>174</v>
      </c>
      <c r="C27" s="24">
        <v>43978.323668993056</v>
      </c>
      <c r="D27" s="25" t="s">
        <v>56</v>
      </c>
      <c r="E27" s="25" t="s">
        <v>76</v>
      </c>
      <c r="F27" s="25" t="s">
        <v>58</v>
      </c>
      <c r="G27" s="25">
        <v>3</v>
      </c>
      <c r="H27" s="25" t="s">
        <v>97</v>
      </c>
      <c r="I27" s="25" t="s">
        <v>60</v>
      </c>
      <c r="J27" s="25" t="s">
        <v>62</v>
      </c>
      <c r="K27" s="25" t="s">
        <v>62</v>
      </c>
      <c r="L27" s="25">
        <v>3</v>
      </c>
      <c r="M27" s="25">
        <v>1</v>
      </c>
      <c r="N27" s="25">
        <v>2</v>
      </c>
      <c r="O27" s="25">
        <v>4</v>
      </c>
      <c r="P27" s="25">
        <v>3</v>
      </c>
      <c r="Q27" s="25">
        <v>3</v>
      </c>
      <c r="R27" s="25">
        <v>4</v>
      </c>
      <c r="S27" s="25">
        <v>3</v>
      </c>
      <c r="T27" s="25">
        <v>3</v>
      </c>
      <c r="U27" s="25">
        <v>2</v>
      </c>
      <c r="V27" s="25">
        <v>3</v>
      </c>
      <c r="W27" s="25">
        <v>3</v>
      </c>
      <c r="X27" s="25" t="s">
        <v>63</v>
      </c>
      <c r="Y27" s="25" t="s">
        <v>63</v>
      </c>
      <c r="Z27" s="25" t="s">
        <v>63</v>
      </c>
      <c r="AA27" s="25" t="s">
        <v>64</v>
      </c>
      <c r="AB27" s="25" t="s">
        <v>74</v>
      </c>
      <c r="AC27" s="25" t="s">
        <v>74</v>
      </c>
      <c r="AD27" s="25" t="s">
        <v>95</v>
      </c>
      <c r="AE27" s="25" t="s">
        <v>66</v>
      </c>
      <c r="AF27" s="25" t="s">
        <v>65</v>
      </c>
      <c r="AG27" s="25" t="s">
        <v>65</v>
      </c>
      <c r="AH27" s="25" t="s">
        <v>66</v>
      </c>
      <c r="AI27" s="25" t="s">
        <v>65</v>
      </c>
      <c r="AJ27" s="25" t="s">
        <v>65</v>
      </c>
      <c r="AK27" s="25" t="s">
        <v>66</v>
      </c>
      <c r="AL27" s="25" t="s">
        <v>135</v>
      </c>
      <c r="AM27" s="25" t="s">
        <v>98</v>
      </c>
      <c r="AN27" s="25" t="s">
        <v>64</v>
      </c>
      <c r="AO27" s="25" t="s">
        <v>99</v>
      </c>
      <c r="AP27" s="25" t="s">
        <v>82</v>
      </c>
      <c r="AQ27" s="25" t="s">
        <v>71</v>
      </c>
      <c r="AR27" s="25" t="s">
        <v>71</v>
      </c>
      <c r="AS27" s="25" t="s">
        <v>71</v>
      </c>
      <c r="AT27" s="25" t="s">
        <v>71</v>
      </c>
      <c r="AU27" s="25" t="s">
        <v>71</v>
      </c>
      <c r="AV27" s="25" t="s">
        <v>71</v>
      </c>
      <c r="AW27" s="25" t="s">
        <v>71</v>
      </c>
      <c r="AX27" s="25" t="s">
        <v>84</v>
      </c>
      <c r="AY27" s="25" t="s">
        <v>85</v>
      </c>
      <c r="AZ27" s="25" t="s">
        <v>75</v>
      </c>
      <c r="BA27" s="25" t="s">
        <v>75</v>
      </c>
      <c r="BB27" s="25" t="s">
        <v>75</v>
      </c>
      <c r="BC27" s="25" t="s">
        <v>75</v>
      </c>
      <c r="BD27" s="25" t="s">
        <v>75</v>
      </c>
      <c r="BE27" s="25" t="s">
        <v>75</v>
      </c>
      <c r="BF27" s="25" t="s">
        <v>75</v>
      </c>
    </row>
    <row r="28" spans="1:58" ht="12.75" x14ac:dyDescent="0.2">
      <c r="A28" s="22">
        <v>27</v>
      </c>
      <c r="B28" s="22" t="s">
        <v>174</v>
      </c>
      <c r="C28" s="24">
        <v>43978.324434340277</v>
      </c>
      <c r="D28" s="25" t="s">
        <v>93</v>
      </c>
      <c r="E28" s="25" t="s">
        <v>57</v>
      </c>
      <c r="F28" s="25" t="s">
        <v>58</v>
      </c>
      <c r="G28" s="25">
        <v>4</v>
      </c>
      <c r="H28" s="25" t="s">
        <v>59</v>
      </c>
      <c r="I28" s="25" t="s">
        <v>94</v>
      </c>
      <c r="J28" s="25" t="s">
        <v>79</v>
      </c>
      <c r="K28" s="25" t="s">
        <v>61</v>
      </c>
      <c r="L28" s="25">
        <v>3</v>
      </c>
      <c r="M28" s="25">
        <v>1</v>
      </c>
      <c r="N28" s="25">
        <v>3</v>
      </c>
      <c r="O28" s="25">
        <v>4</v>
      </c>
      <c r="P28" s="25">
        <v>4</v>
      </c>
      <c r="Q28" s="25">
        <v>2</v>
      </c>
      <c r="R28" s="25">
        <v>2</v>
      </c>
      <c r="S28" s="25">
        <v>4</v>
      </c>
      <c r="T28" s="25">
        <v>3</v>
      </c>
      <c r="U28" s="25">
        <v>4</v>
      </c>
      <c r="V28" s="25">
        <v>2</v>
      </c>
      <c r="W28" s="25">
        <v>1</v>
      </c>
      <c r="X28" s="25" t="s">
        <v>63</v>
      </c>
      <c r="Y28" s="25" t="s">
        <v>75</v>
      </c>
      <c r="Z28" s="25" t="s">
        <v>75</v>
      </c>
      <c r="AA28" s="25" t="s">
        <v>63</v>
      </c>
      <c r="AB28" s="25" t="s">
        <v>63</v>
      </c>
      <c r="AC28" s="25" t="s">
        <v>75</v>
      </c>
      <c r="AD28" s="25" t="s">
        <v>75</v>
      </c>
      <c r="AE28" s="25" t="s">
        <v>65</v>
      </c>
      <c r="AF28" s="25" t="s">
        <v>66</v>
      </c>
      <c r="AG28" s="25" t="s">
        <v>65</v>
      </c>
      <c r="AH28" s="25" t="s">
        <v>66</v>
      </c>
      <c r="AI28" s="25" t="s">
        <v>65</v>
      </c>
      <c r="AJ28" s="25" t="s">
        <v>66</v>
      </c>
      <c r="AK28" s="25" t="s">
        <v>65</v>
      </c>
      <c r="AL28" s="25" t="s">
        <v>130</v>
      </c>
      <c r="AM28" s="25" t="s">
        <v>98</v>
      </c>
      <c r="AN28" s="25" t="s">
        <v>75</v>
      </c>
      <c r="AO28" s="25" t="s">
        <v>137</v>
      </c>
      <c r="AP28" s="25" t="s">
        <v>91</v>
      </c>
      <c r="AQ28" s="25" t="s">
        <v>92</v>
      </c>
      <c r="AR28" s="25" t="s">
        <v>92</v>
      </c>
      <c r="AS28" s="25" t="s">
        <v>92</v>
      </c>
      <c r="AT28" s="25" t="s">
        <v>92</v>
      </c>
      <c r="AU28" s="25" t="s">
        <v>71</v>
      </c>
      <c r="AV28" s="25" t="s">
        <v>71</v>
      </c>
      <c r="AW28" s="25" t="s">
        <v>92</v>
      </c>
      <c r="AX28" s="25" t="s">
        <v>72</v>
      </c>
      <c r="AY28" s="25" t="s">
        <v>85</v>
      </c>
      <c r="AZ28" s="25" t="s">
        <v>63</v>
      </c>
      <c r="BA28" s="25" t="s">
        <v>63</v>
      </c>
      <c r="BB28" s="25" t="s">
        <v>75</v>
      </c>
      <c r="BC28" s="25" t="s">
        <v>63</v>
      </c>
      <c r="BD28" s="25" t="s">
        <v>75</v>
      </c>
      <c r="BE28" s="25" t="s">
        <v>75</v>
      </c>
      <c r="BF28" s="25" t="s">
        <v>63</v>
      </c>
    </row>
    <row r="29" spans="1:58" ht="12.75" x14ac:dyDescent="0.2">
      <c r="A29" s="22">
        <v>28</v>
      </c>
      <c r="B29" s="22" t="s">
        <v>174</v>
      </c>
      <c r="C29" s="24">
        <v>43978.326576273146</v>
      </c>
      <c r="D29" s="25" t="s">
        <v>93</v>
      </c>
      <c r="E29" s="25" t="s">
        <v>76</v>
      </c>
      <c r="F29" s="25" t="s">
        <v>58</v>
      </c>
      <c r="G29" s="25">
        <v>3</v>
      </c>
      <c r="H29" s="25" t="s">
        <v>59</v>
      </c>
      <c r="I29" s="25" t="s">
        <v>60</v>
      </c>
      <c r="J29" s="25" t="s">
        <v>62</v>
      </c>
      <c r="K29" s="25" t="s">
        <v>61</v>
      </c>
      <c r="L29" s="25">
        <v>2</v>
      </c>
      <c r="M29" s="25">
        <v>1</v>
      </c>
      <c r="N29" s="25">
        <v>3</v>
      </c>
      <c r="O29" s="25">
        <v>3</v>
      </c>
      <c r="P29" s="25">
        <v>2</v>
      </c>
      <c r="Q29" s="25">
        <v>2</v>
      </c>
      <c r="R29" s="25">
        <v>3</v>
      </c>
      <c r="S29" s="25">
        <v>2</v>
      </c>
      <c r="T29" s="25">
        <v>3</v>
      </c>
      <c r="U29" s="25">
        <v>4</v>
      </c>
      <c r="V29" s="25">
        <v>3</v>
      </c>
      <c r="W29" s="25">
        <v>1</v>
      </c>
      <c r="X29" s="25" t="s">
        <v>64</v>
      </c>
      <c r="Y29" s="25" t="s">
        <v>63</v>
      </c>
      <c r="Z29" s="25" t="s">
        <v>63</v>
      </c>
      <c r="AA29" s="25" t="s">
        <v>64</v>
      </c>
      <c r="AB29" s="25" t="s">
        <v>74</v>
      </c>
      <c r="AC29" s="25" t="s">
        <v>63</v>
      </c>
      <c r="AD29" s="25" t="s">
        <v>63</v>
      </c>
      <c r="AE29" s="25" t="s">
        <v>66</v>
      </c>
      <c r="AF29" s="25" t="s">
        <v>66</v>
      </c>
      <c r="AG29" s="25" t="s">
        <v>65</v>
      </c>
      <c r="AH29" s="25" t="s">
        <v>66</v>
      </c>
      <c r="AI29" s="25" t="s">
        <v>65</v>
      </c>
      <c r="AJ29" s="25" t="s">
        <v>65</v>
      </c>
      <c r="AK29" s="25" t="s">
        <v>65</v>
      </c>
      <c r="AL29" s="25" t="s">
        <v>120</v>
      </c>
      <c r="AM29" s="25" t="s">
        <v>96</v>
      </c>
      <c r="AN29" s="25" t="s">
        <v>63</v>
      </c>
      <c r="AO29" s="25" t="s">
        <v>141</v>
      </c>
      <c r="AP29" s="25" t="s">
        <v>142</v>
      </c>
      <c r="AQ29" s="25" t="s">
        <v>71</v>
      </c>
      <c r="AR29" s="25" t="s">
        <v>92</v>
      </c>
      <c r="AS29" s="25" t="s">
        <v>92</v>
      </c>
      <c r="AT29" s="25" t="s">
        <v>92</v>
      </c>
      <c r="AU29" s="25" t="s">
        <v>71</v>
      </c>
      <c r="AV29" s="25" t="s">
        <v>71</v>
      </c>
      <c r="AW29" s="25" t="s">
        <v>71</v>
      </c>
      <c r="AX29" s="25" t="s">
        <v>72</v>
      </c>
      <c r="AY29" s="25" t="s">
        <v>119</v>
      </c>
      <c r="AZ29" s="25" t="s">
        <v>63</v>
      </c>
      <c r="BA29" s="25" t="s">
        <v>74</v>
      </c>
      <c r="BB29" s="25" t="s">
        <v>75</v>
      </c>
      <c r="BC29" s="25" t="s">
        <v>63</v>
      </c>
      <c r="BD29" s="25" t="s">
        <v>75</v>
      </c>
      <c r="BE29" s="25" t="s">
        <v>63</v>
      </c>
      <c r="BF29" s="25" t="s">
        <v>63</v>
      </c>
    </row>
    <row r="30" spans="1:58" ht="12.75" x14ac:dyDescent="0.2">
      <c r="A30" s="22">
        <v>29</v>
      </c>
      <c r="B30" s="22" t="s">
        <v>174</v>
      </c>
      <c r="C30" s="24">
        <v>43978.335479571761</v>
      </c>
      <c r="D30" s="25" t="s">
        <v>56</v>
      </c>
      <c r="E30" s="25" t="s">
        <v>145</v>
      </c>
      <c r="F30" s="25" t="s">
        <v>58</v>
      </c>
      <c r="G30" s="25">
        <v>4</v>
      </c>
      <c r="H30" s="25" t="s">
        <v>59</v>
      </c>
      <c r="I30" s="25" t="s">
        <v>78</v>
      </c>
      <c r="J30" s="25" t="s">
        <v>62</v>
      </c>
      <c r="K30" s="25" t="s">
        <v>62</v>
      </c>
      <c r="L30" s="25">
        <v>2</v>
      </c>
      <c r="M30" s="25">
        <v>2</v>
      </c>
      <c r="N30" s="25">
        <v>2</v>
      </c>
      <c r="O30" s="25">
        <v>4</v>
      </c>
      <c r="P30" s="25">
        <v>4</v>
      </c>
      <c r="Q30" s="25">
        <v>4</v>
      </c>
      <c r="R30" s="25">
        <v>4</v>
      </c>
      <c r="S30" s="25">
        <v>4</v>
      </c>
      <c r="T30" s="25">
        <v>3</v>
      </c>
      <c r="U30" s="25">
        <v>1</v>
      </c>
      <c r="V30" s="25">
        <v>1</v>
      </c>
      <c r="W30" s="25">
        <v>1</v>
      </c>
      <c r="X30" s="25" t="s">
        <v>63</v>
      </c>
      <c r="Y30" s="25" t="s">
        <v>75</v>
      </c>
      <c r="Z30" s="25" t="s">
        <v>75</v>
      </c>
      <c r="AA30" s="25" t="s">
        <v>75</v>
      </c>
      <c r="AB30" s="25" t="s">
        <v>74</v>
      </c>
      <c r="AC30" s="25" t="s">
        <v>75</v>
      </c>
      <c r="AD30" s="25" t="s">
        <v>75</v>
      </c>
      <c r="AE30" s="25" t="s">
        <v>65</v>
      </c>
      <c r="AF30" s="25" t="s">
        <v>65</v>
      </c>
      <c r="AG30" s="25" t="s">
        <v>66</v>
      </c>
      <c r="AH30" s="25" t="s">
        <v>66</v>
      </c>
      <c r="AI30" s="25" t="s">
        <v>65</v>
      </c>
      <c r="AJ30" s="25" t="s">
        <v>66</v>
      </c>
      <c r="AK30" s="25" t="s">
        <v>66</v>
      </c>
      <c r="AL30" s="25" t="s">
        <v>88</v>
      </c>
      <c r="AM30" s="25" t="s">
        <v>118</v>
      </c>
      <c r="AN30" s="25" t="s">
        <v>63</v>
      </c>
      <c r="AO30" s="25" t="s">
        <v>121</v>
      </c>
      <c r="AP30" s="25" t="s">
        <v>91</v>
      </c>
      <c r="AQ30" s="25" t="s">
        <v>71</v>
      </c>
      <c r="AR30" s="25" t="s">
        <v>71</v>
      </c>
      <c r="AS30" s="25" t="s">
        <v>71</v>
      </c>
      <c r="AT30" s="25" t="s">
        <v>106</v>
      </c>
      <c r="AU30" s="25" t="s">
        <v>71</v>
      </c>
      <c r="AV30" s="25" t="s">
        <v>71</v>
      </c>
      <c r="AW30" s="25" t="s">
        <v>106</v>
      </c>
      <c r="AX30" s="25" t="s">
        <v>72</v>
      </c>
      <c r="AY30" s="25" t="s">
        <v>85</v>
      </c>
      <c r="AZ30" s="25" t="s">
        <v>75</v>
      </c>
      <c r="BA30" s="25" t="s">
        <v>63</v>
      </c>
      <c r="BB30" s="25" t="s">
        <v>75</v>
      </c>
      <c r="BC30" s="25" t="s">
        <v>63</v>
      </c>
      <c r="BD30" s="25" t="s">
        <v>63</v>
      </c>
      <c r="BE30" s="25" t="s">
        <v>63</v>
      </c>
      <c r="BF30" s="25" t="s">
        <v>63</v>
      </c>
    </row>
    <row r="31" spans="1:58" ht="12.75" x14ac:dyDescent="0.2">
      <c r="A31" s="22">
        <v>30</v>
      </c>
      <c r="B31" s="22" t="s">
        <v>174</v>
      </c>
      <c r="C31" s="24">
        <v>43978.589486157405</v>
      </c>
      <c r="D31" s="25" t="s">
        <v>93</v>
      </c>
      <c r="E31" s="25" t="s">
        <v>143</v>
      </c>
      <c r="F31" s="25" t="s">
        <v>58</v>
      </c>
      <c r="G31" s="25">
        <v>4</v>
      </c>
      <c r="H31" s="25" t="s">
        <v>59</v>
      </c>
      <c r="I31" s="25" t="s">
        <v>94</v>
      </c>
      <c r="J31" s="25" t="s">
        <v>79</v>
      </c>
      <c r="K31" s="25" t="s">
        <v>62</v>
      </c>
      <c r="L31" s="25">
        <v>2</v>
      </c>
      <c r="M31" s="25">
        <v>1</v>
      </c>
      <c r="N31" s="25">
        <v>3</v>
      </c>
      <c r="O31" s="25">
        <v>2</v>
      </c>
      <c r="P31" s="25">
        <v>1</v>
      </c>
      <c r="Q31" s="25">
        <v>1</v>
      </c>
      <c r="R31" s="25">
        <v>1</v>
      </c>
      <c r="S31" s="25">
        <v>1</v>
      </c>
      <c r="T31" s="25">
        <v>2</v>
      </c>
      <c r="U31" s="25">
        <v>2</v>
      </c>
      <c r="V31" s="25">
        <v>2</v>
      </c>
      <c r="W31" s="25">
        <v>2</v>
      </c>
      <c r="X31" s="25" t="s">
        <v>75</v>
      </c>
      <c r="Y31" s="25" t="s">
        <v>75</v>
      </c>
      <c r="Z31" s="25" t="s">
        <v>75</v>
      </c>
      <c r="AA31" s="25" t="s">
        <v>75</v>
      </c>
      <c r="AB31" s="25" t="s">
        <v>74</v>
      </c>
      <c r="AC31" s="25" t="s">
        <v>75</v>
      </c>
      <c r="AD31" s="25" t="s">
        <v>75</v>
      </c>
      <c r="AE31" s="25" t="s">
        <v>65</v>
      </c>
      <c r="AF31" s="25" t="s">
        <v>65</v>
      </c>
      <c r="AG31" s="25" t="s">
        <v>65</v>
      </c>
      <c r="AH31" s="25" t="s">
        <v>65</v>
      </c>
      <c r="AI31" s="25" t="s">
        <v>65</v>
      </c>
      <c r="AJ31" s="25" t="s">
        <v>65</v>
      </c>
      <c r="AK31" s="25" t="s">
        <v>65</v>
      </c>
      <c r="AL31" s="25" t="s">
        <v>67</v>
      </c>
      <c r="AM31" s="25" t="s">
        <v>98</v>
      </c>
      <c r="AN31" s="25" t="s">
        <v>75</v>
      </c>
      <c r="AO31" s="25" t="s">
        <v>109</v>
      </c>
      <c r="AP31" s="25" t="s">
        <v>91</v>
      </c>
      <c r="AQ31" s="25" t="s">
        <v>71</v>
      </c>
      <c r="AR31" s="25" t="s">
        <v>71</v>
      </c>
      <c r="AS31" s="25" t="s">
        <v>71</v>
      </c>
      <c r="AT31" s="25" t="s">
        <v>71</v>
      </c>
      <c r="AU31" s="25" t="s">
        <v>71</v>
      </c>
      <c r="AV31" s="25" t="s">
        <v>71</v>
      </c>
      <c r="AW31" s="25" t="s">
        <v>71</v>
      </c>
      <c r="AX31" s="25" t="s">
        <v>72</v>
      </c>
      <c r="AY31" s="25" t="s">
        <v>119</v>
      </c>
      <c r="AZ31" s="25" t="s">
        <v>75</v>
      </c>
      <c r="BA31" s="25" t="s">
        <v>75</v>
      </c>
      <c r="BB31" s="25" t="s">
        <v>75</v>
      </c>
      <c r="BC31" s="25" t="s">
        <v>75</v>
      </c>
      <c r="BD31" s="25" t="s">
        <v>75</v>
      </c>
      <c r="BE31" s="25" t="s">
        <v>75</v>
      </c>
      <c r="BF31" s="25" t="s">
        <v>63</v>
      </c>
    </row>
    <row r="32" spans="1:58" ht="12.75" x14ac:dyDescent="0.2">
      <c r="A32" s="22">
        <v>31</v>
      </c>
      <c r="B32" s="22" t="s">
        <v>174</v>
      </c>
      <c r="C32" s="24">
        <v>43978.590834166665</v>
      </c>
      <c r="D32" s="25" t="s">
        <v>93</v>
      </c>
      <c r="E32" s="25" t="s">
        <v>76</v>
      </c>
      <c r="F32" s="25" t="s">
        <v>58</v>
      </c>
      <c r="G32" s="25">
        <v>4</v>
      </c>
      <c r="H32" s="25" t="s">
        <v>59</v>
      </c>
      <c r="I32" s="25" t="s">
        <v>123</v>
      </c>
      <c r="J32" s="25" t="s">
        <v>79</v>
      </c>
      <c r="K32" s="25" t="s">
        <v>62</v>
      </c>
      <c r="L32" s="25">
        <v>1</v>
      </c>
      <c r="M32" s="25">
        <v>1</v>
      </c>
      <c r="N32" s="25">
        <v>4</v>
      </c>
      <c r="O32" s="25">
        <v>4</v>
      </c>
      <c r="P32" s="25">
        <v>4</v>
      </c>
      <c r="Q32" s="25">
        <v>4</v>
      </c>
      <c r="R32" s="25">
        <v>4</v>
      </c>
      <c r="S32" s="25">
        <v>4</v>
      </c>
      <c r="T32" s="25">
        <v>1</v>
      </c>
      <c r="U32" s="25">
        <v>3</v>
      </c>
      <c r="V32" s="25">
        <v>2</v>
      </c>
      <c r="W32" s="25">
        <v>4</v>
      </c>
      <c r="X32" s="25" t="s">
        <v>63</v>
      </c>
      <c r="Y32" s="25" t="s">
        <v>63</v>
      </c>
      <c r="Z32" s="25" t="s">
        <v>63</v>
      </c>
      <c r="AA32" s="25" t="s">
        <v>75</v>
      </c>
      <c r="AB32" s="25" t="s">
        <v>64</v>
      </c>
      <c r="AC32" s="25" t="s">
        <v>95</v>
      </c>
      <c r="AD32" s="25" t="s">
        <v>63</v>
      </c>
      <c r="AE32" s="25" t="s">
        <v>65</v>
      </c>
      <c r="AF32" s="25" t="s">
        <v>65</v>
      </c>
      <c r="AG32" s="25" t="s">
        <v>66</v>
      </c>
      <c r="AH32" s="25" t="s">
        <v>66</v>
      </c>
      <c r="AI32" s="25" t="s">
        <v>65</v>
      </c>
      <c r="AJ32" s="25" t="s">
        <v>65</v>
      </c>
      <c r="AK32" s="25" t="s">
        <v>65</v>
      </c>
      <c r="AL32" s="25" t="s">
        <v>101</v>
      </c>
      <c r="AM32" s="25" t="s">
        <v>122</v>
      </c>
      <c r="AN32" s="25" t="s">
        <v>63</v>
      </c>
      <c r="AO32" s="25" t="s">
        <v>146</v>
      </c>
      <c r="AP32" s="25" t="s">
        <v>91</v>
      </c>
      <c r="AQ32" s="25" t="s">
        <v>71</v>
      </c>
      <c r="AR32" s="25" t="s">
        <v>92</v>
      </c>
      <c r="AS32" s="25" t="s">
        <v>92</v>
      </c>
      <c r="AT32" s="25" t="s">
        <v>92</v>
      </c>
      <c r="AU32" s="25" t="s">
        <v>92</v>
      </c>
      <c r="AV32" s="25" t="s">
        <v>71</v>
      </c>
      <c r="AW32" s="25" t="s">
        <v>71</v>
      </c>
      <c r="AX32" s="25" t="s">
        <v>84</v>
      </c>
      <c r="AY32" s="25" t="s">
        <v>107</v>
      </c>
      <c r="AZ32" s="25" t="s">
        <v>63</v>
      </c>
      <c r="BA32" s="25" t="s">
        <v>63</v>
      </c>
      <c r="BB32" s="25" t="s">
        <v>75</v>
      </c>
      <c r="BC32" s="25" t="s">
        <v>63</v>
      </c>
      <c r="BD32" s="25" t="s">
        <v>75</v>
      </c>
      <c r="BE32" s="25" t="s">
        <v>75</v>
      </c>
      <c r="BF32" s="25" t="s">
        <v>75</v>
      </c>
    </row>
    <row r="33" spans="1:58" ht="12.75" x14ac:dyDescent="0.2">
      <c r="A33" s="22">
        <v>32</v>
      </c>
      <c r="B33" s="22" t="s">
        <v>174</v>
      </c>
      <c r="C33" s="24">
        <v>43978.591831006939</v>
      </c>
      <c r="D33" s="25" t="s">
        <v>93</v>
      </c>
      <c r="E33" s="25" t="s">
        <v>76</v>
      </c>
      <c r="F33" s="25" t="s">
        <v>112</v>
      </c>
      <c r="G33" s="25">
        <v>2</v>
      </c>
      <c r="H33" s="25" t="s">
        <v>59</v>
      </c>
      <c r="I33" s="25" t="s">
        <v>60</v>
      </c>
      <c r="J33" s="25" t="s">
        <v>61</v>
      </c>
      <c r="K33" s="25" t="s">
        <v>62</v>
      </c>
      <c r="L33" s="25">
        <v>3</v>
      </c>
      <c r="M33" s="25">
        <v>4</v>
      </c>
      <c r="N33" s="25">
        <v>2</v>
      </c>
      <c r="O33" s="25">
        <v>2</v>
      </c>
      <c r="P33" s="25">
        <v>2</v>
      </c>
      <c r="Q33" s="25">
        <v>2</v>
      </c>
      <c r="R33" s="25">
        <v>2</v>
      </c>
      <c r="S33" s="25">
        <v>2</v>
      </c>
      <c r="T33" s="25">
        <v>4</v>
      </c>
      <c r="U33" s="25">
        <v>4</v>
      </c>
      <c r="V33" s="25">
        <v>2</v>
      </c>
      <c r="W33" s="25">
        <v>1</v>
      </c>
      <c r="X33" s="25" t="s">
        <v>75</v>
      </c>
      <c r="Y33" s="25" t="s">
        <v>63</v>
      </c>
      <c r="Z33" s="25" t="s">
        <v>64</v>
      </c>
      <c r="AA33" s="25" t="s">
        <v>74</v>
      </c>
      <c r="AB33" s="25" t="s">
        <v>95</v>
      </c>
      <c r="AC33" s="25" t="s">
        <v>95</v>
      </c>
      <c r="AD33" s="25" t="s">
        <v>95</v>
      </c>
      <c r="AE33" s="25" t="s">
        <v>66</v>
      </c>
      <c r="AF33" s="25" t="s">
        <v>65</v>
      </c>
      <c r="AG33" s="25" t="s">
        <v>65</v>
      </c>
      <c r="AH33" s="25" t="s">
        <v>66</v>
      </c>
      <c r="AI33" s="25" t="s">
        <v>66</v>
      </c>
      <c r="AJ33" s="25" t="s">
        <v>66</v>
      </c>
      <c r="AK33" s="25" t="s">
        <v>66</v>
      </c>
      <c r="AL33" s="25" t="s">
        <v>116</v>
      </c>
      <c r="AM33" s="25" t="s">
        <v>113</v>
      </c>
      <c r="AN33" s="25" t="s">
        <v>63</v>
      </c>
      <c r="AO33" s="25" t="s">
        <v>150</v>
      </c>
      <c r="AP33" s="25" t="s">
        <v>70</v>
      </c>
      <c r="AQ33" s="25" t="s">
        <v>71</v>
      </c>
      <c r="AR33" s="25" t="s">
        <v>71</v>
      </c>
      <c r="AS33" s="25" t="s">
        <v>92</v>
      </c>
      <c r="AT33" s="25" t="s">
        <v>92</v>
      </c>
      <c r="AU33" s="25" t="s">
        <v>71</v>
      </c>
      <c r="AV33" s="25" t="s">
        <v>71</v>
      </c>
      <c r="AW33" s="25" t="s">
        <v>92</v>
      </c>
      <c r="AX33" s="25" t="s">
        <v>72</v>
      </c>
      <c r="AY33" s="25" t="s">
        <v>73</v>
      </c>
      <c r="AZ33" s="25" t="s">
        <v>86</v>
      </c>
      <c r="BA33" s="25" t="s">
        <v>95</v>
      </c>
      <c r="BB33" s="25" t="s">
        <v>64</v>
      </c>
      <c r="BC33" s="25" t="s">
        <v>86</v>
      </c>
      <c r="BD33" s="25" t="s">
        <v>75</v>
      </c>
      <c r="BE33" s="25" t="s">
        <v>63</v>
      </c>
      <c r="BF33" s="25" t="s">
        <v>95</v>
      </c>
    </row>
    <row r="34" spans="1:58" ht="12.75" x14ac:dyDescent="0.2">
      <c r="A34" s="22">
        <v>33</v>
      </c>
      <c r="B34" s="22" t="s">
        <v>174</v>
      </c>
      <c r="C34" s="24">
        <v>43978.592838067125</v>
      </c>
      <c r="D34" s="25" t="s">
        <v>93</v>
      </c>
      <c r="E34" s="25" t="s">
        <v>76</v>
      </c>
      <c r="F34" s="25" t="s">
        <v>77</v>
      </c>
      <c r="G34" s="25">
        <v>4</v>
      </c>
      <c r="H34" s="25" t="s">
        <v>97</v>
      </c>
      <c r="I34" s="25" t="s">
        <v>60</v>
      </c>
      <c r="J34" s="25" t="s">
        <v>62</v>
      </c>
      <c r="K34" s="25" t="s">
        <v>62</v>
      </c>
      <c r="L34" s="25">
        <v>3</v>
      </c>
      <c r="M34" s="25">
        <v>1</v>
      </c>
      <c r="N34" s="25">
        <v>2</v>
      </c>
      <c r="O34" s="25">
        <v>3</v>
      </c>
      <c r="P34" s="25">
        <v>3</v>
      </c>
      <c r="Q34" s="25">
        <v>3</v>
      </c>
      <c r="R34" s="25">
        <v>3</v>
      </c>
      <c r="S34" s="25">
        <v>3</v>
      </c>
      <c r="T34" s="25">
        <v>2</v>
      </c>
      <c r="U34" s="25">
        <v>3</v>
      </c>
      <c r="V34" s="25">
        <v>3</v>
      </c>
      <c r="W34" s="25">
        <v>2</v>
      </c>
      <c r="X34" s="25" t="s">
        <v>63</v>
      </c>
      <c r="Y34" s="25" t="s">
        <v>63</v>
      </c>
      <c r="Z34" s="25" t="s">
        <v>63</v>
      </c>
      <c r="AA34" s="25" t="s">
        <v>63</v>
      </c>
      <c r="AB34" s="25" t="s">
        <v>64</v>
      </c>
      <c r="AC34" s="25" t="s">
        <v>63</v>
      </c>
      <c r="AD34" s="25" t="s">
        <v>63</v>
      </c>
      <c r="AE34" s="25" t="s">
        <v>65</v>
      </c>
      <c r="AF34" s="25" t="s">
        <v>65</v>
      </c>
      <c r="AG34" s="25" t="s">
        <v>65</v>
      </c>
      <c r="AH34" s="25" t="s">
        <v>65</v>
      </c>
      <c r="AI34" s="25" t="s">
        <v>65</v>
      </c>
      <c r="AJ34" s="25" t="s">
        <v>65</v>
      </c>
      <c r="AK34" s="25" t="s">
        <v>65</v>
      </c>
      <c r="AL34" s="25" t="s">
        <v>104</v>
      </c>
      <c r="AM34" s="25" t="s">
        <v>122</v>
      </c>
      <c r="AN34" s="25" t="s">
        <v>63</v>
      </c>
      <c r="AO34" s="25" t="s">
        <v>156</v>
      </c>
      <c r="AP34" s="25" t="s">
        <v>82</v>
      </c>
      <c r="AQ34" s="25" t="s">
        <v>71</v>
      </c>
      <c r="AR34" s="25" t="s">
        <v>71</v>
      </c>
      <c r="AS34" s="25" t="s">
        <v>71</v>
      </c>
      <c r="AT34" s="25" t="s">
        <v>71</v>
      </c>
      <c r="AU34" s="25" t="s">
        <v>71</v>
      </c>
      <c r="AV34" s="25" t="s">
        <v>71</v>
      </c>
      <c r="AW34" s="25" t="s">
        <v>71</v>
      </c>
      <c r="AX34" s="25" t="s">
        <v>72</v>
      </c>
      <c r="AY34" s="25" t="s">
        <v>110</v>
      </c>
      <c r="AZ34" s="25" t="s">
        <v>63</v>
      </c>
      <c r="BA34" s="25" t="s">
        <v>63</v>
      </c>
      <c r="BB34" s="25" t="s">
        <v>75</v>
      </c>
      <c r="BC34" s="25" t="s">
        <v>63</v>
      </c>
      <c r="BD34" s="25" t="s">
        <v>75</v>
      </c>
      <c r="BE34" s="25" t="s">
        <v>75</v>
      </c>
      <c r="BF34" s="25" t="s">
        <v>63</v>
      </c>
    </row>
    <row r="35" spans="1:58" ht="12.75" x14ac:dyDescent="0.2">
      <c r="A35" s="22">
        <v>34</v>
      </c>
      <c r="B35" s="22" t="s">
        <v>174</v>
      </c>
      <c r="C35" s="24">
        <v>43978.594420648151</v>
      </c>
      <c r="D35" s="25" t="s">
        <v>93</v>
      </c>
      <c r="E35" s="25" t="s">
        <v>57</v>
      </c>
      <c r="F35" s="25" t="s">
        <v>58</v>
      </c>
      <c r="G35" s="25">
        <v>3</v>
      </c>
      <c r="H35" s="25" t="s">
        <v>59</v>
      </c>
      <c r="I35" s="25" t="s">
        <v>60</v>
      </c>
      <c r="J35" s="25" t="s">
        <v>62</v>
      </c>
      <c r="K35" s="25" t="s">
        <v>62</v>
      </c>
      <c r="L35" s="25">
        <v>3</v>
      </c>
      <c r="M35" s="25">
        <v>2</v>
      </c>
      <c r="N35" s="25">
        <v>3</v>
      </c>
      <c r="O35" s="25">
        <v>1</v>
      </c>
      <c r="P35" s="25">
        <v>3</v>
      </c>
      <c r="Q35" s="25">
        <v>3</v>
      </c>
      <c r="R35" s="25">
        <v>2</v>
      </c>
      <c r="S35" s="25">
        <v>1</v>
      </c>
      <c r="T35" s="25">
        <v>2</v>
      </c>
      <c r="U35" s="25">
        <v>4</v>
      </c>
      <c r="V35" s="25">
        <v>2</v>
      </c>
      <c r="W35" s="25">
        <v>1</v>
      </c>
      <c r="X35" s="25" t="s">
        <v>63</v>
      </c>
      <c r="Y35" s="25" t="s">
        <v>75</v>
      </c>
      <c r="Z35" s="25" t="s">
        <v>63</v>
      </c>
      <c r="AA35" s="25" t="s">
        <v>63</v>
      </c>
      <c r="AB35" s="25" t="s">
        <v>64</v>
      </c>
      <c r="AC35" s="25" t="s">
        <v>63</v>
      </c>
      <c r="AD35" s="25" t="s">
        <v>63</v>
      </c>
      <c r="AE35" s="25" t="s">
        <v>65</v>
      </c>
      <c r="AF35" s="25" t="s">
        <v>65</v>
      </c>
      <c r="AG35" s="25" t="s">
        <v>65</v>
      </c>
      <c r="AH35" s="25" t="s">
        <v>66</v>
      </c>
      <c r="AI35" s="25" t="s">
        <v>65</v>
      </c>
      <c r="AJ35" s="25" t="s">
        <v>66</v>
      </c>
      <c r="AK35" s="25" t="s">
        <v>66</v>
      </c>
      <c r="AL35" s="25" t="s">
        <v>159</v>
      </c>
      <c r="AM35" s="25" t="s">
        <v>125</v>
      </c>
      <c r="AN35" s="25" t="s">
        <v>75</v>
      </c>
      <c r="AO35" s="25" t="s">
        <v>140</v>
      </c>
      <c r="AP35" s="25" t="s">
        <v>82</v>
      </c>
      <c r="AQ35" s="25" t="s">
        <v>92</v>
      </c>
      <c r="AR35" s="25" t="s">
        <v>92</v>
      </c>
      <c r="AS35" s="25" t="s">
        <v>92</v>
      </c>
      <c r="AT35" s="25" t="s">
        <v>92</v>
      </c>
      <c r="AU35" s="25" t="s">
        <v>92</v>
      </c>
      <c r="AV35" s="25" t="s">
        <v>92</v>
      </c>
      <c r="AW35" s="25" t="s">
        <v>92</v>
      </c>
      <c r="AX35" s="25" t="s">
        <v>72</v>
      </c>
      <c r="AY35" s="25" t="s">
        <v>73</v>
      </c>
      <c r="AZ35" s="25" t="s">
        <v>95</v>
      </c>
      <c r="BA35" s="25" t="s">
        <v>95</v>
      </c>
      <c r="BB35" s="25" t="s">
        <v>75</v>
      </c>
      <c r="BC35" s="25" t="s">
        <v>63</v>
      </c>
      <c r="BD35" s="25" t="s">
        <v>75</v>
      </c>
      <c r="BE35" s="25" t="s">
        <v>75</v>
      </c>
      <c r="BF35" s="25" t="s">
        <v>75</v>
      </c>
    </row>
    <row r="36" spans="1:58" ht="12.75" x14ac:dyDescent="0.2">
      <c r="A36" s="22">
        <v>35</v>
      </c>
      <c r="B36" s="22" t="s">
        <v>174</v>
      </c>
      <c r="C36" s="24">
        <v>43978.59572892361</v>
      </c>
      <c r="D36" s="25" t="s">
        <v>93</v>
      </c>
      <c r="E36" s="25" t="s">
        <v>76</v>
      </c>
      <c r="F36" s="25" t="s">
        <v>117</v>
      </c>
      <c r="G36" s="25">
        <v>4</v>
      </c>
      <c r="H36" s="25" t="s">
        <v>97</v>
      </c>
      <c r="I36" s="25" t="s">
        <v>60</v>
      </c>
      <c r="J36" s="25" t="s">
        <v>79</v>
      </c>
      <c r="K36" s="25" t="s">
        <v>62</v>
      </c>
      <c r="L36" s="25">
        <v>1</v>
      </c>
      <c r="M36" s="25">
        <v>1</v>
      </c>
      <c r="N36" s="25">
        <v>3</v>
      </c>
      <c r="O36" s="25">
        <v>4</v>
      </c>
      <c r="P36" s="25">
        <v>4</v>
      </c>
      <c r="Q36" s="25">
        <v>4</v>
      </c>
      <c r="R36" s="25">
        <v>4</v>
      </c>
      <c r="S36" s="25">
        <v>2</v>
      </c>
      <c r="T36" s="25">
        <v>2</v>
      </c>
      <c r="U36" s="25">
        <v>2</v>
      </c>
      <c r="V36" s="25">
        <v>1</v>
      </c>
      <c r="W36" s="25">
        <v>2</v>
      </c>
      <c r="X36" s="25" t="s">
        <v>75</v>
      </c>
      <c r="Y36" s="25" t="s">
        <v>63</v>
      </c>
      <c r="Z36" s="25" t="s">
        <v>75</v>
      </c>
      <c r="AA36" s="25" t="s">
        <v>75</v>
      </c>
      <c r="AB36" s="25" t="s">
        <v>74</v>
      </c>
      <c r="AC36" s="25" t="s">
        <v>75</v>
      </c>
      <c r="AD36" s="25" t="s">
        <v>64</v>
      </c>
      <c r="AE36" s="25" t="s">
        <v>65</v>
      </c>
      <c r="AF36" s="25" t="s">
        <v>66</v>
      </c>
      <c r="AG36" s="25" t="s">
        <v>66</v>
      </c>
      <c r="AH36" s="25" t="s">
        <v>66</v>
      </c>
      <c r="AI36" s="25" t="s">
        <v>65</v>
      </c>
      <c r="AJ36" s="25" t="s">
        <v>65</v>
      </c>
      <c r="AK36" s="25" t="s">
        <v>65</v>
      </c>
      <c r="AL36" s="25" t="s">
        <v>130</v>
      </c>
      <c r="AM36" s="25" t="s">
        <v>122</v>
      </c>
      <c r="AN36" s="25" t="s">
        <v>75</v>
      </c>
      <c r="AO36" s="25" t="s">
        <v>69</v>
      </c>
      <c r="AP36" s="25" t="s">
        <v>82</v>
      </c>
      <c r="AQ36" s="25" t="s">
        <v>160</v>
      </c>
      <c r="AR36" s="25" t="s">
        <v>71</v>
      </c>
      <c r="AS36" s="25" t="s">
        <v>71</v>
      </c>
      <c r="AT36" s="25" t="s">
        <v>71</v>
      </c>
      <c r="AU36" s="25" t="s">
        <v>71</v>
      </c>
      <c r="AV36" s="25" t="s">
        <v>71</v>
      </c>
      <c r="AW36" s="25" t="s">
        <v>160</v>
      </c>
      <c r="AX36" s="25" t="s">
        <v>72</v>
      </c>
      <c r="AY36" s="25" t="s">
        <v>110</v>
      </c>
      <c r="AZ36" s="25" t="s">
        <v>63</v>
      </c>
      <c r="BA36" s="25" t="s">
        <v>75</v>
      </c>
      <c r="BB36" s="25" t="s">
        <v>63</v>
      </c>
      <c r="BC36" s="25" t="s">
        <v>63</v>
      </c>
      <c r="BD36" s="25" t="s">
        <v>75</v>
      </c>
      <c r="BE36" s="25" t="s">
        <v>64</v>
      </c>
      <c r="BF36" s="25" t="s">
        <v>64</v>
      </c>
    </row>
    <row r="37" spans="1:58" ht="12.75" x14ac:dyDescent="0.2">
      <c r="A37" s="22">
        <v>36</v>
      </c>
      <c r="B37" s="22" t="s">
        <v>174</v>
      </c>
      <c r="C37" s="24">
        <v>43978.59610263889</v>
      </c>
      <c r="D37" s="25" t="s">
        <v>93</v>
      </c>
      <c r="E37" s="25" t="s">
        <v>76</v>
      </c>
      <c r="F37" s="25" t="s">
        <v>117</v>
      </c>
      <c r="G37" s="25">
        <v>4</v>
      </c>
      <c r="H37" s="25" t="s">
        <v>97</v>
      </c>
      <c r="I37" s="25" t="s">
        <v>60</v>
      </c>
      <c r="J37" s="25" t="s">
        <v>79</v>
      </c>
      <c r="K37" s="25" t="s">
        <v>62</v>
      </c>
      <c r="L37" s="25">
        <v>1</v>
      </c>
      <c r="M37" s="25">
        <v>1</v>
      </c>
      <c r="N37" s="25">
        <v>3</v>
      </c>
      <c r="O37" s="25">
        <v>4</v>
      </c>
      <c r="P37" s="25">
        <v>4</v>
      </c>
      <c r="Q37" s="25">
        <v>4</v>
      </c>
      <c r="R37" s="25">
        <v>4</v>
      </c>
      <c r="S37" s="25">
        <v>2</v>
      </c>
      <c r="T37" s="25">
        <v>2</v>
      </c>
      <c r="U37" s="25">
        <v>2</v>
      </c>
      <c r="V37" s="25">
        <v>1</v>
      </c>
      <c r="W37" s="25">
        <v>2</v>
      </c>
      <c r="X37" s="25" t="s">
        <v>75</v>
      </c>
      <c r="Y37" s="25" t="s">
        <v>63</v>
      </c>
      <c r="Z37" s="25" t="s">
        <v>75</v>
      </c>
      <c r="AA37" s="25" t="s">
        <v>75</v>
      </c>
      <c r="AB37" s="25" t="s">
        <v>74</v>
      </c>
      <c r="AC37" s="25" t="s">
        <v>75</v>
      </c>
      <c r="AD37" s="25" t="s">
        <v>64</v>
      </c>
      <c r="AE37" s="25" t="s">
        <v>65</v>
      </c>
      <c r="AF37" s="25" t="s">
        <v>66</v>
      </c>
      <c r="AG37" s="25" t="s">
        <v>66</v>
      </c>
      <c r="AH37" s="25" t="s">
        <v>66</v>
      </c>
      <c r="AI37" s="25" t="s">
        <v>65</v>
      </c>
      <c r="AJ37" s="25" t="s">
        <v>65</v>
      </c>
      <c r="AK37" s="25" t="s">
        <v>65</v>
      </c>
      <c r="AL37" s="25" t="s">
        <v>130</v>
      </c>
      <c r="AM37" s="25" t="s">
        <v>122</v>
      </c>
      <c r="AN37" s="25" t="s">
        <v>75</v>
      </c>
      <c r="AO37" s="25" t="s">
        <v>69</v>
      </c>
      <c r="AP37" s="25" t="s">
        <v>82</v>
      </c>
      <c r="AQ37" s="25" t="s">
        <v>160</v>
      </c>
      <c r="AR37" s="25" t="s">
        <v>71</v>
      </c>
      <c r="AS37" s="25" t="s">
        <v>71</v>
      </c>
      <c r="AT37" s="25" t="s">
        <v>71</v>
      </c>
      <c r="AU37" s="25" t="s">
        <v>71</v>
      </c>
      <c r="AV37" s="25" t="s">
        <v>71</v>
      </c>
      <c r="AW37" s="25" t="s">
        <v>160</v>
      </c>
      <c r="AX37" s="25" t="s">
        <v>72</v>
      </c>
      <c r="AY37" s="25" t="s">
        <v>110</v>
      </c>
      <c r="AZ37" s="25" t="s">
        <v>63</v>
      </c>
      <c r="BA37" s="25" t="s">
        <v>75</v>
      </c>
      <c r="BB37" s="25" t="s">
        <v>63</v>
      </c>
      <c r="BC37" s="25" t="s">
        <v>63</v>
      </c>
      <c r="BD37" s="25" t="s">
        <v>75</v>
      </c>
      <c r="BE37" s="25" t="s">
        <v>64</v>
      </c>
      <c r="BF37" s="25" t="s">
        <v>64</v>
      </c>
    </row>
    <row r="38" spans="1:58" ht="12.75" x14ac:dyDescent="0.2">
      <c r="A38" s="22">
        <v>37</v>
      </c>
      <c r="B38" s="22" t="s">
        <v>174</v>
      </c>
      <c r="C38" s="24">
        <v>43978.596433148152</v>
      </c>
      <c r="D38" s="25" t="s">
        <v>56</v>
      </c>
      <c r="E38" s="25" t="s">
        <v>145</v>
      </c>
      <c r="F38" s="25" t="s">
        <v>77</v>
      </c>
      <c r="G38" s="25">
        <v>4</v>
      </c>
      <c r="H38" s="25" t="s">
        <v>100</v>
      </c>
      <c r="I38" s="25" t="s">
        <v>78</v>
      </c>
      <c r="J38" s="25" t="s">
        <v>62</v>
      </c>
      <c r="K38" s="25" t="s">
        <v>61</v>
      </c>
      <c r="L38" s="25">
        <v>1</v>
      </c>
      <c r="M38" s="25">
        <v>1</v>
      </c>
      <c r="N38" s="25">
        <v>3</v>
      </c>
      <c r="O38" s="25">
        <v>4</v>
      </c>
      <c r="P38" s="25">
        <v>3</v>
      </c>
      <c r="Q38" s="25">
        <v>3</v>
      </c>
      <c r="R38" s="25">
        <v>2</v>
      </c>
      <c r="S38" s="25">
        <v>4</v>
      </c>
      <c r="T38" s="25">
        <v>3</v>
      </c>
      <c r="U38" s="25">
        <v>4</v>
      </c>
      <c r="V38" s="25">
        <v>3</v>
      </c>
      <c r="W38" s="25">
        <v>1</v>
      </c>
      <c r="X38" s="25" t="s">
        <v>63</v>
      </c>
      <c r="Y38" s="25" t="s">
        <v>75</v>
      </c>
      <c r="Z38" s="25" t="s">
        <v>75</v>
      </c>
      <c r="AA38" s="25" t="s">
        <v>63</v>
      </c>
      <c r="AB38" s="25" t="s">
        <v>95</v>
      </c>
      <c r="AC38" s="25" t="s">
        <v>75</v>
      </c>
      <c r="AD38" s="25" t="s">
        <v>75</v>
      </c>
      <c r="AE38" s="25" t="s">
        <v>65</v>
      </c>
      <c r="AF38" s="25" t="s">
        <v>66</v>
      </c>
      <c r="AG38" s="25" t="s">
        <v>66</v>
      </c>
      <c r="AH38" s="25" t="s">
        <v>65</v>
      </c>
      <c r="AI38" s="25" t="s">
        <v>65</v>
      </c>
      <c r="AJ38" s="25" t="s">
        <v>65</v>
      </c>
      <c r="AK38" s="25" t="s">
        <v>66</v>
      </c>
      <c r="AL38" s="25" t="s">
        <v>147</v>
      </c>
      <c r="AM38" s="25" t="s">
        <v>122</v>
      </c>
      <c r="AN38" s="25" t="s">
        <v>75</v>
      </c>
      <c r="AO38" s="25" t="s">
        <v>129</v>
      </c>
      <c r="AP38" s="25" t="s">
        <v>91</v>
      </c>
      <c r="AQ38" s="25" t="s">
        <v>71</v>
      </c>
      <c r="AR38" s="25" t="s">
        <v>71</v>
      </c>
      <c r="AS38" s="25" t="s">
        <v>83</v>
      </c>
      <c r="AT38" s="25" t="s">
        <v>71</v>
      </c>
      <c r="AU38" s="25" t="s">
        <v>71</v>
      </c>
      <c r="AV38" s="25" t="s">
        <v>71</v>
      </c>
      <c r="AW38" s="25" t="s">
        <v>71</v>
      </c>
      <c r="AX38" s="25" t="s">
        <v>111</v>
      </c>
      <c r="AY38" s="25" t="s">
        <v>119</v>
      </c>
      <c r="AZ38" s="25" t="s">
        <v>75</v>
      </c>
      <c r="BA38" s="25" t="s">
        <v>63</v>
      </c>
      <c r="BB38" s="25" t="s">
        <v>75</v>
      </c>
      <c r="BC38" s="25" t="s">
        <v>75</v>
      </c>
      <c r="BD38" s="25" t="s">
        <v>75</v>
      </c>
      <c r="BE38" s="25" t="s">
        <v>75</v>
      </c>
      <c r="BF38" s="25" t="s">
        <v>75</v>
      </c>
    </row>
    <row r="39" spans="1:58" ht="12.75" x14ac:dyDescent="0.2">
      <c r="A39" s="22">
        <v>38</v>
      </c>
      <c r="B39" s="22" t="s">
        <v>174</v>
      </c>
      <c r="C39" s="24">
        <v>43978.627179895833</v>
      </c>
      <c r="D39" s="25" t="s">
        <v>93</v>
      </c>
      <c r="E39" s="25" t="s">
        <v>76</v>
      </c>
      <c r="F39" s="25" t="s">
        <v>117</v>
      </c>
      <c r="G39" s="25">
        <v>4</v>
      </c>
      <c r="H39" s="25" t="s">
        <v>59</v>
      </c>
      <c r="I39" s="25" t="s">
        <v>60</v>
      </c>
      <c r="J39" s="25" t="s">
        <v>79</v>
      </c>
      <c r="K39" s="25" t="s">
        <v>62</v>
      </c>
      <c r="L39" s="25">
        <v>2</v>
      </c>
      <c r="M39" s="25">
        <v>1</v>
      </c>
      <c r="N39" s="25">
        <v>2</v>
      </c>
      <c r="O39" s="25">
        <v>4</v>
      </c>
      <c r="P39" s="25">
        <v>2</v>
      </c>
      <c r="Q39" s="25">
        <v>2</v>
      </c>
      <c r="R39" s="25">
        <v>2</v>
      </c>
      <c r="S39" s="25">
        <v>2</v>
      </c>
      <c r="T39" s="25">
        <v>1</v>
      </c>
      <c r="U39" s="25">
        <v>4</v>
      </c>
      <c r="V39" s="25">
        <v>1</v>
      </c>
      <c r="W39" s="25">
        <v>1</v>
      </c>
      <c r="X39" s="25" t="s">
        <v>75</v>
      </c>
      <c r="Y39" s="25" t="s">
        <v>63</v>
      </c>
      <c r="Z39" s="25" t="s">
        <v>63</v>
      </c>
      <c r="AA39" s="25" t="s">
        <v>64</v>
      </c>
      <c r="AB39" s="25" t="s">
        <v>75</v>
      </c>
      <c r="AC39" s="25" t="s">
        <v>64</v>
      </c>
      <c r="AD39" s="25" t="s">
        <v>64</v>
      </c>
      <c r="AE39" s="25" t="s">
        <v>65</v>
      </c>
      <c r="AF39" s="25" t="s">
        <v>65</v>
      </c>
      <c r="AG39" s="25" t="s">
        <v>65</v>
      </c>
      <c r="AH39" s="25" t="s">
        <v>66</v>
      </c>
      <c r="AI39" s="25" t="s">
        <v>65</v>
      </c>
      <c r="AJ39" s="25" t="s">
        <v>66</v>
      </c>
      <c r="AK39" s="25" t="s">
        <v>66</v>
      </c>
      <c r="AL39" s="25" t="s">
        <v>116</v>
      </c>
      <c r="AM39" s="25" t="s">
        <v>122</v>
      </c>
      <c r="AN39" s="25" t="s">
        <v>63</v>
      </c>
      <c r="AO39" s="25" t="s">
        <v>105</v>
      </c>
      <c r="AP39" s="25" t="s">
        <v>91</v>
      </c>
      <c r="AQ39" s="25" t="s">
        <v>71</v>
      </c>
      <c r="AR39" s="25" t="s">
        <v>71</v>
      </c>
      <c r="AS39" s="25" t="s">
        <v>71</v>
      </c>
      <c r="AT39" s="25" t="s">
        <v>71</v>
      </c>
      <c r="AU39" s="25" t="s">
        <v>71</v>
      </c>
      <c r="AV39" s="25" t="s">
        <v>71</v>
      </c>
      <c r="AW39" s="25" t="s">
        <v>71</v>
      </c>
      <c r="AX39" s="25" t="s">
        <v>111</v>
      </c>
      <c r="AY39" s="25" t="s">
        <v>115</v>
      </c>
      <c r="AZ39" s="25" t="s">
        <v>74</v>
      </c>
      <c r="BA39" s="25" t="s">
        <v>63</v>
      </c>
      <c r="BB39" s="25" t="s">
        <v>74</v>
      </c>
      <c r="BC39" s="25" t="s">
        <v>63</v>
      </c>
      <c r="BD39" s="25" t="s">
        <v>75</v>
      </c>
      <c r="BE39" s="25" t="s">
        <v>75</v>
      </c>
      <c r="BF39" s="25" t="s">
        <v>64</v>
      </c>
    </row>
    <row r="40" spans="1:58" ht="12.75" x14ac:dyDescent="0.2">
      <c r="A40" s="22">
        <v>39</v>
      </c>
      <c r="B40" s="22" t="s">
        <v>174</v>
      </c>
      <c r="C40" s="24">
        <v>43979.422965324076</v>
      </c>
      <c r="D40" s="25" t="s">
        <v>56</v>
      </c>
      <c r="E40" s="25" t="s">
        <v>57</v>
      </c>
      <c r="F40" s="25" t="s">
        <v>77</v>
      </c>
      <c r="G40" s="25">
        <v>4</v>
      </c>
      <c r="H40" s="25" t="s">
        <v>59</v>
      </c>
      <c r="I40" s="25" t="s">
        <v>60</v>
      </c>
      <c r="J40" s="25" t="s">
        <v>62</v>
      </c>
      <c r="K40" s="25" t="s">
        <v>61</v>
      </c>
      <c r="L40" s="25">
        <v>1</v>
      </c>
      <c r="M40" s="25">
        <v>1</v>
      </c>
      <c r="N40" s="25">
        <v>2</v>
      </c>
      <c r="O40" s="25">
        <v>4</v>
      </c>
      <c r="P40" s="25">
        <v>3</v>
      </c>
      <c r="Q40" s="25">
        <v>3</v>
      </c>
      <c r="R40" s="25">
        <v>3</v>
      </c>
      <c r="S40" s="25">
        <v>2</v>
      </c>
      <c r="T40" s="25">
        <v>2</v>
      </c>
      <c r="U40" s="25">
        <v>2</v>
      </c>
      <c r="V40" s="25">
        <v>2</v>
      </c>
      <c r="W40" s="25">
        <v>2</v>
      </c>
      <c r="X40" s="25" t="s">
        <v>75</v>
      </c>
      <c r="Y40" s="25" t="s">
        <v>75</v>
      </c>
      <c r="Z40" s="25" t="s">
        <v>75</v>
      </c>
      <c r="AA40" s="25" t="s">
        <v>75</v>
      </c>
      <c r="AB40" s="25" t="s">
        <v>63</v>
      </c>
      <c r="AC40" s="25" t="s">
        <v>75</v>
      </c>
      <c r="AD40" s="25" t="s">
        <v>75</v>
      </c>
      <c r="AE40" s="25" t="s">
        <v>65</v>
      </c>
      <c r="AF40" s="25" t="s">
        <v>65</v>
      </c>
      <c r="AG40" s="25" t="s">
        <v>66</v>
      </c>
      <c r="AH40" s="25" t="s">
        <v>66</v>
      </c>
      <c r="AI40" s="25" t="s">
        <v>65</v>
      </c>
      <c r="AJ40" s="25" t="s">
        <v>65</v>
      </c>
      <c r="AK40" s="25" t="s">
        <v>65</v>
      </c>
      <c r="AL40" s="25" t="s">
        <v>162</v>
      </c>
      <c r="AM40" s="25" t="s">
        <v>98</v>
      </c>
      <c r="AN40" s="25" t="s">
        <v>75</v>
      </c>
      <c r="AO40" s="25" t="s">
        <v>163</v>
      </c>
      <c r="AP40" s="25" t="s">
        <v>82</v>
      </c>
      <c r="AQ40" s="25" t="s">
        <v>92</v>
      </c>
      <c r="AR40" s="25" t="s">
        <v>92</v>
      </c>
      <c r="AS40" s="25" t="s">
        <v>92</v>
      </c>
      <c r="AT40" s="25" t="s">
        <v>92</v>
      </c>
      <c r="AU40" s="25" t="s">
        <v>92</v>
      </c>
      <c r="AV40" s="25" t="s">
        <v>92</v>
      </c>
      <c r="AW40" s="25" t="s">
        <v>92</v>
      </c>
      <c r="AX40" s="25" t="s">
        <v>111</v>
      </c>
      <c r="AY40" s="25" t="s">
        <v>73</v>
      </c>
      <c r="AZ40" s="25" t="s">
        <v>63</v>
      </c>
      <c r="BA40" s="25" t="s">
        <v>75</v>
      </c>
      <c r="BB40" s="25" t="s">
        <v>75</v>
      </c>
      <c r="BC40" s="25" t="s">
        <v>75</v>
      </c>
      <c r="BD40" s="25" t="s">
        <v>75</v>
      </c>
      <c r="BE40" s="25" t="s">
        <v>75</v>
      </c>
      <c r="BF40" s="25" t="s">
        <v>63</v>
      </c>
    </row>
    <row r="41" spans="1:58" ht="12.75" x14ac:dyDescent="0.2">
      <c r="A41" s="22">
        <v>40</v>
      </c>
      <c r="B41" s="22" t="s">
        <v>174</v>
      </c>
      <c r="C41" s="24">
        <v>43979.423674826394</v>
      </c>
      <c r="D41" s="25" t="s">
        <v>56</v>
      </c>
      <c r="E41" s="25" t="s">
        <v>76</v>
      </c>
      <c r="F41" s="25" t="s">
        <v>77</v>
      </c>
      <c r="G41" s="25">
        <v>4</v>
      </c>
      <c r="H41" s="25" t="s">
        <v>59</v>
      </c>
      <c r="I41" s="25" t="s">
        <v>94</v>
      </c>
      <c r="J41" s="25" t="s">
        <v>62</v>
      </c>
      <c r="K41" s="25" t="s">
        <v>79</v>
      </c>
      <c r="L41" s="25">
        <v>1</v>
      </c>
      <c r="M41" s="25">
        <v>1</v>
      </c>
      <c r="N41" s="25">
        <v>4</v>
      </c>
      <c r="O41" s="25">
        <v>4</v>
      </c>
      <c r="P41" s="25">
        <v>3</v>
      </c>
      <c r="Q41" s="25">
        <v>3</v>
      </c>
      <c r="R41" s="25">
        <v>3</v>
      </c>
      <c r="S41" s="25">
        <v>3</v>
      </c>
      <c r="T41" s="25">
        <v>1</v>
      </c>
      <c r="U41" s="25">
        <v>4</v>
      </c>
      <c r="V41" s="25">
        <v>1</v>
      </c>
      <c r="W41" s="25">
        <v>1</v>
      </c>
      <c r="X41" s="25" t="s">
        <v>75</v>
      </c>
      <c r="Y41" s="25" t="s">
        <v>75</v>
      </c>
      <c r="Z41" s="25" t="s">
        <v>75</v>
      </c>
      <c r="AA41" s="25" t="s">
        <v>75</v>
      </c>
      <c r="AB41" s="25" t="s">
        <v>75</v>
      </c>
      <c r="AC41" s="25" t="s">
        <v>75</v>
      </c>
      <c r="AD41" s="25" t="s">
        <v>75</v>
      </c>
      <c r="AE41" s="25" t="s">
        <v>65</v>
      </c>
      <c r="AF41" s="25" t="s">
        <v>65</v>
      </c>
      <c r="AG41" s="25" t="s">
        <v>65</v>
      </c>
      <c r="AH41" s="25" t="s">
        <v>65</v>
      </c>
      <c r="AI41" s="25" t="s">
        <v>65</v>
      </c>
      <c r="AJ41" s="25" t="s">
        <v>65</v>
      </c>
      <c r="AK41" s="25" t="s">
        <v>65</v>
      </c>
      <c r="AL41" s="25" t="s">
        <v>120</v>
      </c>
      <c r="AM41" s="25" t="s">
        <v>118</v>
      </c>
      <c r="AN41" s="25" t="s">
        <v>75</v>
      </c>
      <c r="AO41" s="25" t="s">
        <v>165</v>
      </c>
      <c r="AP41" s="25" t="s">
        <v>91</v>
      </c>
      <c r="AQ41" s="25" t="s">
        <v>83</v>
      </c>
      <c r="AR41" s="25" t="s">
        <v>83</v>
      </c>
      <c r="AS41" s="25" t="s">
        <v>83</v>
      </c>
      <c r="AT41" s="25" t="s">
        <v>83</v>
      </c>
      <c r="AU41" s="25" t="s">
        <v>83</v>
      </c>
      <c r="AV41" s="25" t="s">
        <v>83</v>
      </c>
      <c r="AW41" s="25" t="s">
        <v>83</v>
      </c>
      <c r="AX41" s="25" t="s">
        <v>72</v>
      </c>
      <c r="AY41" s="25" t="s">
        <v>119</v>
      </c>
      <c r="AZ41" s="25" t="s">
        <v>63</v>
      </c>
      <c r="BA41" s="25" t="s">
        <v>63</v>
      </c>
      <c r="BB41" s="25" t="s">
        <v>63</v>
      </c>
      <c r="BC41" s="25" t="s">
        <v>63</v>
      </c>
      <c r="BD41" s="25" t="s">
        <v>63</v>
      </c>
      <c r="BE41" s="25" t="s">
        <v>63</v>
      </c>
      <c r="BF41" s="25" t="s">
        <v>63</v>
      </c>
    </row>
    <row r="42" spans="1:58" ht="12.75" x14ac:dyDescent="0.2">
      <c r="A42" s="22">
        <v>41</v>
      </c>
      <c r="B42" s="22" t="s">
        <v>174</v>
      </c>
      <c r="C42" s="24">
        <v>43979.424391909721</v>
      </c>
      <c r="D42" s="25" t="s">
        <v>56</v>
      </c>
      <c r="E42" s="25" t="s">
        <v>87</v>
      </c>
      <c r="F42" s="25" t="s">
        <v>58</v>
      </c>
      <c r="G42" s="25">
        <v>4</v>
      </c>
      <c r="H42" s="25" t="s">
        <v>59</v>
      </c>
      <c r="I42" s="25" t="s">
        <v>60</v>
      </c>
      <c r="J42" s="25" t="s">
        <v>79</v>
      </c>
      <c r="K42" s="25" t="s">
        <v>62</v>
      </c>
      <c r="L42" s="25">
        <v>1</v>
      </c>
      <c r="M42" s="25">
        <v>1</v>
      </c>
      <c r="N42" s="25">
        <v>4</v>
      </c>
      <c r="O42" s="25">
        <v>3</v>
      </c>
      <c r="P42" s="25">
        <v>4</v>
      </c>
      <c r="Q42" s="25">
        <v>4</v>
      </c>
      <c r="R42" s="25">
        <v>4</v>
      </c>
      <c r="S42" s="25">
        <v>3</v>
      </c>
      <c r="T42" s="25">
        <v>2</v>
      </c>
      <c r="U42" s="25">
        <v>3</v>
      </c>
      <c r="V42" s="25">
        <v>1</v>
      </c>
      <c r="W42" s="25">
        <v>3</v>
      </c>
      <c r="X42" s="25" t="s">
        <v>63</v>
      </c>
      <c r="Y42" s="25" t="s">
        <v>75</v>
      </c>
      <c r="Z42" s="25" t="s">
        <v>64</v>
      </c>
      <c r="AA42" s="25" t="s">
        <v>63</v>
      </c>
      <c r="AB42" s="25" t="s">
        <v>64</v>
      </c>
      <c r="AC42" s="25" t="s">
        <v>63</v>
      </c>
      <c r="AD42" s="25" t="s">
        <v>63</v>
      </c>
      <c r="AE42" s="25" t="s">
        <v>65</v>
      </c>
      <c r="AF42" s="25" t="s">
        <v>65</v>
      </c>
      <c r="AG42" s="25" t="s">
        <v>65</v>
      </c>
      <c r="AH42" s="25" t="s">
        <v>66</v>
      </c>
      <c r="AI42" s="25" t="s">
        <v>65</v>
      </c>
      <c r="AJ42" s="25" t="s">
        <v>65</v>
      </c>
      <c r="AK42" s="25" t="s">
        <v>65</v>
      </c>
      <c r="AL42" s="25" t="s">
        <v>120</v>
      </c>
      <c r="AM42" s="25" t="s">
        <v>138</v>
      </c>
      <c r="AN42" s="25" t="s">
        <v>63</v>
      </c>
      <c r="AO42" s="25" t="s">
        <v>131</v>
      </c>
      <c r="AP42" s="25" t="s">
        <v>82</v>
      </c>
      <c r="AQ42" s="25" t="s">
        <v>71</v>
      </c>
      <c r="AR42" s="25" t="s">
        <v>92</v>
      </c>
      <c r="AS42" s="25" t="s">
        <v>92</v>
      </c>
      <c r="AT42" s="25" t="s">
        <v>92</v>
      </c>
      <c r="AU42" s="25" t="s">
        <v>71</v>
      </c>
      <c r="AV42" s="25" t="s">
        <v>71</v>
      </c>
      <c r="AW42" s="25" t="s">
        <v>92</v>
      </c>
      <c r="AX42" s="25" t="s">
        <v>72</v>
      </c>
      <c r="AY42" s="25" t="s">
        <v>85</v>
      </c>
      <c r="AZ42" s="25" t="s">
        <v>63</v>
      </c>
      <c r="BA42" s="25" t="s">
        <v>75</v>
      </c>
      <c r="BB42" s="25" t="s">
        <v>75</v>
      </c>
      <c r="BC42" s="25" t="s">
        <v>63</v>
      </c>
      <c r="BD42" s="25" t="s">
        <v>75</v>
      </c>
      <c r="BE42" s="25" t="s">
        <v>75</v>
      </c>
      <c r="BF42" s="25" t="s">
        <v>64</v>
      </c>
    </row>
    <row r="43" spans="1:58" ht="12.75" x14ac:dyDescent="0.2">
      <c r="A43" s="22">
        <v>42</v>
      </c>
      <c r="B43" s="22" t="s">
        <v>174</v>
      </c>
      <c r="C43" s="24">
        <v>43979.424722071759</v>
      </c>
      <c r="D43" s="25" t="s">
        <v>93</v>
      </c>
      <c r="E43" s="25" t="s">
        <v>76</v>
      </c>
      <c r="F43" s="25" t="s">
        <v>58</v>
      </c>
      <c r="G43" s="25">
        <v>3</v>
      </c>
      <c r="H43" s="25" t="s">
        <v>59</v>
      </c>
      <c r="I43" s="25" t="s">
        <v>78</v>
      </c>
      <c r="J43" s="25" t="s">
        <v>79</v>
      </c>
      <c r="K43" s="25" t="s">
        <v>61</v>
      </c>
      <c r="L43" s="25">
        <v>2</v>
      </c>
      <c r="M43" s="25">
        <v>1</v>
      </c>
      <c r="N43" s="25">
        <v>2</v>
      </c>
      <c r="O43" s="25">
        <v>3</v>
      </c>
      <c r="P43" s="25">
        <v>3</v>
      </c>
      <c r="Q43" s="25">
        <v>2</v>
      </c>
      <c r="R43" s="25">
        <v>1</v>
      </c>
      <c r="S43" s="25">
        <v>2</v>
      </c>
      <c r="T43" s="25">
        <v>4</v>
      </c>
      <c r="U43" s="25">
        <v>4</v>
      </c>
      <c r="V43" s="25">
        <v>3</v>
      </c>
      <c r="W43" s="25">
        <v>4</v>
      </c>
      <c r="X43" s="25" t="s">
        <v>75</v>
      </c>
      <c r="Y43" s="25" t="s">
        <v>63</v>
      </c>
      <c r="Z43" s="25" t="s">
        <v>64</v>
      </c>
      <c r="AA43" s="25" t="s">
        <v>95</v>
      </c>
      <c r="AB43" s="25" t="s">
        <v>75</v>
      </c>
      <c r="AC43" s="25" t="s">
        <v>64</v>
      </c>
      <c r="AD43" s="25" t="s">
        <v>95</v>
      </c>
      <c r="AE43" s="25" t="s">
        <v>66</v>
      </c>
      <c r="AF43" s="25" t="s">
        <v>65</v>
      </c>
      <c r="AG43" s="25" t="s">
        <v>66</v>
      </c>
      <c r="AH43" s="25" t="s">
        <v>66</v>
      </c>
      <c r="AI43" s="25" t="s">
        <v>65</v>
      </c>
      <c r="AJ43" s="25" t="s">
        <v>65</v>
      </c>
      <c r="AK43" s="25" t="s">
        <v>65</v>
      </c>
      <c r="AL43" s="25" t="s">
        <v>116</v>
      </c>
      <c r="AM43" s="25" t="s">
        <v>98</v>
      </c>
      <c r="AN43" s="25" t="s">
        <v>64</v>
      </c>
      <c r="AO43" s="25" t="s">
        <v>136</v>
      </c>
      <c r="AP43" s="25" t="s">
        <v>91</v>
      </c>
      <c r="AQ43" s="25" t="s">
        <v>71</v>
      </c>
      <c r="AR43" s="25" t="s">
        <v>83</v>
      </c>
      <c r="AS43" s="25" t="s">
        <v>83</v>
      </c>
      <c r="AT43" s="25" t="s">
        <v>92</v>
      </c>
      <c r="AU43" s="25" t="s">
        <v>160</v>
      </c>
      <c r="AV43" s="25" t="s">
        <v>83</v>
      </c>
      <c r="AW43" s="25" t="s">
        <v>106</v>
      </c>
      <c r="AX43" s="25" t="s">
        <v>72</v>
      </c>
      <c r="AY43" s="25" t="s">
        <v>85</v>
      </c>
      <c r="AZ43" s="25" t="s">
        <v>75</v>
      </c>
      <c r="BA43" s="25" t="s">
        <v>75</v>
      </c>
      <c r="BB43" s="25" t="s">
        <v>75</v>
      </c>
      <c r="BC43" s="25" t="s">
        <v>63</v>
      </c>
      <c r="BD43" s="25" t="s">
        <v>75</v>
      </c>
      <c r="BE43" s="25" t="s">
        <v>75</v>
      </c>
      <c r="BF43" s="25" t="s">
        <v>64</v>
      </c>
    </row>
    <row r="44" spans="1:58" ht="12.75" x14ac:dyDescent="0.2">
      <c r="A44" s="22">
        <v>43</v>
      </c>
      <c r="B44" s="22" t="s">
        <v>174</v>
      </c>
      <c r="C44" s="24">
        <v>43979.425138344908</v>
      </c>
      <c r="D44" s="25" t="s">
        <v>56</v>
      </c>
      <c r="E44" s="25" t="s">
        <v>143</v>
      </c>
      <c r="F44" s="25" t="s">
        <v>77</v>
      </c>
      <c r="G44" s="25">
        <v>3</v>
      </c>
      <c r="H44" s="25" t="s">
        <v>59</v>
      </c>
      <c r="I44" s="25" t="s">
        <v>94</v>
      </c>
      <c r="J44" s="25" t="s">
        <v>79</v>
      </c>
      <c r="K44" s="25" t="s">
        <v>62</v>
      </c>
      <c r="L44" s="25">
        <v>2</v>
      </c>
      <c r="M44" s="25">
        <v>1</v>
      </c>
      <c r="N44" s="25">
        <v>3</v>
      </c>
      <c r="O44" s="25">
        <v>3</v>
      </c>
      <c r="P44" s="25">
        <v>4</v>
      </c>
      <c r="Q44" s="25">
        <v>2</v>
      </c>
      <c r="R44" s="25">
        <v>2</v>
      </c>
      <c r="S44" s="25">
        <v>3</v>
      </c>
      <c r="T44" s="25">
        <v>3</v>
      </c>
      <c r="U44" s="25">
        <v>2</v>
      </c>
      <c r="V44" s="25">
        <v>3</v>
      </c>
      <c r="W44" s="25">
        <v>2</v>
      </c>
      <c r="X44" s="25" t="s">
        <v>75</v>
      </c>
      <c r="Y44" s="25" t="s">
        <v>63</v>
      </c>
      <c r="Z44" s="25" t="s">
        <v>63</v>
      </c>
      <c r="AA44" s="25" t="s">
        <v>63</v>
      </c>
      <c r="AB44" s="25" t="s">
        <v>95</v>
      </c>
      <c r="AC44" s="25" t="s">
        <v>63</v>
      </c>
      <c r="AD44" s="25" t="s">
        <v>63</v>
      </c>
      <c r="AE44" s="25" t="s">
        <v>65</v>
      </c>
      <c r="AF44" s="25" t="s">
        <v>65</v>
      </c>
      <c r="AG44" s="25" t="s">
        <v>66</v>
      </c>
      <c r="AH44" s="25" t="s">
        <v>65</v>
      </c>
      <c r="AI44" s="25" t="s">
        <v>65</v>
      </c>
      <c r="AJ44" s="25" t="s">
        <v>65</v>
      </c>
      <c r="AK44" s="25" t="s">
        <v>65</v>
      </c>
      <c r="AL44" s="25" t="s">
        <v>120</v>
      </c>
      <c r="AM44" s="25" t="s">
        <v>96</v>
      </c>
      <c r="AN44" s="25" t="s">
        <v>64</v>
      </c>
      <c r="AO44" s="25" t="s">
        <v>136</v>
      </c>
      <c r="AP44" s="25" t="s">
        <v>91</v>
      </c>
      <c r="AQ44" s="25" t="s">
        <v>83</v>
      </c>
      <c r="AR44" s="25" t="s">
        <v>83</v>
      </c>
      <c r="AS44" s="25" t="s">
        <v>83</v>
      </c>
      <c r="AT44" s="25" t="s">
        <v>83</v>
      </c>
      <c r="AU44" s="25" t="s">
        <v>71</v>
      </c>
      <c r="AV44" s="25" t="s">
        <v>71</v>
      </c>
      <c r="AW44" s="25" t="s">
        <v>83</v>
      </c>
      <c r="AX44" s="25" t="s">
        <v>72</v>
      </c>
      <c r="AY44" s="25" t="s">
        <v>119</v>
      </c>
      <c r="AZ44" s="25" t="s">
        <v>63</v>
      </c>
      <c r="BA44" s="25" t="s">
        <v>63</v>
      </c>
      <c r="BB44" s="25" t="s">
        <v>75</v>
      </c>
      <c r="BC44" s="25" t="s">
        <v>75</v>
      </c>
      <c r="BD44" s="25" t="s">
        <v>75</v>
      </c>
      <c r="BE44" s="25" t="s">
        <v>75</v>
      </c>
      <c r="BF44" s="25" t="s">
        <v>74</v>
      </c>
    </row>
    <row r="45" spans="1:58" ht="12.75" x14ac:dyDescent="0.2">
      <c r="A45" s="22">
        <v>44</v>
      </c>
      <c r="B45" s="22" t="s">
        <v>174</v>
      </c>
      <c r="C45" s="24">
        <v>43979.425624768519</v>
      </c>
      <c r="D45" s="25" t="s">
        <v>93</v>
      </c>
      <c r="E45" s="25" t="s">
        <v>76</v>
      </c>
      <c r="F45" s="25" t="s">
        <v>58</v>
      </c>
      <c r="G45" s="25">
        <v>3</v>
      </c>
      <c r="H45" s="25" t="s">
        <v>97</v>
      </c>
      <c r="I45" s="25" t="s">
        <v>94</v>
      </c>
      <c r="J45" s="25" t="s">
        <v>62</v>
      </c>
      <c r="K45" s="25" t="s">
        <v>61</v>
      </c>
      <c r="L45" s="25">
        <v>3</v>
      </c>
      <c r="M45" s="25">
        <v>1</v>
      </c>
      <c r="N45" s="25">
        <v>2</v>
      </c>
      <c r="O45" s="25">
        <v>4</v>
      </c>
      <c r="P45" s="25">
        <v>2</v>
      </c>
      <c r="Q45" s="25">
        <v>1</v>
      </c>
      <c r="R45" s="25">
        <v>1</v>
      </c>
      <c r="S45" s="25">
        <v>2</v>
      </c>
      <c r="T45" s="25">
        <v>2</v>
      </c>
      <c r="U45" s="25">
        <v>4</v>
      </c>
      <c r="V45" s="25">
        <v>3</v>
      </c>
      <c r="W45" s="25">
        <v>1</v>
      </c>
      <c r="X45" s="25" t="s">
        <v>75</v>
      </c>
      <c r="Y45" s="25" t="s">
        <v>75</v>
      </c>
      <c r="Z45" s="25" t="s">
        <v>63</v>
      </c>
      <c r="AA45" s="25" t="s">
        <v>75</v>
      </c>
      <c r="AB45" s="25" t="s">
        <v>95</v>
      </c>
      <c r="AC45" s="25" t="s">
        <v>75</v>
      </c>
      <c r="AD45" s="25" t="s">
        <v>75</v>
      </c>
      <c r="AE45" s="25" t="s">
        <v>66</v>
      </c>
      <c r="AF45" s="25" t="s">
        <v>65</v>
      </c>
      <c r="AG45" s="25" t="s">
        <v>65</v>
      </c>
      <c r="AH45" s="25" t="s">
        <v>65</v>
      </c>
      <c r="AI45" s="25" t="s">
        <v>65</v>
      </c>
      <c r="AJ45" s="25" t="s">
        <v>66</v>
      </c>
      <c r="AK45" s="25" t="s">
        <v>66</v>
      </c>
      <c r="AL45" s="25" t="s">
        <v>170</v>
      </c>
      <c r="AM45" s="25" t="s">
        <v>98</v>
      </c>
      <c r="AN45" s="25" t="s">
        <v>75</v>
      </c>
      <c r="AO45" s="25" t="s">
        <v>69</v>
      </c>
      <c r="AP45" s="25" t="s">
        <v>91</v>
      </c>
      <c r="AQ45" s="25" t="s">
        <v>71</v>
      </c>
      <c r="AR45" s="25" t="s">
        <v>92</v>
      </c>
      <c r="AS45" s="25" t="s">
        <v>92</v>
      </c>
      <c r="AT45" s="25" t="s">
        <v>83</v>
      </c>
      <c r="AU45" s="25" t="s">
        <v>71</v>
      </c>
      <c r="AV45" s="25" t="s">
        <v>71</v>
      </c>
      <c r="AW45" s="25" t="s">
        <v>92</v>
      </c>
      <c r="AX45" s="25" t="s">
        <v>72</v>
      </c>
      <c r="AY45" s="25" t="s">
        <v>115</v>
      </c>
      <c r="AZ45" s="25" t="s">
        <v>75</v>
      </c>
      <c r="BA45" s="25" t="s">
        <v>75</v>
      </c>
      <c r="BB45" s="25" t="s">
        <v>75</v>
      </c>
      <c r="BC45" s="25" t="s">
        <v>63</v>
      </c>
      <c r="BD45" s="25" t="s">
        <v>75</v>
      </c>
      <c r="BE45" s="25" t="s">
        <v>75</v>
      </c>
      <c r="BF45" s="25" t="s">
        <v>63</v>
      </c>
    </row>
    <row r="46" spans="1:58" ht="12.75" x14ac:dyDescent="0.2">
      <c r="A46" s="22">
        <v>45</v>
      </c>
      <c r="B46" s="22" t="s">
        <v>174</v>
      </c>
      <c r="C46" s="24">
        <v>43979.425882835647</v>
      </c>
      <c r="D46" s="25" t="s">
        <v>93</v>
      </c>
      <c r="E46" s="25" t="s">
        <v>57</v>
      </c>
      <c r="F46" s="25" t="s">
        <v>77</v>
      </c>
      <c r="G46" s="25">
        <v>4</v>
      </c>
      <c r="H46" s="25" t="s">
        <v>59</v>
      </c>
      <c r="I46" s="25" t="s">
        <v>60</v>
      </c>
      <c r="J46" s="25" t="s">
        <v>79</v>
      </c>
      <c r="K46" s="25" t="s">
        <v>62</v>
      </c>
      <c r="L46" s="25">
        <v>2</v>
      </c>
      <c r="M46" s="25">
        <v>1</v>
      </c>
      <c r="N46" s="25">
        <v>3</v>
      </c>
      <c r="O46" s="25">
        <v>3</v>
      </c>
      <c r="P46" s="25">
        <v>4</v>
      </c>
      <c r="Q46" s="25">
        <v>3</v>
      </c>
      <c r="R46" s="25">
        <v>2</v>
      </c>
      <c r="S46" s="25">
        <v>2</v>
      </c>
      <c r="T46" s="25">
        <v>1</v>
      </c>
      <c r="U46" s="25">
        <v>1</v>
      </c>
      <c r="V46" s="25">
        <v>1</v>
      </c>
      <c r="W46" s="25">
        <v>3</v>
      </c>
      <c r="X46" s="25" t="s">
        <v>63</v>
      </c>
      <c r="Y46" s="25" t="s">
        <v>75</v>
      </c>
      <c r="Z46" s="25" t="s">
        <v>63</v>
      </c>
      <c r="AA46" s="25" t="s">
        <v>75</v>
      </c>
      <c r="AB46" s="25" t="s">
        <v>74</v>
      </c>
      <c r="AC46" s="25" t="s">
        <v>64</v>
      </c>
      <c r="AD46" s="25" t="s">
        <v>63</v>
      </c>
      <c r="AE46" s="25" t="s">
        <v>65</v>
      </c>
      <c r="AF46" s="25" t="s">
        <v>66</v>
      </c>
      <c r="AG46" s="25" t="s">
        <v>66</v>
      </c>
      <c r="AH46" s="25" t="s">
        <v>66</v>
      </c>
      <c r="AI46" s="25" t="s">
        <v>66</v>
      </c>
      <c r="AJ46" s="25" t="s">
        <v>65</v>
      </c>
      <c r="AK46" s="25" t="s">
        <v>65</v>
      </c>
      <c r="AL46" s="25" t="s">
        <v>101</v>
      </c>
      <c r="AM46" s="25" t="s">
        <v>96</v>
      </c>
      <c r="AN46" s="25" t="s">
        <v>75</v>
      </c>
      <c r="AO46" s="25" t="s">
        <v>131</v>
      </c>
      <c r="AP46" s="25" t="s">
        <v>82</v>
      </c>
      <c r="AQ46" s="25" t="s">
        <v>71</v>
      </c>
      <c r="AR46" s="25" t="s">
        <v>92</v>
      </c>
      <c r="AS46" s="25" t="s">
        <v>92</v>
      </c>
      <c r="AT46" s="25" t="s">
        <v>92</v>
      </c>
      <c r="AU46" s="25" t="s">
        <v>92</v>
      </c>
      <c r="AV46" s="25" t="s">
        <v>71</v>
      </c>
      <c r="AW46" s="25" t="s">
        <v>106</v>
      </c>
      <c r="AX46" s="25" t="s">
        <v>72</v>
      </c>
      <c r="AY46" s="25" t="s">
        <v>85</v>
      </c>
      <c r="AZ46" s="25" t="s">
        <v>74</v>
      </c>
      <c r="BA46" s="25" t="s">
        <v>75</v>
      </c>
      <c r="BB46" s="25" t="s">
        <v>64</v>
      </c>
      <c r="BC46" s="25" t="s">
        <v>63</v>
      </c>
      <c r="BD46" s="25" t="s">
        <v>75</v>
      </c>
      <c r="BE46" s="25" t="s">
        <v>75</v>
      </c>
      <c r="BF46" s="25" t="s">
        <v>63</v>
      </c>
    </row>
    <row r="47" spans="1:58" ht="12.75" x14ac:dyDescent="0.2">
      <c r="A47" s="22">
        <v>46</v>
      </c>
      <c r="B47" s="22" t="s">
        <v>174</v>
      </c>
      <c r="C47" s="24">
        <v>43979.426917245371</v>
      </c>
      <c r="D47" s="25" t="s">
        <v>56</v>
      </c>
      <c r="E47" s="25" t="s">
        <v>76</v>
      </c>
      <c r="F47" s="25" t="s">
        <v>77</v>
      </c>
      <c r="G47" s="25">
        <v>4</v>
      </c>
      <c r="H47" s="25" t="s">
        <v>59</v>
      </c>
      <c r="I47" s="25" t="s">
        <v>60</v>
      </c>
      <c r="J47" s="25" t="s">
        <v>62</v>
      </c>
      <c r="K47" s="25" t="s">
        <v>62</v>
      </c>
      <c r="L47" s="25">
        <v>1</v>
      </c>
      <c r="M47" s="25">
        <v>1</v>
      </c>
      <c r="N47" s="25">
        <v>2</v>
      </c>
      <c r="O47" s="25">
        <v>2</v>
      </c>
      <c r="P47" s="25">
        <v>2</v>
      </c>
      <c r="Q47" s="25">
        <v>2</v>
      </c>
      <c r="R47" s="25">
        <v>2</v>
      </c>
      <c r="S47" s="25">
        <v>2</v>
      </c>
      <c r="T47" s="25">
        <v>3</v>
      </c>
      <c r="U47" s="25">
        <v>3</v>
      </c>
      <c r="V47" s="25">
        <v>2</v>
      </c>
      <c r="W47" s="25">
        <v>2</v>
      </c>
      <c r="X47" s="25" t="s">
        <v>64</v>
      </c>
      <c r="Y47" s="25" t="s">
        <v>63</v>
      </c>
      <c r="Z47" s="25" t="s">
        <v>63</v>
      </c>
      <c r="AA47" s="25" t="s">
        <v>64</v>
      </c>
      <c r="AB47" s="25" t="s">
        <v>63</v>
      </c>
      <c r="AC47" s="25" t="s">
        <v>63</v>
      </c>
      <c r="AD47" s="25" t="s">
        <v>64</v>
      </c>
      <c r="AE47" s="25" t="s">
        <v>65</v>
      </c>
      <c r="AF47" s="25" t="s">
        <v>65</v>
      </c>
      <c r="AG47" s="25" t="s">
        <v>65</v>
      </c>
      <c r="AH47" s="25" t="s">
        <v>66</v>
      </c>
      <c r="AI47" s="25" t="s">
        <v>66</v>
      </c>
      <c r="AJ47" s="25" t="s">
        <v>66</v>
      </c>
      <c r="AK47" s="25" t="s">
        <v>65</v>
      </c>
      <c r="AL47" s="25" t="s">
        <v>67</v>
      </c>
      <c r="AM47" s="25" t="s">
        <v>89</v>
      </c>
      <c r="AN47" s="25" t="s">
        <v>63</v>
      </c>
      <c r="AO47" s="25" t="s">
        <v>133</v>
      </c>
      <c r="AP47" s="25" t="s">
        <v>70</v>
      </c>
      <c r="AQ47" s="25" t="s">
        <v>92</v>
      </c>
      <c r="AR47" s="25" t="s">
        <v>92</v>
      </c>
      <c r="AS47" s="25" t="s">
        <v>92</v>
      </c>
      <c r="AT47" s="25" t="s">
        <v>92</v>
      </c>
      <c r="AU47" s="25" t="s">
        <v>92</v>
      </c>
      <c r="AV47" s="25" t="s">
        <v>92</v>
      </c>
      <c r="AW47" s="25" t="s">
        <v>92</v>
      </c>
      <c r="AX47" s="25" t="s">
        <v>72</v>
      </c>
      <c r="AY47" s="25" t="s">
        <v>85</v>
      </c>
      <c r="AZ47" s="25" t="s">
        <v>95</v>
      </c>
      <c r="BA47" s="25" t="s">
        <v>95</v>
      </c>
      <c r="BB47" s="25" t="s">
        <v>95</v>
      </c>
      <c r="BC47" s="25" t="s">
        <v>64</v>
      </c>
      <c r="BD47" s="25" t="s">
        <v>64</v>
      </c>
      <c r="BE47" s="25" t="s">
        <v>64</v>
      </c>
      <c r="BF47" s="25" t="s">
        <v>64</v>
      </c>
    </row>
    <row r="48" spans="1:58" ht="12.75" x14ac:dyDescent="0.2">
      <c r="A48" s="22">
        <v>47</v>
      </c>
      <c r="B48" s="22" t="s">
        <v>174</v>
      </c>
      <c r="C48" s="24">
        <v>43979.427901076386</v>
      </c>
      <c r="D48" s="25" t="s">
        <v>56</v>
      </c>
      <c r="E48" s="25" t="s">
        <v>76</v>
      </c>
      <c r="F48" s="25" t="s">
        <v>58</v>
      </c>
      <c r="G48" s="25">
        <v>4</v>
      </c>
      <c r="H48" s="25" t="s">
        <v>59</v>
      </c>
      <c r="I48" s="25" t="s">
        <v>123</v>
      </c>
      <c r="J48" s="25" t="s">
        <v>62</v>
      </c>
      <c r="K48" s="25" t="s">
        <v>62</v>
      </c>
      <c r="L48" s="25">
        <v>2</v>
      </c>
      <c r="M48" s="25">
        <v>1</v>
      </c>
      <c r="N48" s="25">
        <v>3</v>
      </c>
      <c r="O48" s="25">
        <v>4</v>
      </c>
      <c r="P48" s="25">
        <v>3</v>
      </c>
      <c r="Q48" s="25">
        <v>4</v>
      </c>
      <c r="R48" s="25">
        <v>4</v>
      </c>
      <c r="S48" s="25">
        <v>2</v>
      </c>
      <c r="T48" s="25">
        <v>2</v>
      </c>
      <c r="U48" s="25">
        <v>1</v>
      </c>
      <c r="V48" s="25">
        <v>3</v>
      </c>
      <c r="W48" s="25">
        <v>3</v>
      </c>
      <c r="X48" s="25" t="s">
        <v>64</v>
      </c>
      <c r="Y48" s="25" t="s">
        <v>75</v>
      </c>
      <c r="Z48" s="25" t="s">
        <v>63</v>
      </c>
      <c r="AA48" s="25" t="s">
        <v>75</v>
      </c>
      <c r="AB48" s="25" t="s">
        <v>75</v>
      </c>
      <c r="AC48" s="25" t="s">
        <v>75</v>
      </c>
      <c r="AD48" s="25" t="s">
        <v>63</v>
      </c>
      <c r="AE48" s="25" t="s">
        <v>65</v>
      </c>
      <c r="AF48" s="25" t="s">
        <v>66</v>
      </c>
      <c r="AG48" s="25" t="s">
        <v>65</v>
      </c>
      <c r="AH48" s="25" t="s">
        <v>66</v>
      </c>
      <c r="AI48" s="25" t="s">
        <v>65</v>
      </c>
      <c r="AJ48" s="25" t="s">
        <v>65</v>
      </c>
      <c r="AK48" s="25" t="s">
        <v>66</v>
      </c>
      <c r="AL48" s="25" t="s">
        <v>101</v>
      </c>
      <c r="AM48" s="25" t="s">
        <v>122</v>
      </c>
      <c r="AN48" s="25" t="s">
        <v>75</v>
      </c>
      <c r="AO48" s="25" t="s">
        <v>69</v>
      </c>
      <c r="AP48" s="25" t="s">
        <v>91</v>
      </c>
      <c r="AQ48" s="25" t="s">
        <v>71</v>
      </c>
      <c r="AR48" s="25" t="s">
        <v>71</v>
      </c>
      <c r="AS48" s="25" t="s">
        <v>71</v>
      </c>
      <c r="AT48" s="25" t="s">
        <v>71</v>
      </c>
      <c r="AU48" s="25" t="s">
        <v>71</v>
      </c>
      <c r="AV48" s="25" t="s">
        <v>71</v>
      </c>
      <c r="AW48" s="25" t="s">
        <v>71</v>
      </c>
      <c r="AX48" s="25" t="s">
        <v>72</v>
      </c>
      <c r="AY48" s="25" t="s">
        <v>73</v>
      </c>
      <c r="AZ48" s="25" t="s">
        <v>63</v>
      </c>
      <c r="BA48" s="25" t="s">
        <v>75</v>
      </c>
      <c r="BB48" s="25" t="s">
        <v>63</v>
      </c>
      <c r="BC48" s="25" t="s">
        <v>63</v>
      </c>
      <c r="BD48" s="25" t="s">
        <v>75</v>
      </c>
      <c r="BE48" s="25" t="s">
        <v>63</v>
      </c>
      <c r="BF48" s="25" t="s">
        <v>75</v>
      </c>
    </row>
    <row r="49" spans="1:58" ht="12.75" x14ac:dyDescent="0.2">
      <c r="A49" s="22">
        <v>48</v>
      </c>
      <c r="B49" s="22" t="s">
        <v>174</v>
      </c>
      <c r="C49" s="24">
        <v>43979.429180115738</v>
      </c>
      <c r="D49" s="25" t="s">
        <v>93</v>
      </c>
      <c r="E49" s="25" t="s">
        <v>87</v>
      </c>
      <c r="F49" s="25" t="s">
        <v>58</v>
      </c>
      <c r="G49" s="25">
        <v>4</v>
      </c>
      <c r="H49" s="25" t="s">
        <v>59</v>
      </c>
      <c r="I49" s="25" t="s">
        <v>60</v>
      </c>
      <c r="J49" s="25" t="s">
        <v>61</v>
      </c>
      <c r="K49" s="25" t="s">
        <v>79</v>
      </c>
      <c r="L49" s="25">
        <v>3</v>
      </c>
      <c r="M49" s="25">
        <v>1</v>
      </c>
      <c r="N49" s="25">
        <v>1</v>
      </c>
      <c r="O49" s="25">
        <v>3</v>
      </c>
      <c r="P49" s="25">
        <v>2</v>
      </c>
      <c r="Q49" s="25">
        <v>2</v>
      </c>
      <c r="R49" s="25">
        <v>2</v>
      </c>
      <c r="S49" s="25">
        <v>3</v>
      </c>
      <c r="T49" s="25">
        <v>2</v>
      </c>
      <c r="U49" s="25">
        <v>4</v>
      </c>
      <c r="V49" s="25">
        <v>2</v>
      </c>
      <c r="W49" s="25">
        <v>1</v>
      </c>
      <c r="X49" s="25" t="s">
        <v>64</v>
      </c>
      <c r="Y49" s="25" t="s">
        <v>63</v>
      </c>
      <c r="Z49" s="25" t="s">
        <v>95</v>
      </c>
      <c r="AA49" s="25" t="s">
        <v>95</v>
      </c>
      <c r="AB49" s="25" t="s">
        <v>74</v>
      </c>
      <c r="AC49" s="25" t="s">
        <v>74</v>
      </c>
      <c r="AD49" s="25" t="s">
        <v>74</v>
      </c>
      <c r="AE49" s="25" t="s">
        <v>65</v>
      </c>
      <c r="AF49" s="25" t="s">
        <v>66</v>
      </c>
      <c r="AG49" s="25" t="s">
        <v>65</v>
      </c>
      <c r="AH49" s="25" t="s">
        <v>66</v>
      </c>
      <c r="AI49" s="25" t="s">
        <v>65</v>
      </c>
      <c r="AJ49" s="25" t="s">
        <v>66</v>
      </c>
      <c r="AK49" s="25" t="s">
        <v>65</v>
      </c>
      <c r="AL49" s="25" t="s">
        <v>120</v>
      </c>
      <c r="AM49" s="25" t="s">
        <v>98</v>
      </c>
      <c r="AN49" s="25" t="s">
        <v>64</v>
      </c>
      <c r="AO49" s="25" t="s">
        <v>90</v>
      </c>
      <c r="AP49" s="25" t="s">
        <v>70</v>
      </c>
      <c r="AQ49" s="25" t="s">
        <v>71</v>
      </c>
      <c r="AR49" s="25" t="s">
        <v>83</v>
      </c>
      <c r="AS49" s="25" t="s">
        <v>83</v>
      </c>
      <c r="AT49" s="25" t="s">
        <v>83</v>
      </c>
      <c r="AU49" s="25" t="s">
        <v>83</v>
      </c>
      <c r="AV49" s="25" t="s">
        <v>83</v>
      </c>
      <c r="AW49" s="25" t="s">
        <v>71</v>
      </c>
      <c r="AX49" s="25" t="s">
        <v>111</v>
      </c>
      <c r="AY49" s="25" t="s">
        <v>85</v>
      </c>
      <c r="AZ49" s="25" t="s">
        <v>64</v>
      </c>
      <c r="BA49" s="25" t="s">
        <v>64</v>
      </c>
      <c r="BB49" s="25" t="s">
        <v>74</v>
      </c>
      <c r="BC49" s="25" t="s">
        <v>63</v>
      </c>
      <c r="BD49" s="25" t="s">
        <v>75</v>
      </c>
      <c r="BE49" s="25" t="s">
        <v>75</v>
      </c>
      <c r="BF49" s="25" t="s">
        <v>63</v>
      </c>
    </row>
    <row r="50" spans="1:58" ht="12.75" x14ac:dyDescent="0.2">
      <c r="A50" s="22">
        <v>49</v>
      </c>
      <c r="B50" s="22" t="s">
        <v>175</v>
      </c>
      <c r="C50" s="24">
        <v>43978.319177106481</v>
      </c>
      <c r="D50" s="25" t="s">
        <v>56</v>
      </c>
      <c r="E50" s="25" t="s">
        <v>87</v>
      </c>
      <c r="F50" s="25" t="s">
        <v>58</v>
      </c>
      <c r="G50" s="25">
        <v>4</v>
      </c>
      <c r="H50" s="25" t="s">
        <v>59</v>
      </c>
      <c r="I50" s="25" t="s">
        <v>60</v>
      </c>
      <c r="J50" s="25" t="s">
        <v>62</v>
      </c>
      <c r="K50" s="25" t="s">
        <v>62</v>
      </c>
      <c r="L50" s="25">
        <v>2</v>
      </c>
      <c r="M50" s="25">
        <v>2</v>
      </c>
      <c r="N50" s="25">
        <v>2</v>
      </c>
      <c r="O50" s="25">
        <v>4</v>
      </c>
      <c r="P50" s="25">
        <v>4</v>
      </c>
      <c r="Q50" s="25">
        <v>3</v>
      </c>
      <c r="R50" s="25">
        <v>2</v>
      </c>
      <c r="S50" s="25">
        <v>3</v>
      </c>
      <c r="T50" s="25">
        <v>1</v>
      </c>
      <c r="U50" s="25">
        <v>4</v>
      </c>
      <c r="V50" s="25">
        <v>1</v>
      </c>
      <c r="W50" s="25">
        <v>1</v>
      </c>
      <c r="X50" s="25" t="s">
        <v>75</v>
      </c>
      <c r="Y50" s="25" t="s">
        <v>64</v>
      </c>
      <c r="Z50" s="25" t="s">
        <v>63</v>
      </c>
      <c r="AA50" s="25" t="s">
        <v>64</v>
      </c>
      <c r="AB50" s="25" t="s">
        <v>74</v>
      </c>
      <c r="AC50" s="25" t="s">
        <v>64</v>
      </c>
      <c r="AD50" s="25" t="s">
        <v>63</v>
      </c>
      <c r="AE50" s="25" t="s">
        <v>66</v>
      </c>
      <c r="AF50" s="25" t="s">
        <v>66</v>
      </c>
      <c r="AG50" s="25" t="s">
        <v>66</v>
      </c>
      <c r="AH50" s="25" t="s">
        <v>66</v>
      </c>
      <c r="AI50" s="25" t="s">
        <v>65</v>
      </c>
      <c r="AJ50" s="25" t="s">
        <v>65</v>
      </c>
      <c r="AK50" s="25" t="s">
        <v>65</v>
      </c>
      <c r="AL50" s="25" t="s">
        <v>88</v>
      </c>
      <c r="AM50" s="25" t="s">
        <v>89</v>
      </c>
      <c r="AN50" s="25" t="s">
        <v>63</v>
      </c>
      <c r="AO50" s="25" t="s">
        <v>90</v>
      </c>
      <c r="AP50" s="25" t="s">
        <v>91</v>
      </c>
      <c r="AQ50" s="25" t="s">
        <v>92</v>
      </c>
      <c r="AR50" s="25" t="s">
        <v>92</v>
      </c>
      <c r="AS50" s="25" t="s">
        <v>92</v>
      </c>
      <c r="AT50" s="25" t="s">
        <v>92</v>
      </c>
      <c r="AU50" s="25" t="s">
        <v>92</v>
      </c>
      <c r="AV50" s="25" t="s">
        <v>92</v>
      </c>
      <c r="AW50" s="25" t="s">
        <v>92</v>
      </c>
      <c r="AX50" s="25" t="s">
        <v>84</v>
      </c>
      <c r="AY50" s="25" t="s">
        <v>85</v>
      </c>
      <c r="AZ50" s="25" t="s">
        <v>75</v>
      </c>
      <c r="BA50" s="25" t="s">
        <v>75</v>
      </c>
      <c r="BB50" s="25" t="s">
        <v>75</v>
      </c>
      <c r="BC50" s="25" t="s">
        <v>64</v>
      </c>
      <c r="BD50" s="25" t="s">
        <v>75</v>
      </c>
      <c r="BE50" s="25" t="s">
        <v>75</v>
      </c>
      <c r="BF50" s="25" t="s">
        <v>86</v>
      </c>
    </row>
    <row r="51" spans="1:58" ht="12.75" x14ac:dyDescent="0.2">
      <c r="A51" s="22">
        <v>50</v>
      </c>
      <c r="B51" s="22" t="s">
        <v>175</v>
      </c>
      <c r="C51" s="24">
        <v>43978.320840104163</v>
      </c>
      <c r="D51" s="25" t="s">
        <v>93</v>
      </c>
      <c r="E51" s="25" t="s">
        <v>76</v>
      </c>
      <c r="F51" s="25" t="s">
        <v>58</v>
      </c>
      <c r="G51" s="25">
        <v>4</v>
      </c>
      <c r="H51" s="25" t="s">
        <v>97</v>
      </c>
      <c r="I51" s="25" t="s">
        <v>60</v>
      </c>
      <c r="J51" s="25" t="s">
        <v>61</v>
      </c>
      <c r="K51" s="25" t="s">
        <v>79</v>
      </c>
      <c r="L51" s="25">
        <v>3</v>
      </c>
      <c r="M51" s="25">
        <v>1</v>
      </c>
      <c r="N51" s="25">
        <v>2</v>
      </c>
      <c r="O51" s="25">
        <v>3</v>
      </c>
      <c r="P51" s="25">
        <v>2</v>
      </c>
      <c r="Q51" s="25">
        <v>2</v>
      </c>
      <c r="R51" s="25">
        <v>2</v>
      </c>
      <c r="S51" s="25">
        <v>2</v>
      </c>
      <c r="T51" s="25">
        <v>4</v>
      </c>
      <c r="U51" s="25">
        <v>3</v>
      </c>
      <c r="V51" s="25">
        <v>2</v>
      </c>
      <c r="W51" s="25">
        <v>2</v>
      </c>
      <c r="X51" s="25" t="s">
        <v>75</v>
      </c>
      <c r="Y51" s="25" t="s">
        <v>75</v>
      </c>
      <c r="Z51" s="25" t="s">
        <v>63</v>
      </c>
      <c r="AA51" s="25" t="s">
        <v>64</v>
      </c>
      <c r="AB51" s="25" t="s">
        <v>74</v>
      </c>
      <c r="AC51" s="25" t="s">
        <v>63</v>
      </c>
      <c r="AD51" s="25" t="s">
        <v>63</v>
      </c>
      <c r="AE51" s="25" t="s">
        <v>66</v>
      </c>
      <c r="AF51" s="25" t="s">
        <v>65</v>
      </c>
      <c r="AG51" s="25" t="s">
        <v>65</v>
      </c>
      <c r="AH51" s="25" t="s">
        <v>65</v>
      </c>
      <c r="AI51" s="25" t="s">
        <v>65</v>
      </c>
      <c r="AJ51" s="25" t="s">
        <v>65</v>
      </c>
      <c r="AK51" s="25" t="s">
        <v>65</v>
      </c>
      <c r="AL51" s="25" t="s">
        <v>67</v>
      </c>
      <c r="AM51" s="25" t="s">
        <v>68</v>
      </c>
      <c r="AN51" s="25" t="s">
        <v>63</v>
      </c>
      <c r="AO51" s="25" t="s">
        <v>108</v>
      </c>
      <c r="AP51" s="25" t="s">
        <v>82</v>
      </c>
      <c r="AQ51" s="25" t="s">
        <v>71</v>
      </c>
      <c r="AR51" s="25" t="s">
        <v>71</v>
      </c>
      <c r="AS51" s="25" t="s">
        <v>92</v>
      </c>
      <c r="AT51" s="25" t="s">
        <v>92</v>
      </c>
      <c r="AU51" s="25" t="s">
        <v>71</v>
      </c>
      <c r="AV51" s="25" t="s">
        <v>92</v>
      </c>
      <c r="AW51" s="25" t="s">
        <v>71</v>
      </c>
      <c r="AX51" s="25" t="s">
        <v>84</v>
      </c>
      <c r="AY51" s="25" t="s">
        <v>85</v>
      </c>
      <c r="AZ51" s="25" t="s">
        <v>75</v>
      </c>
      <c r="BA51" s="25" t="s">
        <v>75</v>
      </c>
      <c r="BB51" s="25" t="s">
        <v>75</v>
      </c>
      <c r="BC51" s="25" t="s">
        <v>63</v>
      </c>
      <c r="BD51" s="25" t="s">
        <v>75</v>
      </c>
      <c r="BE51" s="25" t="s">
        <v>75</v>
      </c>
      <c r="BF51" s="25" t="s">
        <v>63</v>
      </c>
    </row>
    <row r="52" spans="1:58" ht="12.75" x14ac:dyDescent="0.2">
      <c r="A52" s="22">
        <v>51</v>
      </c>
      <c r="B52" s="22" t="s">
        <v>175</v>
      </c>
      <c r="C52" s="24">
        <v>43978.321588854167</v>
      </c>
      <c r="D52" s="25" t="s">
        <v>93</v>
      </c>
      <c r="E52" s="25" t="s">
        <v>76</v>
      </c>
      <c r="F52" s="25" t="s">
        <v>58</v>
      </c>
      <c r="G52" s="25">
        <v>3</v>
      </c>
      <c r="H52" s="25" t="s">
        <v>59</v>
      </c>
      <c r="I52" s="25" t="s">
        <v>123</v>
      </c>
      <c r="J52" s="25" t="s">
        <v>79</v>
      </c>
      <c r="K52" s="25" t="s">
        <v>61</v>
      </c>
      <c r="L52" s="25">
        <v>1</v>
      </c>
      <c r="M52" s="25">
        <v>2</v>
      </c>
      <c r="N52" s="25">
        <v>2</v>
      </c>
      <c r="O52" s="25">
        <v>4</v>
      </c>
      <c r="P52" s="25">
        <v>3</v>
      </c>
      <c r="Q52" s="25">
        <v>2</v>
      </c>
      <c r="R52" s="25">
        <v>2</v>
      </c>
      <c r="S52" s="25">
        <v>3</v>
      </c>
      <c r="T52" s="25">
        <v>3</v>
      </c>
      <c r="U52" s="25">
        <v>4</v>
      </c>
      <c r="V52" s="25">
        <v>2</v>
      </c>
      <c r="W52" s="25">
        <v>2</v>
      </c>
      <c r="X52" s="25" t="s">
        <v>63</v>
      </c>
      <c r="Y52" s="25" t="s">
        <v>63</v>
      </c>
      <c r="Z52" s="25" t="s">
        <v>74</v>
      </c>
      <c r="AA52" s="25" t="s">
        <v>75</v>
      </c>
      <c r="AB52" s="25" t="s">
        <v>74</v>
      </c>
      <c r="AC52" s="25" t="s">
        <v>74</v>
      </c>
      <c r="AD52" s="25" t="s">
        <v>75</v>
      </c>
      <c r="AE52" s="25" t="s">
        <v>65</v>
      </c>
      <c r="AF52" s="25" t="s">
        <v>66</v>
      </c>
      <c r="AG52" s="25" t="s">
        <v>66</v>
      </c>
      <c r="AH52" s="25" t="s">
        <v>66</v>
      </c>
      <c r="AI52" s="25" t="s">
        <v>65</v>
      </c>
      <c r="AJ52" s="25" t="s">
        <v>66</v>
      </c>
      <c r="AK52" s="25" t="s">
        <v>66</v>
      </c>
      <c r="AL52" s="25" t="s">
        <v>124</v>
      </c>
      <c r="AM52" s="25" t="s">
        <v>125</v>
      </c>
      <c r="AN52" s="25" t="s">
        <v>75</v>
      </c>
      <c r="AO52" s="25" t="s">
        <v>102</v>
      </c>
      <c r="AP52" s="25" t="s">
        <v>70</v>
      </c>
      <c r="AQ52" s="25" t="s">
        <v>71</v>
      </c>
      <c r="AR52" s="25" t="s">
        <v>83</v>
      </c>
      <c r="AS52" s="25" t="s">
        <v>83</v>
      </c>
      <c r="AT52" s="25" t="s">
        <v>83</v>
      </c>
      <c r="AU52" s="25" t="s">
        <v>83</v>
      </c>
      <c r="AV52" s="25" t="s">
        <v>83</v>
      </c>
      <c r="AW52" s="25" t="s">
        <v>71</v>
      </c>
      <c r="AX52" s="25" t="s">
        <v>111</v>
      </c>
      <c r="AY52" s="25" t="s">
        <v>126</v>
      </c>
      <c r="AZ52" s="25" t="s">
        <v>63</v>
      </c>
      <c r="BA52" s="25" t="s">
        <v>63</v>
      </c>
      <c r="BB52" s="25" t="s">
        <v>75</v>
      </c>
      <c r="BC52" s="25" t="s">
        <v>63</v>
      </c>
      <c r="BD52" s="25" t="s">
        <v>75</v>
      </c>
      <c r="BE52" s="25" t="s">
        <v>75</v>
      </c>
      <c r="BF52" s="25" t="s">
        <v>74</v>
      </c>
    </row>
    <row r="53" spans="1:58" ht="12.75" x14ac:dyDescent="0.2">
      <c r="A53" s="22">
        <v>52</v>
      </c>
      <c r="B53" s="22" t="s">
        <v>175</v>
      </c>
      <c r="C53" s="24">
        <v>43978.321982604168</v>
      </c>
      <c r="D53" s="25" t="s">
        <v>93</v>
      </c>
      <c r="E53" s="25" t="s">
        <v>76</v>
      </c>
      <c r="F53" s="25" t="s">
        <v>58</v>
      </c>
      <c r="G53" s="25">
        <v>4</v>
      </c>
      <c r="H53" s="25" t="s">
        <v>59</v>
      </c>
      <c r="I53" s="25" t="s">
        <v>60</v>
      </c>
      <c r="J53" s="25" t="s">
        <v>61</v>
      </c>
      <c r="K53" s="25" t="s">
        <v>61</v>
      </c>
      <c r="L53" s="25">
        <v>1</v>
      </c>
      <c r="M53" s="25">
        <v>1</v>
      </c>
      <c r="N53" s="25">
        <v>4</v>
      </c>
      <c r="O53" s="25">
        <v>4</v>
      </c>
      <c r="P53" s="25">
        <v>2</v>
      </c>
      <c r="Q53" s="25">
        <v>2</v>
      </c>
      <c r="R53" s="25">
        <v>2</v>
      </c>
      <c r="S53" s="25">
        <v>2</v>
      </c>
      <c r="T53" s="25">
        <v>3</v>
      </c>
      <c r="U53" s="25">
        <v>3</v>
      </c>
      <c r="V53" s="25">
        <v>3</v>
      </c>
      <c r="W53" s="25">
        <v>1</v>
      </c>
      <c r="X53" s="25" t="s">
        <v>75</v>
      </c>
      <c r="Y53" s="25" t="s">
        <v>75</v>
      </c>
      <c r="Z53" s="25" t="s">
        <v>75</v>
      </c>
      <c r="AA53" s="25" t="s">
        <v>75</v>
      </c>
      <c r="AB53" s="25" t="s">
        <v>95</v>
      </c>
      <c r="AC53" s="25" t="s">
        <v>95</v>
      </c>
      <c r="AD53" s="25" t="s">
        <v>95</v>
      </c>
      <c r="AE53" s="25" t="s">
        <v>65</v>
      </c>
      <c r="AF53" s="25" t="s">
        <v>65</v>
      </c>
      <c r="AG53" s="25" t="s">
        <v>65</v>
      </c>
      <c r="AH53" s="25" t="s">
        <v>65</v>
      </c>
      <c r="AI53" s="25" t="s">
        <v>65</v>
      </c>
      <c r="AJ53" s="25" t="s">
        <v>65</v>
      </c>
      <c r="AK53" s="25" t="s">
        <v>65</v>
      </c>
      <c r="AL53" s="25" t="s">
        <v>132</v>
      </c>
      <c r="AM53" s="25" t="s">
        <v>118</v>
      </c>
      <c r="AN53" s="25" t="s">
        <v>75</v>
      </c>
      <c r="AO53" s="25" t="s">
        <v>133</v>
      </c>
      <c r="AP53" s="25" t="s">
        <v>82</v>
      </c>
      <c r="AQ53" s="25" t="s">
        <v>71</v>
      </c>
      <c r="AR53" s="25" t="s">
        <v>71</v>
      </c>
      <c r="AS53" s="25" t="s">
        <v>71</v>
      </c>
      <c r="AT53" s="25" t="s">
        <v>71</v>
      </c>
      <c r="AU53" s="25" t="s">
        <v>71</v>
      </c>
      <c r="AV53" s="25" t="s">
        <v>71</v>
      </c>
      <c r="AW53" s="25" t="s">
        <v>71</v>
      </c>
      <c r="AX53" s="25" t="s">
        <v>72</v>
      </c>
      <c r="AY53" s="25" t="s">
        <v>85</v>
      </c>
      <c r="AZ53" s="25" t="s">
        <v>63</v>
      </c>
      <c r="BA53" s="25" t="s">
        <v>63</v>
      </c>
      <c r="BB53" s="25" t="s">
        <v>75</v>
      </c>
      <c r="BC53" s="25" t="s">
        <v>63</v>
      </c>
      <c r="BD53" s="25" t="s">
        <v>75</v>
      </c>
      <c r="BE53" s="25" t="s">
        <v>75</v>
      </c>
      <c r="BF53" s="25" t="s">
        <v>63</v>
      </c>
    </row>
    <row r="54" spans="1:58" ht="12.75" x14ac:dyDescent="0.2">
      <c r="A54" s="22">
        <v>53</v>
      </c>
      <c r="B54" s="22" t="s">
        <v>175</v>
      </c>
      <c r="C54" s="24">
        <v>43978.322627175927</v>
      </c>
      <c r="D54" s="25" t="s">
        <v>56</v>
      </c>
      <c r="E54" s="25" t="s">
        <v>76</v>
      </c>
      <c r="F54" s="25" t="s">
        <v>77</v>
      </c>
      <c r="G54" s="25">
        <v>4</v>
      </c>
      <c r="H54" s="25" t="s">
        <v>59</v>
      </c>
      <c r="I54" s="25" t="s">
        <v>60</v>
      </c>
      <c r="J54" s="25" t="s">
        <v>79</v>
      </c>
      <c r="K54" s="25" t="s">
        <v>79</v>
      </c>
      <c r="L54" s="25">
        <v>1</v>
      </c>
      <c r="M54" s="25">
        <v>1</v>
      </c>
      <c r="N54" s="25">
        <v>3</v>
      </c>
      <c r="O54" s="25">
        <v>2</v>
      </c>
      <c r="P54" s="25">
        <v>4</v>
      </c>
      <c r="Q54" s="25">
        <v>4</v>
      </c>
      <c r="R54" s="25">
        <v>4</v>
      </c>
      <c r="S54" s="25">
        <v>3</v>
      </c>
      <c r="T54" s="25">
        <v>1</v>
      </c>
      <c r="U54" s="25">
        <v>1</v>
      </c>
      <c r="V54" s="25">
        <v>1</v>
      </c>
      <c r="W54" s="25">
        <v>1</v>
      </c>
      <c r="X54" s="25" t="s">
        <v>75</v>
      </c>
      <c r="Y54" s="25" t="s">
        <v>63</v>
      </c>
      <c r="Z54" s="25" t="s">
        <v>63</v>
      </c>
      <c r="AA54" s="25" t="s">
        <v>63</v>
      </c>
      <c r="AB54" s="25" t="s">
        <v>74</v>
      </c>
      <c r="AC54" s="25" t="s">
        <v>63</v>
      </c>
      <c r="AD54" s="25" t="s">
        <v>63</v>
      </c>
      <c r="AE54" s="25" t="s">
        <v>65</v>
      </c>
      <c r="AF54" s="25" t="s">
        <v>66</v>
      </c>
      <c r="AG54" s="25" t="s">
        <v>65</v>
      </c>
      <c r="AH54" s="25" t="s">
        <v>66</v>
      </c>
      <c r="AI54" s="25" t="s">
        <v>65</v>
      </c>
      <c r="AJ54" s="25" t="s">
        <v>65</v>
      </c>
      <c r="AK54" s="25" t="s">
        <v>65</v>
      </c>
      <c r="AL54" s="25" t="s">
        <v>101</v>
      </c>
      <c r="AM54" s="25" t="s">
        <v>96</v>
      </c>
      <c r="AN54" s="25" t="s">
        <v>63</v>
      </c>
      <c r="AO54" s="25" t="s">
        <v>134</v>
      </c>
      <c r="AP54" s="25" t="s">
        <v>82</v>
      </c>
      <c r="AQ54" s="25" t="s">
        <v>71</v>
      </c>
      <c r="AR54" s="25" t="s">
        <v>83</v>
      </c>
      <c r="AS54" s="25" t="s">
        <v>83</v>
      </c>
      <c r="AT54" s="25" t="s">
        <v>83</v>
      </c>
      <c r="AU54" s="25" t="s">
        <v>71</v>
      </c>
      <c r="AV54" s="25" t="s">
        <v>71</v>
      </c>
      <c r="AW54" s="25" t="s">
        <v>83</v>
      </c>
      <c r="AX54" s="25" t="s">
        <v>72</v>
      </c>
      <c r="AY54" s="25" t="s">
        <v>85</v>
      </c>
      <c r="AZ54" s="25" t="s">
        <v>63</v>
      </c>
      <c r="BA54" s="25" t="s">
        <v>75</v>
      </c>
      <c r="BB54" s="25" t="s">
        <v>75</v>
      </c>
      <c r="BC54" s="25" t="s">
        <v>63</v>
      </c>
      <c r="BD54" s="25" t="s">
        <v>75</v>
      </c>
      <c r="BE54" s="25" t="s">
        <v>75</v>
      </c>
      <c r="BF54" s="25" t="s">
        <v>63</v>
      </c>
    </row>
    <row r="55" spans="1:58" ht="12.75" x14ac:dyDescent="0.2">
      <c r="A55" s="22">
        <v>54</v>
      </c>
      <c r="B55" s="22" t="s">
        <v>175</v>
      </c>
      <c r="C55" s="24">
        <v>43978.323914409717</v>
      </c>
      <c r="D55" s="25" t="s">
        <v>93</v>
      </c>
      <c r="E55" s="25" t="s">
        <v>76</v>
      </c>
      <c r="F55" s="25" t="s">
        <v>58</v>
      </c>
      <c r="G55" s="25">
        <v>3</v>
      </c>
      <c r="H55" s="25" t="s">
        <v>59</v>
      </c>
      <c r="I55" s="25" t="s">
        <v>60</v>
      </c>
      <c r="J55" s="25" t="s">
        <v>79</v>
      </c>
      <c r="K55" s="25" t="s">
        <v>61</v>
      </c>
      <c r="L55" s="25">
        <v>1</v>
      </c>
      <c r="M55" s="25">
        <v>1</v>
      </c>
      <c r="N55" s="25">
        <v>1</v>
      </c>
      <c r="O55" s="25">
        <v>4</v>
      </c>
      <c r="P55" s="25">
        <v>4</v>
      </c>
      <c r="Q55" s="25">
        <v>1</v>
      </c>
      <c r="R55" s="25">
        <v>1</v>
      </c>
      <c r="S55" s="25">
        <v>4</v>
      </c>
      <c r="T55" s="25">
        <v>1</v>
      </c>
      <c r="U55" s="25">
        <v>4</v>
      </c>
      <c r="V55" s="25">
        <v>4</v>
      </c>
      <c r="W55" s="25">
        <v>1</v>
      </c>
      <c r="X55" s="25" t="s">
        <v>63</v>
      </c>
      <c r="Y55" s="25" t="s">
        <v>63</v>
      </c>
      <c r="Z55" s="25" t="s">
        <v>63</v>
      </c>
      <c r="AA55" s="25" t="s">
        <v>63</v>
      </c>
      <c r="AB55" s="25" t="s">
        <v>63</v>
      </c>
      <c r="AC55" s="25" t="s">
        <v>63</v>
      </c>
      <c r="AD55" s="25" t="s">
        <v>63</v>
      </c>
      <c r="AE55" s="25" t="s">
        <v>65</v>
      </c>
      <c r="AF55" s="25" t="s">
        <v>65</v>
      </c>
      <c r="AG55" s="25" t="s">
        <v>65</v>
      </c>
      <c r="AH55" s="25" t="s">
        <v>66</v>
      </c>
      <c r="AI55" s="25" t="s">
        <v>65</v>
      </c>
      <c r="AJ55" s="25" t="s">
        <v>65</v>
      </c>
      <c r="AK55" s="25" t="s">
        <v>66</v>
      </c>
      <c r="AL55" s="25" t="s">
        <v>88</v>
      </c>
      <c r="AM55" s="25" t="s">
        <v>113</v>
      </c>
      <c r="AN55" s="25" t="s">
        <v>63</v>
      </c>
      <c r="AO55" s="25" t="s">
        <v>136</v>
      </c>
      <c r="AP55" s="25" t="s">
        <v>91</v>
      </c>
      <c r="AQ55" s="25" t="s">
        <v>71</v>
      </c>
      <c r="AR55" s="25" t="s">
        <v>71</v>
      </c>
      <c r="AS55" s="25" t="s">
        <v>71</v>
      </c>
      <c r="AT55" s="25" t="s">
        <v>71</v>
      </c>
      <c r="AU55" s="25" t="s">
        <v>71</v>
      </c>
      <c r="AV55" s="25" t="s">
        <v>71</v>
      </c>
      <c r="AW55" s="25" t="s">
        <v>71</v>
      </c>
      <c r="AX55" s="25" t="s">
        <v>72</v>
      </c>
      <c r="AY55" s="25" t="s">
        <v>85</v>
      </c>
      <c r="AZ55" s="25" t="s">
        <v>63</v>
      </c>
      <c r="BA55" s="25" t="s">
        <v>63</v>
      </c>
      <c r="BB55" s="25" t="s">
        <v>63</v>
      </c>
      <c r="BC55" s="25" t="s">
        <v>63</v>
      </c>
      <c r="BD55" s="25" t="s">
        <v>75</v>
      </c>
      <c r="BE55" s="25" t="s">
        <v>75</v>
      </c>
      <c r="BF55" s="25" t="s">
        <v>63</v>
      </c>
    </row>
    <row r="56" spans="1:58" ht="12.75" x14ac:dyDescent="0.2">
      <c r="A56" s="22">
        <v>55</v>
      </c>
      <c r="B56" s="22" t="s">
        <v>175</v>
      </c>
      <c r="C56" s="24">
        <v>43978.32483701389</v>
      </c>
      <c r="D56" s="25" t="s">
        <v>93</v>
      </c>
      <c r="E56" s="25" t="s">
        <v>76</v>
      </c>
      <c r="F56" s="25" t="s">
        <v>58</v>
      </c>
      <c r="G56" s="25">
        <v>4</v>
      </c>
      <c r="H56" s="25" t="s">
        <v>59</v>
      </c>
      <c r="I56" s="25" t="s">
        <v>78</v>
      </c>
      <c r="J56" s="25" t="s">
        <v>62</v>
      </c>
      <c r="K56" s="25" t="s">
        <v>61</v>
      </c>
      <c r="L56" s="25">
        <v>1</v>
      </c>
      <c r="M56" s="25">
        <v>1</v>
      </c>
      <c r="N56" s="25">
        <v>3</v>
      </c>
      <c r="O56" s="25">
        <v>3</v>
      </c>
      <c r="P56" s="25">
        <v>4</v>
      </c>
      <c r="Q56" s="25">
        <v>4</v>
      </c>
      <c r="R56" s="25">
        <v>3</v>
      </c>
      <c r="S56" s="25">
        <v>3</v>
      </c>
      <c r="T56" s="25">
        <v>3</v>
      </c>
      <c r="U56" s="25">
        <v>4</v>
      </c>
      <c r="V56" s="25">
        <v>1</v>
      </c>
      <c r="W56" s="25">
        <v>1</v>
      </c>
      <c r="X56" s="25" t="s">
        <v>75</v>
      </c>
      <c r="Y56" s="25" t="s">
        <v>75</v>
      </c>
      <c r="Z56" s="25" t="s">
        <v>63</v>
      </c>
      <c r="AA56" s="25" t="s">
        <v>63</v>
      </c>
      <c r="AB56" s="25" t="s">
        <v>74</v>
      </c>
      <c r="AC56" s="25" t="s">
        <v>75</v>
      </c>
      <c r="AD56" s="25" t="s">
        <v>63</v>
      </c>
      <c r="AE56" s="25" t="s">
        <v>65</v>
      </c>
      <c r="AF56" s="25" t="s">
        <v>66</v>
      </c>
      <c r="AG56" s="25" t="s">
        <v>65</v>
      </c>
      <c r="AH56" s="25" t="s">
        <v>66</v>
      </c>
      <c r="AI56" s="25" t="s">
        <v>65</v>
      </c>
      <c r="AJ56" s="25" t="s">
        <v>65</v>
      </c>
      <c r="AK56" s="25" t="s">
        <v>66</v>
      </c>
      <c r="AL56" s="25" t="s">
        <v>120</v>
      </c>
      <c r="AM56" s="25" t="s">
        <v>138</v>
      </c>
      <c r="AN56" s="25" t="s">
        <v>63</v>
      </c>
      <c r="AO56" s="25" t="s">
        <v>139</v>
      </c>
      <c r="AP56" s="25" t="s">
        <v>82</v>
      </c>
      <c r="AQ56" s="25" t="s">
        <v>83</v>
      </c>
      <c r="AR56" s="25" t="s">
        <v>83</v>
      </c>
      <c r="AS56" s="25" t="s">
        <v>83</v>
      </c>
      <c r="AT56" s="25" t="s">
        <v>71</v>
      </c>
      <c r="AU56" s="25" t="s">
        <v>83</v>
      </c>
      <c r="AV56" s="25" t="s">
        <v>71</v>
      </c>
      <c r="AW56" s="25" t="s">
        <v>83</v>
      </c>
      <c r="AX56" s="25" t="s">
        <v>84</v>
      </c>
      <c r="AY56" s="25" t="s">
        <v>119</v>
      </c>
      <c r="AZ56" s="25" t="s">
        <v>75</v>
      </c>
      <c r="BA56" s="25" t="s">
        <v>75</v>
      </c>
      <c r="BB56" s="25" t="s">
        <v>64</v>
      </c>
      <c r="BC56" s="25" t="s">
        <v>63</v>
      </c>
      <c r="BD56" s="25" t="s">
        <v>64</v>
      </c>
      <c r="BE56" s="25" t="s">
        <v>95</v>
      </c>
      <c r="BF56" s="25" t="s">
        <v>95</v>
      </c>
    </row>
    <row r="57" spans="1:58" ht="12.75" x14ac:dyDescent="0.2">
      <c r="A57" s="22">
        <v>56</v>
      </c>
      <c r="B57" s="22" t="s">
        <v>175</v>
      </c>
      <c r="C57" s="24">
        <v>43978.327205740745</v>
      </c>
      <c r="D57" s="25" t="s">
        <v>93</v>
      </c>
      <c r="E57" s="25" t="s">
        <v>76</v>
      </c>
      <c r="F57" s="25" t="s">
        <v>58</v>
      </c>
      <c r="G57" s="25">
        <v>3</v>
      </c>
      <c r="H57" s="25" t="s">
        <v>59</v>
      </c>
      <c r="I57" s="25" t="s">
        <v>60</v>
      </c>
      <c r="J57" s="25" t="s">
        <v>79</v>
      </c>
      <c r="K57" s="25" t="s">
        <v>62</v>
      </c>
      <c r="L57" s="25">
        <v>2</v>
      </c>
      <c r="M57" s="25">
        <v>1</v>
      </c>
      <c r="N57" s="25">
        <v>2</v>
      </c>
      <c r="O57" s="25">
        <v>2</v>
      </c>
      <c r="P57" s="25">
        <v>2</v>
      </c>
      <c r="Q57" s="25">
        <v>1</v>
      </c>
      <c r="R57" s="25">
        <v>1</v>
      </c>
      <c r="S57" s="25">
        <v>1</v>
      </c>
      <c r="T57" s="25">
        <v>2</v>
      </c>
      <c r="U57" s="25">
        <v>4</v>
      </c>
      <c r="V57" s="25">
        <v>2</v>
      </c>
      <c r="W57" s="25">
        <v>1</v>
      </c>
      <c r="X57" s="25" t="s">
        <v>75</v>
      </c>
      <c r="Y57" s="25" t="s">
        <v>63</v>
      </c>
      <c r="Z57" s="25" t="s">
        <v>63</v>
      </c>
      <c r="AA57" s="25" t="s">
        <v>64</v>
      </c>
      <c r="AB57" s="25" t="s">
        <v>63</v>
      </c>
      <c r="AC57" s="25" t="s">
        <v>63</v>
      </c>
      <c r="AD57" s="25" t="s">
        <v>63</v>
      </c>
      <c r="AE57" s="25" t="s">
        <v>65</v>
      </c>
      <c r="AF57" s="25" t="s">
        <v>66</v>
      </c>
      <c r="AG57" s="25" t="s">
        <v>66</v>
      </c>
      <c r="AH57" s="25" t="s">
        <v>65</v>
      </c>
      <c r="AI57" s="25" t="s">
        <v>65</v>
      </c>
      <c r="AJ57" s="25" t="s">
        <v>66</v>
      </c>
      <c r="AK57" s="25" t="s">
        <v>66</v>
      </c>
      <c r="AL57" s="25" t="s">
        <v>116</v>
      </c>
      <c r="AM57" s="25" t="s">
        <v>125</v>
      </c>
      <c r="AN57" s="25" t="s">
        <v>63</v>
      </c>
      <c r="AO57" s="25" t="s">
        <v>102</v>
      </c>
      <c r="AP57" s="25" t="s">
        <v>82</v>
      </c>
      <c r="AQ57" s="25" t="s">
        <v>71</v>
      </c>
      <c r="AR57" s="25" t="s">
        <v>71</v>
      </c>
      <c r="AS57" s="25" t="s">
        <v>92</v>
      </c>
      <c r="AT57" s="25" t="s">
        <v>92</v>
      </c>
      <c r="AU57" s="25" t="s">
        <v>71</v>
      </c>
      <c r="AV57" s="25" t="s">
        <v>71</v>
      </c>
      <c r="AW57" s="25" t="s">
        <v>71</v>
      </c>
      <c r="AX57" s="25" t="s">
        <v>84</v>
      </c>
      <c r="AY57" s="25" t="s">
        <v>85</v>
      </c>
      <c r="AZ57" s="25" t="s">
        <v>74</v>
      </c>
      <c r="BA57" s="25" t="s">
        <v>75</v>
      </c>
      <c r="BB57" s="25" t="s">
        <v>75</v>
      </c>
      <c r="BC57" s="25" t="s">
        <v>63</v>
      </c>
      <c r="BD57" s="25" t="s">
        <v>75</v>
      </c>
      <c r="BE57" s="25" t="s">
        <v>75</v>
      </c>
      <c r="BF57" s="25" t="s">
        <v>63</v>
      </c>
    </row>
    <row r="58" spans="1:58" ht="12.75" x14ac:dyDescent="0.2">
      <c r="A58" s="22">
        <v>57</v>
      </c>
      <c r="B58" s="22" t="s">
        <v>175</v>
      </c>
      <c r="C58" s="24">
        <v>43978.328181469908</v>
      </c>
      <c r="D58" s="25" t="s">
        <v>56</v>
      </c>
      <c r="E58" s="25" t="s">
        <v>143</v>
      </c>
      <c r="F58" s="25" t="s">
        <v>112</v>
      </c>
      <c r="G58" s="25">
        <v>5</v>
      </c>
      <c r="H58" s="25" t="s">
        <v>59</v>
      </c>
      <c r="I58" s="25" t="s">
        <v>60</v>
      </c>
      <c r="J58" s="25" t="s">
        <v>62</v>
      </c>
      <c r="K58" s="25" t="s">
        <v>61</v>
      </c>
      <c r="L58" s="25">
        <v>1</v>
      </c>
      <c r="M58" s="25">
        <v>3</v>
      </c>
      <c r="N58" s="25">
        <v>2</v>
      </c>
      <c r="O58" s="25">
        <v>2</v>
      </c>
      <c r="P58" s="25">
        <v>2</v>
      </c>
      <c r="Q58" s="25">
        <v>1</v>
      </c>
      <c r="R58" s="25">
        <v>1</v>
      </c>
      <c r="S58" s="25">
        <v>2</v>
      </c>
      <c r="T58" s="25">
        <v>2</v>
      </c>
      <c r="U58" s="25">
        <v>2</v>
      </c>
      <c r="V58" s="25">
        <v>2</v>
      </c>
      <c r="W58" s="25">
        <v>2</v>
      </c>
      <c r="X58" s="25" t="s">
        <v>75</v>
      </c>
      <c r="Y58" s="25" t="s">
        <v>63</v>
      </c>
      <c r="Z58" s="25" t="s">
        <v>63</v>
      </c>
      <c r="AA58" s="25" t="s">
        <v>75</v>
      </c>
      <c r="AB58" s="25" t="s">
        <v>63</v>
      </c>
      <c r="AC58" s="25" t="s">
        <v>75</v>
      </c>
      <c r="AD58" s="25" t="s">
        <v>63</v>
      </c>
      <c r="AE58" s="25" t="s">
        <v>65</v>
      </c>
      <c r="AF58" s="25" t="s">
        <v>65</v>
      </c>
      <c r="AG58" s="25" t="s">
        <v>65</v>
      </c>
      <c r="AH58" s="25" t="s">
        <v>65</v>
      </c>
      <c r="AI58" s="25" t="s">
        <v>65</v>
      </c>
      <c r="AJ58" s="25" t="s">
        <v>65</v>
      </c>
      <c r="AK58" s="25" t="s">
        <v>65</v>
      </c>
      <c r="AL58" s="25" t="s">
        <v>101</v>
      </c>
      <c r="AM58" s="25" t="s">
        <v>113</v>
      </c>
      <c r="AN58" s="25" t="s">
        <v>75</v>
      </c>
      <c r="AO58" s="25" t="s">
        <v>144</v>
      </c>
      <c r="AP58" s="25" t="s">
        <v>91</v>
      </c>
      <c r="AQ58" s="25" t="s">
        <v>83</v>
      </c>
      <c r="AR58" s="25" t="s">
        <v>83</v>
      </c>
      <c r="AS58" s="25" t="s">
        <v>83</v>
      </c>
      <c r="AT58" s="25" t="s">
        <v>83</v>
      </c>
      <c r="AU58" s="25" t="s">
        <v>83</v>
      </c>
      <c r="AV58" s="25" t="s">
        <v>83</v>
      </c>
      <c r="AW58" s="25" t="s">
        <v>83</v>
      </c>
      <c r="AX58" s="25" t="s">
        <v>84</v>
      </c>
      <c r="AY58" s="25" t="s">
        <v>73</v>
      </c>
      <c r="AZ58" s="25" t="s">
        <v>75</v>
      </c>
      <c r="BA58" s="25" t="s">
        <v>63</v>
      </c>
      <c r="BB58" s="25" t="s">
        <v>75</v>
      </c>
      <c r="BC58" s="25" t="s">
        <v>63</v>
      </c>
      <c r="BD58" s="25" t="s">
        <v>75</v>
      </c>
      <c r="BE58" s="25" t="s">
        <v>63</v>
      </c>
      <c r="BF58" s="25" t="s">
        <v>75</v>
      </c>
    </row>
    <row r="59" spans="1:58" ht="12.75" x14ac:dyDescent="0.2">
      <c r="A59" s="22">
        <v>58</v>
      </c>
      <c r="B59" s="22" t="s">
        <v>175</v>
      </c>
      <c r="C59" s="24">
        <v>43978.591442916666</v>
      </c>
      <c r="D59" s="25" t="s">
        <v>56</v>
      </c>
      <c r="E59" s="25" t="s">
        <v>57</v>
      </c>
      <c r="F59" s="25" t="s">
        <v>58</v>
      </c>
      <c r="G59" s="25">
        <v>5</v>
      </c>
      <c r="H59" s="25" t="s">
        <v>59</v>
      </c>
      <c r="I59" s="25" t="s">
        <v>60</v>
      </c>
      <c r="J59" s="25" t="s">
        <v>79</v>
      </c>
      <c r="K59" s="25" t="s">
        <v>61</v>
      </c>
      <c r="L59" s="25">
        <v>2</v>
      </c>
      <c r="M59" s="25">
        <v>1</v>
      </c>
      <c r="N59" s="25">
        <v>3</v>
      </c>
      <c r="O59" s="25">
        <v>4</v>
      </c>
      <c r="P59" s="25">
        <v>4</v>
      </c>
      <c r="Q59" s="25">
        <v>4</v>
      </c>
      <c r="R59" s="25">
        <v>2</v>
      </c>
      <c r="S59" s="25">
        <v>2</v>
      </c>
      <c r="T59" s="25">
        <v>4</v>
      </c>
      <c r="U59" s="25">
        <v>4</v>
      </c>
      <c r="V59" s="25">
        <v>2</v>
      </c>
      <c r="W59" s="25">
        <v>1</v>
      </c>
      <c r="X59" s="25" t="s">
        <v>75</v>
      </c>
      <c r="Y59" s="25" t="s">
        <v>75</v>
      </c>
      <c r="Z59" s="25" t="s">
        <v>63</v>
      </c>
      <c r="AA59" s="25" t="s">
        <v>63</v>
      </c>
      <c r="AB59" s="25" t="s">
        <v>74</v>
      </c>
      <c r="AC59" s="25" t="s">
        <v>63</v>
      </c>
      <c r="AD59" s="25" t="s">
        <v>75</v>
      </c>
      <c r="AE59" s="25" t="s">
        <v>65</v>
      </c>
      <c r="AF59" s="25" t="s">
        <v>66</v>
      </c>
      <c r="AG59" s="25" t="s">
        <v>66</v>
      </c>
      <c r="AH59" s="25" t="s">
        <v>66</v>
      </c>
      <c r="AI59" s="25" t="s">
        <v>65</v>
      </c>
      <c r="AJ59" s="25" t="s">
        <v>65</v>
      </c>
      <c r="AK59" s="25" t="s">
        <v>66</v>
      </c>
      <c r="AL59" s="25" t="s">
        <v>80</v>
      </c>
      <c r="AM59" s="25" t="s">
        <v>138</v>
      </c>
      <c r="AN59" s="25" t="s">
        <v>75</v>
      </c>
      <c r="AO59" s="25" t="s">
        <v>121</v>
      </c>
      <c r="AP59" s="25" t="s">
        <v>91</v>
      </c>
      <c r="AQ59" s="25" t="s">
        <v>92</v>
      </c>
      <c r="AR59" s="25" t="s">
        <v>92</v>
      </c>
      <c r="AS59" s="25" t="s">
        <v>92</v>
      </c>
      <c r="AT59" s="25" t="s">
        <v>71</v>
      </c>
      <c r="AU59" s="25" t="s">
        <v>71</v>
      </c>
      <c r="AV59" s="25" t="s">
        <v>71</v>
      </c>
      <c r="AW59" s="25" t="s">
        <v>71</v>
      </c>
      <c r="AX59" s="25" t="s">
        <v>84</v>
      </c>
      <c r="AY59" s="25" t="s">
        <v>85</v>
      </c>
      <c r="AZ59" s="25" t="s">
        <v>63</v>
      </c>
      <c r="BA59" s="25" t="s">
        <v>63</v>
      </c>
      <c r="BB59" s="25" t="s">
        <v>75</v>
      </c>
      <c r="BC59" s="25" t="s">
        <v>63</v>
      </c>
      <c r="BD59" s="25" t="s">
        <v>75</v>
      </c>
      <c r="BE59" s="25" t="s">
        <v>75</v>
      </c>
      <c r="BF59" s="25" t="s">
        <v>95</v>
      </c>
    </row>
    <row r="60" spans="1:58" ht="12.75" x14ac:dyDescent="0.2">
      <c r="A60" s="22">
        <v>59</v>
      </c>
      <c r="B60" s="22" t="s">
        <v>175</v>
      </c>
      <c r="C60" s="24">
        <v>43978.591837129628</v>
      </c>
      <c r="D60" s="25" t="s">
        <v>56</v>
      </c>
      <c r="E60" s="25" t="s">
        <v>76</v>
      </c>
      <c r="F60" s="25" t="s">
        <v>58</v>
      </c>
      <c r="G60" s="25">
        <v>3</v>
      </c>
      <c r="H60" s="25" t="s">
        <v>59</v>
      </c>
      <c r="I60" s="25" t="s">
        <v>60</v>
      </c>
      <c r="J60" s="25" t="s">
        <v>62</v>
      </c>
      <c r="K60" s="25" t="s">
        <v>79</v>
      </c>
      <c r="L60" s="25">
        <v>1</v>
      </c>
      <c r="M60" s="25">
        <v>1</v>
      </c>
      <c r="N60" s="25">
        <v>3</v>
      </c>
      <c r="O60" s="25">
        <v>4</v>
      </c>
      <c r="P60" s="25">
        <v>1</v>
      </c>
      <c r="Q60" s="25">
        <v>2</v>
      </c>
      <c r="R60" s="25">
        <v>2</v>
      </c>
      <c r="S60" s="25">
        <v>3</v>
      </c>
      <c r="T60" s="25">
        <v>4</v>
      </c>
      <c r="U60" s="25">
        <v>1</v>
      </c>
      <c r="V60" s="25">
        <v>4</v>
      </c>
      <c r="W60" s="25">
        <v>4</v>
      </c>
      <c r="X60" s="25" t="s">
        <v>75</v>
      </c>
      <c r="Y60" s="25" t="s">
        <v>75</v>
      </c>
      <c r="Z60" s="25" t="s">
        <v>75</v>
      </c>
      <c r="AA60" s="25" t="s">
        <v>75</v>
      </c>
      <c r="AB60" s="25" t="s">
        <v>95</v>
      </c>
      <c r="AC60" s="25" t="s">
        <v>75</v>
      </c>
      <c r="AD60" s="25" t="s">
        <v>95</v>
      </c>
      <c r="AE60" s="25" t="s">
        <v>65</v>
      </c>
      <c r="AF60" s="25" t="s">
        <v>66</v>
      </c>
      <c r="AG60" s="25" t="s">
        <v>65</v>
      </c>
      <c r="AH60" s="25" t="s">
        <v>66</v>
      </c>
      <c r="AI60" s="25" t="s">
        <v>65</v>
      </c>
      <c r="AJ60" s="25" t="s">
        <v>65</v>
      </c>
      <c r="AK60" s="25" t="s">
        <v>65</v>
      </c>
      <c r="AL60" s="25" t="s">
        <v>101</v>
      </c>
      <c r="AM60" s="25" t="s">
        <v>98</v>
      </c>
      <c r="AN60" s="25" t="s">
        <v>75</v>
      </c>
      <c r="AO60" s="25" t="s">
        <v>109</v>
      </c>
      <c r="AP60" s="25" t="s">
        <v>91</v>
      </c>
      <c r="AQ60" s="25" t="s">
        <v>92</v>
      </c>
      <c r="AR60" s="25" t="s">
        <v>83</v>
      </c>
      <c r="AS60" s="25" t="s">
        <v>83</v>
      </c>
      <c r="AT60" s="25" t="s">
        <v>83</v>
      </c>
      <c r="AU60" s="25" t="s">
        <v>92</v>
      </c>
      <c r="AV60" s="25" t="s">
        <v>92</v>
      </c>
      <c r="AW60" s="25" t="s">
        <v>106</v>
      </c>
      <c r="AX60" s="25" t="s">
        <v>72</v>
      </c>
      <c r="AY60" s="25" t="s">
        <v>115</v>
      </c>
      <c r="AZ60" s="25" t="s">
        <v>63</v>
      </c>
      <c r="BA60" s="25" t="s">
        <v>63</v>
      </c>
      <c r="BB60" s="25" t="s">
        <v>75</v>
      </c>
      <c r="BC60" s="25" t="s">
        <v>63</v>
      </c>
      <c r="BD60" s="25" t="s">
        <v>75</v>
      </c>
      <c r="BE60" s="25" t="s">
        <v>75</v>
      </c>
      <c r="BF60" s="25" t="s">
        <v>63</v>
      </c>
    </row>
    <row r="61" spans="1:58" ht="12.75" x14ac:dyDescent="0.2">
      <c r="A61" s="22">
        <v>60</v>
      </c>
      <c r="B61" s="22" t="s">
        <v>175</v>
      </c>
      <c r="C61" s="24">
        <v>43978.592350833336</v>
      </c>
      <c r="D61" s="25" t="s">
        <v>93</v>
      </c>
      <c r="E61" s="25" t="s">
        <v>76</v>
      </c>
      <c r="F61" s="25" t="s">
        <v>117</v>
      </c>
      <c r="G61" s="25">
        <v>4</v>
      </c>
      <c r="H61" s="25" t="s">
        <v>59</v>
      </c>
      <c r="I61" s="25" t="s">
        <v>60</v>
      </c>
      <c r="J61" s="25" t="s">
        <v>79</v>
      </c>
      <c r="K61" s="25" t="s">
        <v>61</v>
      </c>
      <c r="L61" s="25">
        <v>1</v>
      </c>
      <c r="M61" s="25">
        <v>1</v>
      </c>
      <c r="N61" s="25">
        <v>3</v>
      </c>
      <c r="O61" s="25">
        <v>1</v>
      </c>
      <c r="P61" s="25">
        <v>4</v>
      </c>
      <c r="Q61" s="25">
        <v>2</v>
      </c>
      <c r="R61" s="25">
        <v>1</v>
      </c>
      <c r="S61" s="25">
        <v>3</v>
      </c>
      <c r="T61" s="25">
        <v>3</v>
      </c>
      <c r="U61" s="25">
        <v>2</v>
      </c>
      <c r="V61" s="25">
        <v>1</v>
      </c>
      <c r="W61" s="25">
        <v>3</v>
      </c>
      <c r="X61" s="25" t="s">
        <v>63</v>
      </c>
      <c r="Y61" s="25" t="s">
        <v>75</v>
      </c>
      <c r="Z61" s="25" t="s">
        <v>63</v>
      </c>
      <c r="AA61" s="25" t="s">
        <v>63</v>
      </c>
      <c r="AB61" s="25" t="s">
        <v>95</v>
      </c>
      <c r="AC61" s="25" t="s">
        <v>95</v>
      </c>
      <c r="AD61" s="25" t="s">
        <v>63</v>
      </c>
      <c r="AE61" s="25" t="s">
        <v>65</v>
      </c>
      <c r="AF61" s="25" t="s">
        <v>66</v>
      </c>
      <c r="AG61" s="25" t="s">
        <v>66</v>
      </c>
      <c r="AH61" s="25" t="s">
        <v>65</v>
      </c>
      <c r="AI61" s="25" t="s">
        <v>65</v>
      </c>
      <c r="AJ61" s="25" t="s">
        <v>65</v>
      </c>
      <c r="AK61" s="25" t="s">
        <v>65</v>
      </c>
      <c r="AL61" s="25" t="s">
        <v>120</v>
      </c>
      <c r="AM61" s="25" t="s">
        <v>122</v>
      </c>
      <c r="AN61" s="25" t="s">
        <v>75</v>
      </c>
      <c r="AO61" s="25" t="s">
        <v>109</v>
      </c>
      <c r="AP61" s="25" t="s">
        <v>82</v>
      </c>
      <c r="AQ61" s="25" t="s">
        <v>71</v>
      </c>
      <c r="AR61" s="25" t="s">
        <v>71</v>
      </c>
      <c r="AS61" s="25" t="s">
        <v>83</v>
      </c>
      <c r="AT61" s="25" t="s">
        <v>83</v>
      </c>
      <c r="AU61" s="25" t="s">
        <v>71</v>
      </c>
      <c r="AV61" s="25" t="s">
        <v>71</v>
      </c>
      <c r="AW61" s="25" t="s">
        <v>71</v>
      </c>
      <c r="AX61" s="25" t="s">
        <v>72</v>
      </c>
      <c r="AY61" s="25" t="s">
        <v>85</v>
      </c>
      <c r="AZ61" s="25" t="s">
        <v>64</v>
      </c>
      <c r="BA61" s="25" t="s">
        <v>74</v>
      </c>
      <c r="BB61" s="25" t="s">
        <v>75</v>
      </c>
      <c r="BC61" s="25" t="s">
        <v>63</v>
      </c>
      <c r="BD61" s="25" t="s">
        <v>75</v>
      </c>
      <c r="BE61" s="25" t="s">
        <v>75</v>
      </c>
      <c r="BF61" s="25" t="s">
        <v>63</v>
      </c>
    </row>
    <row r="62" spans="1:58" ht="12.75" x14ac:dyDescent="0.2">
      <c r="A62" s="22">
        <v>61</v>
      </c>
      <c r="B62" s="22" t="s">
        <v>175</v>
      </c>
      <c r="C62" s="24">
        <v>43978.592660486116</v>
      </c>
      <c r="D62" s="25" t="s">
        <v>56</v>
      </c>
      <c r="E62" s="25" t="s">
        <v>76</v>
      </c>
      <c r="F62" s="25" t="s">
        <v>77</v>
      </c>
      <c r="G62" s="25">
        <v>3</v>
      </c>
      <c r="H62" s="25" t="s">
        <v>97</v>
      </c>
      <c r="I62" s="25" t="s">
        <v>60</v>
      </c>
      <c r="J62" s="25" t="s">
        <v>62</v>
      </c>
      <c r="K62" s="25" t="s">
        <v>61</v>
      </c>
      <c r="L62" s="25">
        <v>2</v>
      </c>
      <c r="M62" s="25">
        <v>1</v>
      </c>
      <c r="N62" s="25">
        <v>2</v>
      </c>
      <c r="O62" s="25">
        <v>3</v>
      </c>
      <c r="P62" s="25">
        <v>3</v>
      </c>
      <c r="Q62" s="25">
        <v>3</v>
      </c>
      <c r="R62" s="25">
        <v>3</v>
      </c>
      <c r="S62" s="25">
        <v>2</v>
      </c>
      <c r="T62" s="25">
        <v>1</v>
      </c>
      <c r="U62" s="25">
        <v>1</v>
      </c>
      <c r="V62" s="25">
        <v>1</v>
      </c>
      <c r="W62" s="25">
        <v>2</v>
      </c>
      <c r="X62" s="25" t="s">
        <v>75</v>
      </c>
      <c r="Y62" s="25" t="s">
        <v>75</v>
      </c>
      <c r="Z62" s="25" t="s">
        <v>75</v>
      </c>
      <c r="AA62" s="25" t="s">
        <v>75</v>
      </c>
      <c r="AB62" s="25" t="s">
        <v>63</v>
      </c>
      <c r="AC62" s="25" t="s">
        <v>63</v>
      </c>
      <c r="AD62" s="25" t="s">
        <v>63</v>
      </c>
      <c r="AE62" s="25" t="s">
        <v>65</v>
      </c>
      <c r="AF62" s="25" t="s">
        <v>66</v>
      </c>
      <c r="AG62" s="25" t="s">
        <v>66</v>
      </c>
      <c r="AH62" s="25" t="s">
        <v>65</v>
      </c>
      <c r="AI62" s="25" t="s">
        <v>65</v>
      </c>
      <c r="AJ62" s="25" t="s">
        <v>65</v>
      </c>
      <c r="AK62" s="25" t="s">
        <v>65</v>
      </c>
      <c r="AL62" s="25" t="s">
        <v>130</v>
      </c>
      <c r="AM62" s="25" t="s">
        <v>122</v>
      </c>
      <c r="AN62" s="25" t="s">
        <v>75</v>
      </c>
      <c r="AO62" s="25" t="s">
        <v>154</v>
      </c>
      <c r="AP62" s="25" t="s">
        <v>91</v>
      </c>
      <c r="AQ62" s="25" t="s">
        <v>92</v>
      </c>
      <c r="AR62" s="25" t="s">
        <v>92</v>
      </c>
      <c r="AS62" s="25" t="s">
        <v>92</v>
      </c>
      <c r="AT62" s="25" t="s">
        <v>92</v>
      </c>
      <c r="AU62" s="25" t="s">
        <v>92</v>
      </c>
      <c r="AV62" s="25" t="s">
        <v>92</v>
      </c>
      <c r="AW62" s="25" t="s">
        <v>92</v>
      </c>
      <c r="AX62" s="25" t="s">
        <v>72</v>
      </c>
      <c r="AY62" s="25" t="s">
        <v>126</v>
      </c>
      <c r="AZ62" s="25" t="s">
        <v>63</v>
      </c>
      <c r="BA62" s="25" t="s">
        <v>75</v>
      </c>
      <c r="BB62" s="25" t="s">
        <v>63</v>
      </c>
      <c r="BC62" s="25" t="s">
        <v>63</v>
      </c>
      <c r="BD62" s="25" t="s">
        <v>75</v>
      </c>
      <c r="BE62" s="25" t="s">
        <v>75</v>
      </c>
      <c r="BF62" s="25" t="s">
        <v>75</v>
      </c>
    </row>
    <row r="63" spans="1:58" ht="12.75" x14ac:dyDescent="0.2">
      <c r="A63" s="22">
        <v>62</v>
      </c>
      <c r="B63" s="22" t="s">
        <v>175</v>
      </c>
      <c r="C63" s="24">
        <v>43978.593016273153</v>
      </c>
      <c r="D63" s="25" t="s">
        <v>93</v>
      </c>
      <c r="E63" s="25" t="s">
        <v>76</v>
      </c>
      <c r="F63" s="25" t="s">
        <v>58</v>
      </c>
      <c r="G63" s="25">
        <v>4</v>
      </c>
      <c r="H63" s="25" t="s">
        <v>97</v>
      </c>
      <c r="I63" s="25" t="s">
        <v>60</v>
      </c>
      <c r="J63" s="25" t="s">
        <v>79</v>
      </c>
      <c r="K63" s="25" t="s">
        <v>61</v>
      </c>
      <c r="L63" s="25">
        <v>2</v>
      </c>
      <c r="M63" s="25">
        <v>1</v>
      </c>
      <c r="N63" s="25">
        <v>1</v>
      </c>
      <c r="O63" s="25">
        <v>3</v>
      </c>
      <c r="P63" s="25">
        <v>2</v>
      </c>
      <c r="Q63" s="25">
        <v>2</v>
      </c>
      <c r="R63" s="25">
        <v>2</v>
      </c>
      <c r="S63" s="25">
        <v>3</v>
      </c>
      <c r="T63" s="25">
        <v>3</v>
      </c>
      <c r="U63" s="25">
        <v>4</v>
      </c>
      <c r="V63" s="25">
        <v>2</v>
      </c>
      <c r="W63" s="25">
        <v>1</v>
      </c>
      <c r="X63" s="25" t="s">
        <v>63</v>
      </c>
      <c r="Y63" s="25" t="s">
        <v>75</v>
      </c>
      <c r="Z63" s="25" t="s">
        <v>95</v>
      </c>
      <c r="AA63" s="25" t="s">
        <v>63</v>
      </c>
      <c r="AB63" s="25" t="s">
        <v>63</v>
      </c>
      <c r="AC63" s="25" t="s">
        <v>75</v>
      </c>
      <c r="AD63" s="25" t="s">
        <v>64</v>
      </c>
      <c r="AE63" s="25" t="s">
        <v>66</v>
      </c>
      <c r="AF63" s="25" t="s">
        <v>65</v>
      </c>
      <c r="AG63" s="25" t="s">
        <v>65</v>
      </c>
      <c r="AH63" s="25" t="s">
        <v>66</v>
      </c>
      <c r="AI63" s="25" t="s">
        <v>65</v>
      </c>
      <c r="AJ63" s="25" t="s">
        <v>65</v>
      </c>
      <c r="AK63" s="25" t="s">
        <v>65</v>
      </c>
      <c r="AL63" s="25" t="s">
        <v>128</v>
      </c>
      <c r="AM63" s="25" t="s">
        <v>96</v>
      </c>
      <c r="AN63" s="25" t="s">
        <v>63</v>
      </c>
      <c r="AO63" s="25" t="s">
        <v>157</v>
      </c>
      <c r="AP63" s="25" t="s">
        <v>82</v>
      </c>
      <c r="AQ63" s="25" t="s">
        <v>71</v>
      </c>
      <c r="AR63" s="25" t="s">
        <v>92</v>
      </c>
      <c r="AS63" s="25" t="s">
        <v>71</v>
      </c>
      <c r="AT63" s="25" t="s">
        <v>71</v>
      </c>
      <c r="AU63" s="25" t="s">
        <v>71</v>
      </c>
      <c r="AV63" s="25" t="s">
        <v>71</v>
      </c>
      <c r="AW63" s="25" t="s">
        <v>92</v>
      </c>
      <c r="AX63" s="25" t="s">
        <v>111</v>
      </c>
      <c r="AY63" s="25" t="s">
        <v>85</v>
      </c>
      <c r="AZ63" s="25" t="s">
        <v>63</v>
      </c>
      <c r="BA63" s="25" t="s">
        <v>63</v>
      </c>
      <c r="BB63" s="25" t="s">
        <v>75</v>
      </c>
      <c r="BC63" s="25" t="s">
        <v>63</v>
      </c>
      <c r="BD63" s="25" t="s">
        <v>75</v>
      </c>
      <c r="BE63" s="25" t="s">
        <v>75</v>
      </c>
      <c r="BF63" s="25" t="s">
        <v>63</v>
      </c>
    </row>
    <row r="64" spans="1:58" ht="12.75" x14ac:dyDescent="0.2">
      <c r="A64" s="22">
        <v>63</v>
      </c>
      <c r="B64" s="22" t="s">
        <v>175</v>
      </c>
      <c r="C64" s="24">
        <v>43978.593641840278</v>
      </c>
      <c r="D64" s="25" t="s">
        <v>56</v>
      </c>
      <c r="E64" s="25" t="s">
        <v>76</v>
      </c>
      <c r="F64" s="25" t="s">
        <v>58</v>
      </c>
      <c r="G64" s="25">
        <v>3</v>
      </c>
      <c r="H64" s="25" t="s">
        <v>97</v>
      </c>
      <c r="I64" s="25" t="s">
        <v>94</v>
      </c>
      <c r="J64" s="25" t="s">
        <v>79</v>
      </c>
      <c r="K64" s="25" t="s">
        <v>61</v>
      </c>
      <c r="L64" s="25">
        <v>1</v>
      </c>
      <c r="M64" s="25">
        <v>1</v>
      </c>
      <c r="N64" s="25">
        <v>2</v>
      </c>
      <c r="O64" s="25">
        <v>3</v>
      </c>
      <c r="P64" s="25">
        <v>2</v>
      </c>
      <c r="Q64" s="25">
        <v>1</v>
      </c>
      <c r="R64" s="25">
        <v>2</v>
      </c>
      <c r="S64" s="25">
        <v>2</v>
      </c>
      <c r="T64" s="25">
        <v>1</v>
      </c>
      <c r="U64" s="25">
        <v>1</v>
      </c>
      <c r="V64" s="25">
        <v>1</v>
      </c>
      <c r="W64" s="25">
        <v>4</v>
      </c>
      <c r="X64" s="25" t="s">
        <v>64</v>
      </c>
      <c r="Y64" s="25" t="s">
        <v>63</v>
      </c>
      <c r="Z64" s="25" t="s">
        <v>64</v>
      </c>
      <c r="AA64" s="25" t="s">
        <v>63</v>
      </c>
      <c r="AB64" s="25" t="s">
        <v>95</v>
      </c>
      <c r="AC64" s="25" t="s">
        <v>63</v>
      </c>
      <c r="AD64" s="25" t="s">
        <v>63</v>
      </c>
      <c r="AE64" s="25" t="s">
        <v>65</v>
      </c>
      <c r="AF64" s="25" t="s">
        <v>65</v>
      </c>
      <c r="AG64" s="25" t="s">
        <v>66</v>
      </c>
      <c r="AH64" s="25" t="s">
        <v>66</v>
      </c>
      <c r="AI64" s="25" t="s">
        <v>65</v>
      </c>
      <c r="AJ64" s="25" t="s">
        <v>65</v>
      </c>
      <c r="AK64" s="25" t="s">
        <v>65</v>
      </c>
      <c r="AL64" s="25" t="s">
        <v>80</v>
      </c>
      <c r="AM64" s="25" t="s">
        <v>68</v>
      </c>
      <c r="AN64" s="25" t="s">
        <v>64</v>
      </c>
      <c r="AO64" s="25" t="s">
        <v>131</v>
      </c>
      <c r="AP64" s="25" t="s">
        <v>82</v>
      </c>
      <c r="AQ64" s="25" t="s">
        <v>71</v>
      </c>
      <c r="AR64" s="25" t="s">
        <v>71</v>
      </c>
      <c r="AS64" s="25" t="s">
        <v>71</v>
      </c>
      <c r="AT64" s="25" t="s">
        <v>71</v>
      </c>
      <c r="AU64" s="25" t="s">
        <v>83</v>
      </c>
      <c r="AV64" s="25" t="s">
        <v>71</v>
      </c>
      <c r="AW64" s="25" t="s">
        <v>71</v>
      </c>
      <c r="AX64" s="25" t="s">
        <v>72</v>
      </c>
      <c r="AY64" s="25" t="s">
        <v>85</v>
      </c>
      <c r="AZ64" s="25" t="s">
        <v>64</v>
      </c>
      <c r="BA64" s="25" t="s">
        <v>63</v>
      </c>
      <c r="BB64" s="25" t="s">
        <v>75</v>
      </c>
      <c r="BC64" s="25" t="s">
        <v>64</v>
      </c>
      <c r="BD64" s="25" t="s">
        <v>75</v>
      </c>
      <c r="BE64" s="25" t="s">
        <v>75</v>
      </c>
      <c r="BF64" s="25" t="s">
        <v>64</v>
      </c>
    </row>
    <row r="65" spans="1:58" ht="12.75" x14ac:dyDescent="0.2">
      <c r="A65" s="22">
        <v>64</v>
      </c>
      <c r="B65" s="22" t="s">
        <v>175</v>
      </c>
      <c r="C65" s="24">
        <v>43979.422009062502</v>
      </c>
      <c r="D65" s="25" t="s">
        <v>93</v>
      </c>
      <c r="E65" s="25" t="s">
        <v>143</v>
      </c>
      <c r="F65" s="25" t="s">
        <v>117</v>
      </c>
      <c r="G65" s="25">
        <v>2</v>
      </c>
      <c r="H65" s="25" t="s">
        <v>59</v>
      </c>
      <c r="I65" s="25" t="s">
        <v>94</v>
      </c>
      <c r="J65" s="25" t="s">
        <v>79</v>
      </c>
      <c r="K65" s="25" t="s">
        <v>62</v>
      </c>
      <c r="L65" s="25">
        <v>1</v>
      </c>
      <c r="M65" s="25">
        <v>2</v>
      </c>
      <c r="N65" s="25">
        <v>1</v>
      </c>
      <c r="O65" s="25">
        <v>1</v>
      </c>
      <c r="P65" s="25">
        <v>1</v>
      </c>
      <c r="Q65" s="25">
        <v>3</v>
      </c>
      <c r="R65" s="25">
        <v>1</v>
      </c>
      <c r="S65" s="25">
        <v>2</v>
      </c>
      <c r="T65" s="25">
        <v>1</v>
      </c>
      <c r="U65" s="25">
        <v>2</v>
      </c>
      <c r="V65" s="25">
        <v>1</v>
      </c>
      <c r="W65" s="25">
        <v>2</v>
      </c>
      <c r="X65" s="25" t="s">
        <v>75</v>
      </c>
      <c r="Y65" s="25" t="s">
        <v>75</v>
      </c>
      <c r="Z65" s="25" t="s">
        <v>63</v>
      </c>
      <c r="AA65" s="25" t="s">
        <v>63</v>
      </c>
      <c r="AB65" s="25" t="s">
        <v>63</v>
      </c>
      <c r="AC65" s="25" t="s">
        <v>63</v>
      </c>
      <c r="AD65" s="25" t="s">
        <v>63</v>
      </c>
      <c r="AE65" s="25" t="s">
        <v>65</v>
      </c>
      <c r="AF65" s="25" t="s">
        <v>66</v>
      </c>
      <c r="AG65" s="25" t="s">
        <v>66</v>
      </c>
      <c r="AH65" s="25" t="s">
        <v>66</v>
      </c>
      <c r="AI65" s="25" t="s">
        <v>66</v>
      </c>
      <c r="AJ65" s="25" t="s">
        <v>66</v>
      </c>
      <c r="AK65" s="25" t="s">
        <v>66</v>
      </c>
      <c r="AL65" s="25" t="s">
        <v>101</v>
      </c>
      <c r="AM65" s="25" t="s">
        <v>68</v>
      </c>
      <c r="AN65" s="25" t="s">
        <v>75</v>
      </c>
      <c r="AO65" s="25" t="s">
        <v>133</v>
      </c>
      <c r="AP65" s="25" t="s">
        <v>82</v>
      </c>
      <c r="AQ65" s="25" t="s">
        <v>83</v>
      </c>
      <c r="AR65" s="25" t="s">
        <v>83</v>
      </c>
      <c r="AS65" s="25" t="s">
        <v>83</v>
      </c>
      <c r="AT65" s="25" t="s">
        <v>83</v>
      </c>
      <c r="AU65" s="25" t="s">
        <v>83</v>
      </c>
      <c r="AV65" s="25" t="s">
        <v>83</v>
      </c>
      <c r="AW65" s="25" t="s">
        <v>83</v>
      </c>
      <c r="AX65" s="25" t="s">
        <v>84</v>
      </c>
      <c r="AY65" s="25" t="s">
        <v>110</v>
      </c>
      <c r="AZ65" s="25" t="s">
        <v>75</v>
      </c>
      <c r="BA65" s="25" t="s">
        <v>75</v>
      </c>
      <c r="BB65" s="25" t="s">
        <v>75</v>
      </c>
      <c r="BC65" s="25" t="s">
        <v>75</v>
      </c>
      <c r="BD65" s="25" t="s">
        <v>75</v>
      </c>
      <c r="BE65" s="25" t="s">
        <v>75</v>
      </c>
      <c r="BF65" s="25" t="s">
        <v>75</v>
      </c>
    </row>
    <row r="66" spans="1:58" ht="12.75" x14ac:dyDescent="0.2">
      <c r="A66" s="22">
        <v>65</v>
      </c>
      <c r="B66" s="22" t="s">
        <v>175</v>
      </c>
      <c r="C66" s="24">
        <v>43979.423958495376</v>
      </c>
      <c r="D66" s="25" t="s">
        <v>56</v>
      </c>
      <c r="E66" s="25" t="s">
        <v>76</v>
      </c>
      <c r="F66" s="25" t="s">
        <v>58</v>
      </c>
      <c r="G66" s="25">
        <v>4</v>
      </c>
      <c r="H66" s="25" t="s">
        <v>97</v>
      </c>
      <c r="I66" s="25" t="s">
        <v>60</v>
      </c>
      <c r="J66" s="25" t="s">
        <v>62</v>
      </c>
      <c r="K66" s="25" t="s">
        <v>62</v>
      </c>
      <c r="L66" s="25">
        <v>2</v>
      </c>
      <c r="M66" s="25">
        <v>1</v>
      </c>
      <c r="N66" s="25">
        <v>2</v>
      </c>
      <c r="O66" s="25">
        <v>2</v>
      </c>
      <c r="P66" s="25">
        <v>1</v>
      </c>
      <c r="Q66" s="25">
        <v>1</v>
      </c>
      <c r="R66" s="25">
        <v>1</v>
      </c>
      <c r="S66" s="25">
        <v>1</v>
      </c>
      <c r="T66" s="25">
        <v>1</v>
      </c>
      <c r="U66" s="25">
        <v>2</v>
      </c>
      <c r="V66" s="25">
        <v>2</v>
      </c>
      <c r="W66" s="25">
        <v>2</v>
      </c>
      <c r="X66" s="25" t="s">
        <v>75</v>
      </c>
      <c r="Y66" s="25" t="s">
        <v>63</v>
      </c>
      <c r="Z66" s="25" t="s">
        <v>63</v>
      </c>
      <c r="AA66" s="25" t="s">
        <v>64</v>
      </c>
      <c r="AB66" s="25" t="s">
        <v>74</v>
      </c>
      <c r="AC66" s="25" t="s">
        <v>95</v>
      </c>
      <c r="AD66" s="25" t="s">
        <v>75</v>
      </c>
      <c r="AE66" s="25" t="s">
        <v>65</v>
      </c>
      <c r="AF66" s="25" t="s">
        <v>65</v>
      </c>
      <c r="AG66" s="25" t="s">
        <v>65</v>
      </c>
      <c r="AH66" s="25" t="s">
        <v>66</v>
      </c>
      <c r="AI66" s="25" t="s">
        <v>65</v>
      </c>
      <c r="AJ66" s="25" t="s">
        <v>65</v>
      </c>
      <c r="AK66" s="25" t="s">
        <v>65</v>
      </c>
      <c r="AL66" s="25" t="s">
        <v>128</v>
      </c>
      <c r="AM66" s="25" t="s">
        <v>68</v>
      </c>
      <c r="AN66" s="25" t="s">
        <v>63</v>
      </c>
      <c r="AO66" s="25" t="s">
        <v>166</v>
      </c>
      <c r="AP66" s="25" t="s">
        <v>82</v>
      </c>
      <c r="AQ66" s="25" t="s">
        <v>71</v>
      </c>
      <c r="AR66" s="25" t="s">
        <v>92</v>
      </c>
      <c r="AS66" s="25" t="s">
        <v>92</v>
      </c>
      <c r="AT66" s="25" t="s">
        <v>92</v>
      </c>
      <c r="AU66" s="25" t="s">
        <v>71</v>
      </c>
      <c r="AV66" s="25" t="s">
        <v>92</v>
      </c>
      <c r="AW66" s="25" t="s">
        <v>92</v>
      </c>
      <c r="AX66" s="25" t="s">
        <v>111</v>
      </c>
      <c r="AY66" s="25" t="s">
        <v>73</v>
      </c>
      <c r="AZ66" s="25" t="s">
        <v>74</v>
      </c>
      <c r="BA66" s="25" t="s">
        <v>63</v>
      </c>
      <c r="BB66" s="25" t="s">
        <v>75</v>
      </c>
      <c r="BC66" s="25" t="s">
        <v>63</v>
      </c>
      <c r="BD66" s="25" t="s">
        <v>75</v>
      </c>
      <c r="BE66" s="25" t="s">
        <v>75</v>
      </c>
      <c r="BF66" s="25" t="s">
        <v>64</v>
      </c>
    </row>
    <row r="67" spans="1:58" ht="12.75" x14ac:dyDescent="0.2">
      <c r="A67" s="22">
        <v>66</v>
      </c>
      <c r="B67" s="22" t="s">
        <v>175</v>
      </c>
      <c r="C67" s="24">
        <v>43979.424454456021</v>
      </c>
      <c r="D67" s="25" t="s">
        <v>93</v>
      </c>
      <c r="E67" s="25" t="s">
        <v>76</v>
      </c>
      <c r="F67" s="25" t="s">
        <v>58</v>
      </c>
      <c r="G67" s="25">
        <v>3</v>
      </c>
      <c r="H67" s="25" t="s">
        <v>59</v>
      </c>
      <c r="I67" s="25" t="s">
        <v>60</v>
      </c>
      <c r="J67" s="25" t="s">
        <v>61</v>
      </c>
      <c r="K67" s="25" t="s">
        <v>62</v>
      </c>
      <c r="L67" s="25">
        <v>3</v>
      </c>
      <c r="M67" s="25">
        <v>1</v>
      </c>
      <c r="N67" s="25">
        <v>2</v>
      </c>
      <c r="O67" s="25">
        <v>2</v>
      </c>
      <c r="P67" s="25">
        <v>1</v>
      </c>
      <c r="Q67" s="25">
        <v>1</v>
      </c>
      <c r="R67" s="25">
        <v>1</v>
      </c>
      <c r="S67" s="25">
        <v>1</v>
      </c>
      <c r="T67" s="25">
        <v>2</v>
      </c>
      <c r="U67" s="25">
        <v>4</v>
      </c>
      <c r="V67" s="25">
        <v>4</v>
      </c>
      <c r="W67" s="25">
        <v>1</v>
      </c>
      <c r="X67" s="25" t="s">
        <v>75</v>
      </c>
      <c r="Y67" s="25" t="s">
        <v>63</v>
      </c>
      <c r="Z67" s="25" t="s">
        <v>63</v>
      </c>
      <c r="AA67" s="25" t="s">
        <v>64</v>
      </c>
      <c r="AB67" s="25" t="s">
        <v>74</v>
      </c>
      <c r="AC67" s="25" t="s">
        <v>63</v>
      </c>
      <c r="AD67" s="25" t="s">
        <v>63</v>
      </c>
      <c r="AE67" s="25" t="s">
        <v>66</v>
      </c>
      <c r="AF67" s="25" t="s">
        <v>65</v>
      </c>
      <c r="AG67" s="25" t="s">
        <v>65</v>
      </c>
      <c r="AH67" s="25" t="s">
        <v>66</v>
      </c>
      <c r="AI67" s="25" t="s">
        <v>65</v>
      </c>
      <c r="AJ67" s="25" t="s">
        <v>65</v>
      </c>
      <c r="AK67" s="25" t="s">
        <v>65</v>
      </c>
      <c r="AL67" s="25" t="s">
        <v>167</v>
      </c>
      <c r="AM67" s="25" t="s">
        <v>98</v>
      </c>
      <c r="AN67" s="25" t="s">
        <v>75</v>
      </c>
      <c r="AO67" s="25" t="s">
        <v>168</v>
      </c>
      <c r="AP67" s="25" t="s">
        <v>70</v>
      </c>
      <c r="AQ67" s="25" t="s">
        <v>71</v>
      </c>
      <c r="AR67" s="25" t="s">
        <v>71</v>
      </c>
      <c r="AS67" s="25" t="s">
        <v>71</v>
      </c>
      <c r="AT67" s="25" t="s">
        <v>71</v>
      </c>
      <c r="AU67" s="25" t="s">
        <v>71</v>
      </c>
      <c r="AV67" s="25" t="s">
        <v>71</v>
      </c>
      <c r="AW67" s="25" t="s">
        <v>71</v>
      </c>
      <c r="AX67" s="25" t="s">
        <v>72</v>
      </c>
      <c r="AY67" s="25" t="s">
        <v>107</v>
      </c>
      <c r="AZ67" s="25" t="s">
        <v>95</v>
      </c>
      <c r="BA67" s="25" t="s">
        <v>63</v>
      </c>
      <c r="BB67" s="25" t="s">
        <v>75</v>
      </c>
      <c r="BC67" s="25" t="s">
        <v>75</v>
      </c>
      <c r="BD67" s="25" t="s">
        <v>75</v>
      </c>
      <c r="BE67" s="25" t="s">
        <v>75</v>
      </c>
      <c r="BF67" s="25" t="s">
        <v>63</v>
      </c>
    </row>
    <row r="68" spans="1:58" ht="12.75" x14ac:dyDescent="0.2">
      <c r="A68" s="22">
        <v>67</v>
      </c>
      <c r="B68" s="22" t="s">
        <v>175</v>
      </c>
      <c r="C68" s="24">
        <v>43979.42455074074</v>
      </c>
      <c r="D68" s="25" t="s">
        <v>56</v>
      </c>
      <c r="E68" s="25" t="s">
        <v>76</v>
      </c>
      <c r="F68" s="25" t="s">
        <v>58</v>
      </c>
      <c r="G68" s="25">
        <v>4</v>
      </c>
      <c r="H68" s="25" t="s">
        <v>59</v>
      </c>
      <c r="I68" s="25" t="s">
        <v>123</v>
      </c>
      <c r="J68" s="25" t="s">
        <v>62</v>
      </c>
      <c r="K68" s="25" t="s">
        <v>61</v>
      </c>
      <c r="L68" s="25">
        <v>3</v>
      </c>
      <c r="M68" s="25">
        <v>4</v>
      </c>
      <c r="N68" s="25">
        <v>4</v>
      </c>
      <c r="O68" s="25">
        <v>4</v>
      </c>
      <c r="P68" s="25">
        <v>3</v>
      </c>
      <c r="Q68" s="25">
        <v>3</v>
      </c>
      <c r="R68" s="25">
        <v>4</v>
      </c>
      <c r="S68" s="25">
        <v>3</v>
      </c>
      <c r="T68" s="25">
        <v>3</v>
      </c>
      <c r="U68" s="25">
        <v>3</v>
      </c>
      <c r="V68" s="25">
        <v>3</v>
      </c>
      <c r="W68" s="25">
        <v>3</v>
      </c>
      <c r="X68" s="25" t="s">
        <v>63</v>
      </c>
      <c r="Y68" s="25" t="s">
        <v>75</v>
      </c>
      <c r="Z68" s="25" t="s">
        <v>75</v>
      </c>
      <c r="AA68" s="25" t="s">
        <v>63</v>
      </c>
      <c r="AB68" s="25" t="s">
        <v>74</v>
      </c>
      <c r="AC68" s="25" t="s">
        <v>75</v>
      </c>
      <c r="AD68" s="25" t="s">
        <v>75</v>
      </c>
      <c r="AE68" s="25" t="s">
        <v>65</v>
      </c>
      <c r="AF68" s="25" t="s">
        <v>65</v>
      </c>
      <c r="AG68" s="25" t="s">
        <v>65</v>
      </c>
      <c r="AH68" s="25" t="s">
        <v>66</v>
      </c>
      <c r="AI68" s="25" t="s">
        <v>65</v>
      </c>
      <c r="AJ68" s="25" t="s">
        <v>65</v>
      </c>
      <c r="AK68" s="25" t="s">
        <v>66</v>
      </c>
      <c r="AL68" s="25" t="s">
        <v>128</v>
      </c>
      <c r="AM68" s="25" t="s">
        <v>98</v>
      </c>
      <c r="AN68" s="25" t="s">
        <v>75</v>
      </c>
      <c r="AO68" s="25" t="s">
        <v>169</v>
      </c>
      <c r="AP68" s="25" t="s">
        <v>91</v>
      </c>
      <c r="AQ68" s="25" t="s">
        <v>71</v>
      </c>
      <c r="AR68" s="25" t="s">
        <v>71</v>
      </c>
      <c r="AS68" s="25" t="s">
        <v>71</v>
      </c>
      <c r="AT68" s="25" t="s">
        <v>71</v>
      </c>
      <c r="AU68" s="25" t="s">
        <v>71</v>
      </c>
      <c r="AV68" s="25" t="s">
        <v>71</v>
      </c>
      <c r="AW68" s="25" t="s">
        <v>71</v>
      </c>
      <c r="AX68" s="25" t="s">
        <v>84</v>
      </c>
      <c r="AY68" s="25" t="s">
        <v>85</v>
      </c>
      <c r="AZ68" s="25" t="s">
        <v>75</v>
      </c>
      <c r="BA68" s="25" t="s">
        <v>75</v>
      </c>
      <c r="BB68" s="25" t="s">
        <v>75</v>
      </c>
      <c r="BC68" s="25" t="s">
        <v>75</v>
      </c>
      <c r="BD68" s="25" t="s">
        <v>75</v>
      </c>
      <c r="BE68" s="25" t="s">
        <v>75</v>
      </c>
      <c r="BF68" s="25" t="s">
        <v>75</v>
      </c>
    </row>
    <row r="69" spans="1:58" ht="12.75" x14ac:dyDescent="0.2">
      <c r="A69" s="22">
        <v>68</v>
      </c>
      <c r="B69" s="22" t="s">
        <v>175</v>
      </c>
      <c r="C69" s="24">
        <v>43979.425577847222</v>
      </c>
      <c r="D69" s="25" t="s">
        <v>56</v>
      </c>
      <c r="E69" s="25" t="s">
        <v>57</v>
      </c>
      <c r="F69" s="25" t="s">
        <v>58</v>
      </c>
      <c r="G69" s="25">
        <v>4</v>
      </c>
      <c r="H69" s="25" t="s">
        <v>97</v>
      </c>
      <c r="I69" s="25" t="s">
        <v>60</v>
      </c>
      <c r="J69" s="25" t="s">
        <v>79</v>
      </c>
      <c r="K69" s="25" t="s">
        <v>62</v>
      </c>
      <c r="L69" s="25">
        <v>2</v>
      </c>
      <c r="M69" s="25">
        <v>1</v>
      </c>
      <c r="N69" s="25">
        <v>2</v>
      </c>
      <c r="O69" s="25">
        <v>4</v>
      </c>
      <c r="P69" s="25">
        <v>3</v>
      </c>
      <c r="Q69" s="25">
        <v>3</v>
      </c>
      <c r="R69" s="25">
        <v>3</v>
      </c>
      <c r="S69" s="25">
        <v>2</v>
      </c>
      <c r="T69" s="25">
        <v>3</v>
      </c>
      <c r="U69" s="25">
        <v>4</v>
      </c>
      <c r="V69" s="25">
        <v>2</v>
      </c>
      <c r="W69" s="25">
        <v>1</v>
      </c>
      <c r="X69" s="25" t="s">
        <v>64</v>
      </c>
      <c r="Y69" s="25" t="s">
        <v>63</v>
      </c>
      <c r="Z69" s="25" t="s">
        <v>95</v>
      </c>
      <c r="AA69" s="25" t="s">
        <v>95</v>
      </c>
      <c r="AB69" s="25" t="s">
        <v>74</v>
      </c>
      <c r="AC69" s="25" t="s">
        <v>74</v>
      </c>
      <c r="AD69" s="25" t="s">
        <v>63</v>
      </c>
      <c r="AE69" s="25" t="s">
        <v>65</v>
      </c>
      <c r="AF69" s="25" t="s">
        <v>65</v>
      </c>
      <c r="AG69" s="25" t="s">
        <v>65</v>
      </c>
      <c r="AH69" s="25" t="s">
        <v>66</v>
      </c>
      <c r="AI69" s="25" t="s">
        <v>65</v>
      </c>
      <c r="AJ69" s="25" t="s">
        <v>65</v>
      </c>
      <c r="AK69" s="25" t="s">
        <v>65</v>
      </c>
      <c r="AL69" s="25" t="s">
        <v>135</v>
      </c>
      <c r="AM69" s="25" t="s">
        <v>122</v>
      </c>
      <c r="AN69" s="25" t="s">
        <v>63</v>
      </c>
      <c r="AO69" s="25" t="s">
        <v>108</v>
      </c>
      <c r="AP69" s="25" t="s">
        <v>82</v>
      </c>
      <c r="AQ69" s="25" t="s">
        <v>71</v>
      </c>
      <c r="AR69" s="25" t="s">
        <v>92</v>
      </c>
      <c r="AS69" s="25" t="s">
        <v>92</v>
      </c>
      <c r="AT69" s="25" t="s">
        <v>92</v>
      </c>
      <c r="AU69" s="25" t="s">
        <v>92</v>
      </c>
      <c r="AV69" s="25" t="s">
        <v>71</v>
      </c>
      <c r="AW69" s="25" t="s">
        <v>71</v>
      </c>
      <c r="AX69" s="25" t="s">
        <v>72</v>
      </c>
      <c r="AY69" s="25" t="s">
        <v>85</v>
      </c>
      <c r="AZ69" s="25" t="s">
        <v>75</v>
      </c>
      <c r="BA69" s="25" t="s">
        <v>63</v>
      </c>
      <c r="BB69" s="25" t="s">
        <v>75</v>
      </c>
      <c r="BC69" s="25" t="s">
        <v>63</v>
      </c>
      <c r="BD69" s="25" t="s">
        <v>75</v>
      </c>
      <c r="BE69" s="25" t="s">
        <v>63</v>
      </c>
      <c r="BF69" s="25" t="s">
        <v>63</v>
      </c>
    </row>
    <row r="70" spans="1:58" ht="12.75" x14ac:dyDescent="0.2">
      <c r="A70" s="22">
        <v>69</v>
      </c>
      <c r="B70" s="22" t="s">
        <v>175</v>
      </c>
      <c r="C70" s="24">
        <v>43979.426266724535</v>
      </c>
      <c r="D70" s="25" t="s">
        <v>93</v>
      </c>
      <c r="E70" s="25" t="s">
        <v>57</v>
      </c>
      <c r="F70" s="25" t="s">
        <v>58</v>
      </c>
      <c r="G70" s="25">
        <v>3</v>
      </c>
      <c r="H70" s="25" t="s">
        <v>97</v>
      </c>
      <c r="I70" s="25" t="s">
        <v>60</v>
      </c>
      <c r="J70" s="25" t="s">
        <v>79</v>
      </c>
      <c r="K70" s="25" t="s">
        <v>61</v>
      </c>
      <c r="L70" s="25">
        <v>3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>
        <v>1</v>
      </c>
      <c r="T70" s="25">
        <v>3</v>
      </c>
      <c r="U70" s="25">
        <v>4</v>
      </c>
      <c r="V70" s="25">
        <v>2</v>
      </c>
      <c r="W70" s="25">
        <v>1</v>
      </c>
      <c r="X70" s="25" t="s">
        <v>75</v>
      </c>
      <c r="Y70" s="25" t="s">
        <v>63</v>
      </c>
      <c r="Z70" s="25" t="s">
        <v>75</v>
      </c>
      <c r="AA70" s="25" t="s">
        <v>63</v>
      </c>
      <c r="AB70" s="25" t="s">
        <v>74</v>
      </c>
      <c r="AC70" s="25" t="s">
        <v>64</v>
      </c>
      <c r="AD70" s="25" t="s">
        <v>75</v>
      </c>
      <c r="AE70" s="25" t="s">
        <v>66</v>
      </c>
      <c r="AF70" s="25" t="s">
        <v>65</v>
      </c>
      <c r="AG70" s="25" t="s">
        <v>66</v>
      </c>
      <c r="AH70" s="25" t="s">
        <v>65</v>
      </c>
      <c r="AI70" s="25" t="s">
        <v>65</v>
      </c>
      <c r="AJ70" s="25" t="s">
        <v>66</v>
      </c>
      <c r="AK70" s="25" t="s">
        <v>66</v>
      </c>
      <c r="AL70" s="25" t="s">
        <v>116</v>
      </c>
      <c r="AM70" s="25" t="s">
        <v>68</v>
      </c>
      <c r="AN70" s="25" t="s">
        <v>75</v>
      </c>
      <c r="AO70" s="25" t="s">
        <v>105</v>
      </c>
      <c r="AP70" s="25" t="s">
        <v>82</v>
      </c>
      <c r="AQ70" s="25" t="s">
        <v>71</v>
      </c>
      <c r="AR70" s="25" t="s">
        <v>92</v>
      </c>
      <c r="AS70" s="25" t="s">
        <v>92</v>
      </c>
      <c r="AT70" s="25" t="s">
        <v>92</v>
      </c>
      <c r="AU70" s="25" t="s">
        <v>71</v>
      </c>
      <c r="AV70" s="25" t="s">
        <v>71</v>
      </c>
      <c r="AW70" s="25" t="s">
        <v>71</v>
      </c>
      <c r="AX70" s="25" t="s">
        <v>72</v>
      </c>
      <c r="AY70" s="25" t="s">
        <v>85</v>
      </c>
      <c r="AZ70" s="25" t="s">
        <v>75</v>
      </c>
      <c r="BA70" s="25" t="s">
        <v>75</v>
      </c>
      <c r="BB70" s="25" t="s">
        <v>75</v>
      </c>
      <c r="BC70" s="25" t="s">
        <v>75</v>
      </c>
      <c r="BD70" s="25" t="s">
        <v>75</v>
      </c>
      <c r="BE70" s="25" t="s">
        <v>75</v>
      </c>
      <c r="BF70" s="25" t="s">
        <v>74</v>
      </c>
    </row>
    <row r="71" spans="1:58" ht="12.75" x14ac:dyDescent="0.2">
      <c r="A71" s="22">
        <v>70</v>
      </c>
      <c r="B71" s="22" t="s">
        <v>175</v>
      </c>
      <c r="C71" s="24">
        <v>43979.426646481486</v>
      </c>
      <c r="D71" s="25" t="s">
        <v>56</v>
      </c>
      <c r="E71" s="25" t="s">
        <v>76</v>
      </c>
      <c r="F71" s="25" t="s">
        <v>77</v>
      </c>
      <c r="G71" s="25">
        <v>3</v>
      </c>
      <c r="H71" s="25" t="s">
        <v>59</v>
      </c>
      <c r="I71" s="25" t="s">
        <v>60</v>
      </c>
      <c r="J71" s="25" t="s">
        <v>61</v>
      </c>
      <c r="K71" s="25" t="s">
        <v>62</v>
      </c>
      <c r="L71" s="25">
        <v>2</v>
      </c>
      <c r="M71" s="25">
        <v>1</v>
      </c>
      <c r="N71" s="25">
        <v>2</v>
      </c>
      <c r="O71" s="25">
        <v>1</v>
      </c>
      <c r="P71" s="25">
        <v>3</v>
      </c>
      <c r="Q71" s="25">
        <v>3</v>
      </c>
      <c r="R71" s="25">
        <v>3</v>
      </c>
      <c r="S71" s="25">
        <v>1</v>
      </c>
      <c r="T71" s="25">
        <v>2</v>
      </c>
      <c r="U71" s="25">
        <v>3</v>
      </c>
      <c r="V71" s="25">
        <v>3</v>
      </c>
      <c r="W71" s="25">
        <v>2</v>
      </c>
      <c r="X71" s="25" t="s">
        <v>63</v>
      </c>
      <c r="Y71" s="25" t="s">
        <v>63</v>
      </c>
      <c r="Z71" s="25" t="s">
        <v>75</v>
      </c>
      <c r="AA71" s="25" t="s">
        <v>64</v>
      </c>
      <c r="AB71" s="25" t="s">
        <v>95</v>
      </c>
      <c r="AC71" s="25" t="s">
        <v>95</v>
      </c>
      <c r="AD71" s="25" t="s">
        <v>95</v>
      </c>
      <c r="AE71" s="25" t="s">
        <v>66</v>
      </c>
      <c r="AF71" s="25" t="s">
        <v>66</v>
      </c>
      <c r="AG71" s="25" t="s">
        <v>66</v>
      </c>
      <c r="AH71" s="25" t="s">
        <v>66</v>
      </c>
      <c r="AI71" s="25" t="s">
        <v>65</v>
      </c>
      <c r="AJ71" s="25" t="s">
        <v>65</v>
      </c>
      <c r="AK71" s="25" t="s">
        <v>66</v>
      </c>
      <c r="AL71" s="25" t="s">
        <v>171</v>
      </c>
      <c r="AM71" s="25" t="s">
        <v>68</v>
      </c>
      <c r="AN71" s="25" t="s">
        <v>64</v>
      </c>
      <c r="AO71" s="25" t="s">
        <v>146</v>
      </c>
      <c r="AP71" s="25" t="s">
        <v>82</v>
      </c>
      <c r="AQ71" s="25" t="s">
        <v>71</v>
      </c>
      <c r="AR71" s="25" t="s">
        <v>71</v>
      </c>
      <c r="AS71" s="25" t="s">
        <v>71</v>
      </c>
      <c r="AT71" s="25" t="s">
        <v>83</v>
      </c>
      <c r="AU71" s="25" t="s">
        <v>71</v>
      </c>
      <c r="AV71" s="25" t="s">
        <v>71</v>
      </c>
      <c r="AW71" s="25" t="s">
        <v>71</v>
      </c>
      <c r="AX71" s="25" t="s">
        <v>84</v>
      </c>
      <c r="AY71" s="25" t="s">
        <v>85</v>
      </c>
      <c r="AZ71" s="25" t="s">
        <v>64</v>
      </c>
      <c r="BA71" s="25" t="s">
        <v>63</v>
      </c>
      <c r="BB71" s="25" t="s">
        <v>75</v>
      </c>
      <c r="BC71" s="25" t="s">
        <v>75</v>
      </c>
      <c r="BD71" s="25" t="s">
        <v>75</v>
      </c>
      <c r="BE71" s="25" t="s">
        <v>63</v>
      </c>
      <c r="BF71" s="25" t="s">
        <v>74</v>
      </c>
    </row>
    <row r="72" spans="1:58" ht="12.75" x14ac:dyDescent="0.2">
      <c r="A72" s="22">
        <v>71</v>
      </c>
      <c r="B72" s="22" t="s">
        <v>175</v>
      </c>
      <c r="C72" s="24">
        <v>43979.427112662037</v>
      </c>
      <c r="D72" s="25" t="s">
        <v>93</v>
      </c>
      <c r="E72" s="25" t="s">
        <v>76</v>
      </c>
      <c r="F72" s="25" t="s">
        <v>58</v>
      </c>
      <c r="G72" s="25">
        <v>4</v>
      </c>
      <c r="H72" s="25" t="s">
        <v>97</v>
      </c>
      <c r="I72" s="25" t="s">
        <v>60</v>
      </c>
      <c r="J72" s="25" t="s">
        <v>62</v>
      </c>
      <c r="K72" s="25" t="s">
        <v>61</v>
      </c>
      <c r="L72" s="25">
        <v>2</v>
      </c>
      <c r="M72" s="25">
        <v>1</v>
      </c>
      <c r="N72" s="25">
        <v>4</v>
      </c>
      <c r="O72" s="25">
        <v>3</v>
      </c>
      <c r="P72" s="25">
        <v>4</v>
      </c>
      <c r="Q72" s="25">
        <v>3</v>
      </c>
      <c r="R72" s="25">
        <v>3</v>
      </c>
      <c r="S72" s="25">
        <v>2</v>
      </c>
      <c r="T72" s="25">
        <v>4</v>
      </c>
      <c r="U72" s="25">
        <v>2</v>
      </c>
      <c r="V72" s="25">
        <v>2</v>
      </c>
      <c r="W72" s="25">
        <v>3</v>
      </c>
      <c r="X72" s="25" t="s">
        <v>63</v>
      </c>
      <c r="Y72" s="25" t="s">
        <v>63</v>
      </c>
      <c r="Z72" s="25" t="s">
        <v>64</v>
      </c>
      <c r="AA72" s="25" t="s">
        <v>75</v>
      </c>
      <c r="AB72" s="25" t="s">
        <v>74</v>
      </c>
      <c r="AC72" s="25" t="s">
        <v>75</v>
      </c>
      <c r="AD72" s="25" t="s">
        <v>63</v>
      </c>
      <c r="AE72" s="25" t="s">
        <v>65</v>
      </c>
      <c r="AF72" s="25" t="s">
        <v>65</v>
      </c>
      <c r="AG72" s="25" t="s">
        <v>65</v>
      </c>
      <c r="AH72" s="25" t="s">
        <v>66</v>
      </c>
      <c r="AI72" s="25" t="s">
        <v>65</v>
      </c>
      <c r="AJ72" s="25" t="s">
        <v>66</v>
      </c>
      <c r="AK72" s="25" t="s">
        <v>66</v>
      </c>
      <c r="AL72" s="25" t="s">
        <v>104</v>
      </c>
      <c r="AM72" s="25" t="s">
        <v>89</v>
      </c>
      <c r="AN72" s="25" t="s">
        <v>64</v>
      </c>
      <c r="AO72" s="25" t="s">
        <v>136</v>
      </c>
      <c r="AP72" s="25" t="s">
        <v>82</v>
      </c>
      <c r="AQ72" s="25" t="s">
        <v>71</v>
      </c>
      <c r="AR72" s="25" t="s">
        <v>71</v>
      </c>
      <c r="AS72" s="25" t="s">
        <v>106</v>
      </c>
      <c r="AT72" s="25" t="s">
        <v>71</v>
      </c>
      <c r="AU72" s="25" t="s">
        <v>71</v>
      </c>
      <c r="AV72" s="25" t="s">
        <v>71</v>
      </c>
      <c r="AW72" s="25" t="s">
        <v>106</v>
      </c>
      <c r="AX72" s="25" t="s">
        <v>72</v>
      </c>
      <c r="AY72" s="25" t="s">
        <v>85</v>
      </c>
      <c r="AZ72" s="25" t="s">
        <v>75</v>
      </c>
      <c r="BA72" s="25" t="s">
        <v>75</v>
      </c>
      <c r="BB72" s="25" t="s">
        <v>75</v>
      </c>
      <c r="BC72" s="25" t="s">
        <v>63</v>
      </c>
      <c r="BD72" s="25" t="s">
        <v>75</v>
      </c>
      <c r="BE72" s="25" t="s">
        <v>75</v>
      </c>
      <c r="BF72" s="25" t="s">
        <v>64</v>
      </c>
    </row>
    <row r="73" spans="1:58" ht="12.75" x14ac:dyDescent="0.2">
      <c r="A73" s="22">
        <v>72</v>
      </c>
      <c r="B73" s="22" t="s">
        <v>175</v>
      </c>
      <c r="C73" s="24">
        <v>43979.428186203702</v>
      </c>
      <c r="D73" s="25" t="s">
        <v>93</v>
      </c>
      <c r="E73" s="25" t="s">
        <v>57</v>
      </c>
      <c r="F73" s="25" t="s">
        <v>58</v>
      </c>
      <c r="G73" s="25">
        <v>3</v>
      </c>
      <c r="H73" s="25" t="s">
        <v>97</v>
      </c>
      <c r="I73" s="25" t="s">
        <v>60</v>
      </c>
      <c r="J73" s="25" t="s">
        <v>61</v>
      </c>
      <c r="K73" s="25" t="s">
        <v>62</v>
      </c>
      <c r="L73" s="25">
        <v>3</v>
      </c>
      <c r="M73" s="25">
        <v>1</v>
      </c>
      <c r="N73" s="25">
        <v>2</v>
      </c>
      <c r="O73" s="25">
        <v>2</v>
      </c>
      <c r="P73" s="25">
        <v>3</v>
      </c>
      <c r="Q73" s="25">
        <v>2</v>
      </c>
      <c r="R73" s="25">
        <v>2</v>
      </c>
      <c r="S73" s="25">
        <v>3</v>
      </c>
      <c r="T73" s="25">
        <v>4</v>
      </c>
      <c r="U73" s="25">
        <v>4</v>
      </c>
      <c r="V73" s="25">
        <v>3</v>
      </c>
      <c r="W73" s="25">
        <v>1</v>
      </c>
      <c r="X73" s="25" t="s">
        <v>75</v>
      </c>
      <c r="Y73" s="25" t="s">
        <v>63</v>
      </c>
      <c r="Z73" s="25" t="s">
        <v>75</v>
      </c>
      <c r="AA73" s="25" t="s">
        <v>64</v>
      </c>
      <c r="AB73" s="25" t="s">
        <v>95</v>
      </c>
      <c r="AC73" s="25" t="s">
        <v>63</v>
      </c>
      <c r="AD73" s="25" t="s">
        <v>64</v>
      </c>
      <c r="AE73" s="25" t="s">
        <v>66</v>
      </c>
      <c r="AF73" s="25" t="s">
        <v>65</v>
      </c>
      <c r="AG73" s="25" t="s">
        <v>65</v>
      </c>
      <c r="AH73" s="25" t="s">
        <v>66</v>
      </c>
      <c r="AI73" s="25" t="s">
        <v>65</v>
      </c>
      <c r="AJ73" s="25" t="s">
        <v>65</v>
      </c>
      <c r="AK73" s="25" t="s">
        <v>65</v>
      </c>
      <c r="AL73" s="25" t="s">
        <v>135</v>
      </c>
      <c r="AM73" s="25" t="s">
        <v>98</v>
      </c>
      <c r="AN73" s="25" t="s">
        <v>63</v>
      </c>
      <c r="AO73" s="25" t="s">
        <v>131</v>
      </c>
      <c r="AP73" s="25" t="s">
        <v>82</v>
      </c>
      <c r="AQ73" s="25" t="s">
        <v>71</v>
      </c>
      <c r="AR73" s="25" t="s">
        <v>92</v>
      </c>
      <c r="AS73" s="25" t="s">
        <v>92</v>
      </c>
      <c r="AT73" s="25" t="s">
        <v>92</v>
      </c>
      <c r="AU73" s="25" t="s">
        <v>71</v>
      </c>
      <c r="AV73" s="25" t="s">
        <v>71</v>
      </c>
      <c r="AW73" s="25" t="s">
        <v>92</v>
      </c>
      <c r="AX73" s="25" t="s">
        <v>84</v>
      </c>
      <c r="AY73" s="25" t="s">
        <v>115</v>
      </c>
      <c r="AZ73" s="25" t="s">
        <v>75</v>
      </c>
      <c r="BA73" s="25" t="s">
        <v>75</v>
      </c>
      <c r="BB73" s="25" t="s">
        <v>75</v>
      </c>
      <c r="BC73" s="25" t="s">
        <v>63</v>
      </c>
      <c r="BD73" s="25" t="s">
        <v>75</v>
      </c>
      <c r="BE73" s="25" t="s">
        <v>75</v>
      </c>
      <c r="BF73" s="25" t="s">
        <v>64</v>
      </c>
    </row>
    <row r="74" spans="1:58" ht="12.75" x14ac:dyDescent="0.2">
      <c r="A74" s="22">
        <v>73</v>
      </c>
      <c r="B74" s="22" t="s">
        <v>175</v>
      </c>
      <c r="C74" s="24">
        <v>43979.449726631945</v>
      </c>
      <c r="D74" s="25" t="s">
        <v>93</v>
      </c>
      <c r="E74" s="25" t="s">
        <v>87</v>
      </c>
      <c r="F74" s="25" t="s">
        <v>58</v>
      </c>
      <c r="G74" s="25">
        <v>3</v>
      </c>
      <c r="H74" s="25" t="s">
        <v>97</v>
      </c>
      <c r="I74" s="25" t="s">
        <v>60</v>
      </c>
      <c r="J74" s="25" t="s">
        <v>61</v>
      </c>
      <c r="K74" s="25" t="s">
        <v>62</v>
      </c>
      <c r="L74" s="25">
        <v>3</v>
      </c>
      <c r="M74" s="25">
        <v>1</v>
      </c>
      <c r="N74" s="25">
        <v>3</v>
      </c>
      <c r="O74" s="25">
        <v>3</v>
      </c>
      <c r="P74" s="25">
        <v>3</v>
      </c>
      <c r="Q74" s="25">
        <v>2</v>
      </c>
      <c r="R74" s="25">
        <v>3</v>
      </c>
      <c r="S74" s="25">
        <v>2</v>
      </c>
      <c r="T74" s="25">
        <v>2</v>
      </c>
      <c r="U74" s="25">
        <v>2</v>
      </c>
      <c r="V74" s="25">
        <v>3</v>
      </c>
      <c r="W74" s="25">
        <v>2</v>
      </c>
      <c r="X74" s="25" t="s">
        <v>63</v>
      </c>
      <c r="Y74" s="25" t="s">
        <v>63</v>
      </c>
      <c r="Z74" s="25" t="s">
        <v>63</v>
      </c>
      <c r="AA74" s="25" t="s">
        <v>63</v>
      </c>
      <c r="AB74" s="25" t="s">
        <v>63</v>
      </c>
      <c r="AC74" s="25" t="s">
        <v>75</v>
      </c>
      <c r="AD74" s="25" t="s">
        <v>75</v>
      </c>
      <c r="AE74" s="25" t="s">
        <v>66</v>
      </c>
      <c r="AF74" s="25" t="s">
        <v>65</v>
      </c>
      <c r="AG74" s="25" t="s">
        <v>65</v>
      </c>
      <c r="AH74" s="25" t="s">
        <v>65</v>
      </c>
      <c r="AI74" s="25" t="s">
        <v>65</v>
      </c>
      <c r="AJ74" s="25" t="s">
        <v>65</v>
      </c>
      <c r="AK74" s="25" t="s">
        <v>66</v>
      </c>
      <c r="AL74" s="25" t="s">
        <v>120</v>
      </c>
      <c r="AM74" s="25" t="s">
        <v>122</v>
      </c>
      <c r="AN74" s="25" t="s">
        <v>75</v>
      </c>
      <c r="AO74" s="25" t="s">
        <v>144</v>
      </c>
      <c r="AP74" s="25" t="s">
        <v>91</v>
      </c>
      <c r="AQ74" s="25" t="s">
        <v>83</v>
      </c>
      <c r="AR74" s="25" t="s">
        <v>92</v>
      </c>
      <c r="AS74" s="25" t="s">
        <v>92</v>
      </c>
      <c r="AT74" s="25" t="s">
        <v>92</v>
      </c>
      <c r="AU74" s="25" t="s">
        <v>71</v>
      </c>
      <c r="AV74" s="25" t="s">
        <v>71</v>
      </c>
      <c r="AW74" s="25" t="s">
        <v>92</v>
      </c>
      <c r="AX74" s="25" t="s">
        <v>72</v>
      </c>
      <c r="AY74" s="25" t="s">
        <v>115</v>
      </c>
      <c r="AZ74" s="25" t="s">
        <v>75</v>
      </c>
      <c r="BA74" s="25" t="s">
        <v>63</v>
      </c>
      <c r="BB74" s="25" t="s">
        <v>75</v>
      </c>
      <c r="BC74" s="25" t="s">
        <v>75</v>
      </c>
      <c r="BD74" s="25" t="s">
        <v>75</v>
      </c>
      <c r="BE74" s="25" t="s">
        <v>75</v>
      </c>
      <c r="BF74" s="25" t="s">
        <v>63</v>
      </c>
    </row>
  </sheetData>
  <autoFilter ref="A1:BF74" xr:uid="{C717109E-8514-4FF7-8D10-F8D28FBD4E52}">
    <sortState xmlns:xlrd2="http://schemas.microsoft.com/office/spreadsheetml/2017/richdata2" ref="A2:BF74">
      <sortCondition ref="B1:B74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71AA-5436-4863-9DB8-88AC4B0BBA0F}">
  <dimension ref="A3:E9"/>
  <sheetViews>
    <sheetView workbookViewId="0">
      <selection activeCell="A4" sqref="A4:E8"/>
    </sheetView>
  </sheetViews>
  <sheetFormatPr baseColWidth="10" defaultColWidth="8.85546875" defaultRowHeight="12.75" x14ac:dyDescent="0.2"/>
  <cols>
    <col min="1" max="1" width="24.140625" bestFit="1" customWidth="1"/>
    <col min="2" max="2" width="22.140625" bestFit="1" customWidth="1"/>
    <col min="3" max="4" width="4.7109375" bestFit="1" customWidth="1"/>
    <col min="5" max="5" width="12.28515625" bestFit="1" customWidth="1"/>
    <col min="6" max="6" width="182.28515625" bestFit="1" customWidth="1"/>
    <col min="7" max="7" width="29.140625" bestFit="1" customWidth="1"/>
    <col min="8" max="9" width="187.28515625" bestFit="1" customWidth="1"/>
    <col min="10" max="10" width="60" bestFit="1" customWidth="1"/>
  </cols>
  <sheetData>
    <row r="3" spans="1:5" x14ac:dyDescent="0.2">
      <c r="A3" s="1" t="s">
        <v>180</v>
      </c>
      <c r="B3" s="1" t="s">
        <v>179</v>
      </c>
    </row>
    <row r="4" spans="1:5" x14ac:dyDescent="0.2">
      <c r="A4" s="1" t="s">
        <v>177</v>
      </c>
      <c r="B4" t="s">
        <v>173</v>
      </c>
      <c r="C4" t="s">
        <v>174</v>
      </c>
      <c r="D4" t="s">
        <v>175</v>
      </c>
      <c r="E4" t="s">
        <v>178</v>
      </c>
    </row>
    <row r="5" spans="1:5" x14ac:dyDescent="0.2">
      <c r="A5" s="2">
        <v>1</v>
      </c>
      <c r="B5" s="3">
        <v>22</v>
      </c>
      <c r="C5" s="3">
        <v>21</v>
      </c>
      <c r="D5" s="3">
        <v>20</v>
      </c>
      <c r="E5" s="3">
        <v>63</v>
      </c>
    </row>
    <row r="6" spans="1:5" x14ac:dyDescent="0.2">
      <c r="A6" s="2">
        <v>2</v>
      </c>
      <c r="B6" s="3">
        <v>2</v>
      </c>
      <c r="C6" s="3">
        <v>2</v>
      </c>
      <c r="D6" s="3">
        <v>3</v>
      </c>
      <c r="E6" s="3">
        <v>7</v>
      </c>
    </row>
    <row r="7" spans="1:5" x14ac:dyDescent="0.2">
      <c r="A7" s="2">
        <v>3</v>
      </c>
      <c r="B7" s="3"/>
      <c r="C7" s="3"/>
      <c r="D7" s="3">
        <v>1</v>
      </c>
      <c r="E7" s="3">
        <v>1</v>
      </c>
    </row>
    <row r="8" spans="1:5" x14ac:dyDescent="0.2">
      <c r="A8" s="2">
        <v>4</v>
      </c>
      <c r="B8" s="3"/>
      <c r="C8" s="3">
        <v>1</v>
      </c>
      <c r="D8" s="3">
        <v>1</v>
      </c>
      <c r="E8" s="3">
        <v>2</v>
      </c>
    </row>
    <row r="9" spans="1:5" x14ac:dyDescent="0.2">
      <c r="A9" s="2" t="s">
        <v>178</v>
      </c>
      <c r="B9" s="3">
        <v>24</v>
      </c>
      <c r="C9" s="3">
        <v>24</v>
      </c>
      <c r="D9" s="3">
        <v>25</v>
      </c>
      <c r="E9" s="3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16A0-7347-43B7-AA51-08656F08310C}">
  <sheetPr>
    <tabColor rgb="FF92D050"/>
  </sheetPr>
  <dimension ref="A1:K23"/>
  <sheetViews>
    <sheetView topLeftCell="A10" workbookViewId="0">
      <selection activeCell="C26" sqref="C26"/>
    </sheetView>
  </sheetViews>
  <sheetFormatPr baseColWidth="10" defaultRowHeight="12.75" x14ac:dyDescent="0.2"/>
  <cols>
    <col min="1" max="1" width="20.28515625" bestFit="1" customWidth="1"/>
  </cols>
  <sheetData>
    <row r="1" spans="1:11" x14ac:dyDescent="0.2">
      <c r="A1" s="18" t="s">
        <v>213</v>
      </c>
    </row>
    <row r="2" spans="1:11" x14ac:dyDescent="0.2">
      <c r="A2" t="s">
        <v>177</v>
      </c>
      <c r="B2" t="s">
        <v>173</v>
      </c>
      <c r="C2" t="s">
        <v>174</v>
      </c>
      <c r="D2" t="s">
        <v>175</v>
      </c>
      <c r="E2" t="s">
        <v>178</v>
      </c>
    </row>
    <row r="3" spans="1:11" x14ac:dyDescent="0.2">
      <c r="A3" s="18" t="s">
        <v>216</v>
      </c>
      <c r="B3">
        <v>22</v>
      </c>
      <c r="C3">
        <v>21</v>
      </c>
      <c r="D3">
        <v>20</v>
      </c>
      <c r="E3">
        <v>63</v>
      </c>
    </row>
    <row r="4" spans="1:11" x14ac:dyDescent="0.2">
      <c r="A4" s="18" t="s">
        <v>217</v>
      </c>
      <c r="B4">
        <v>2</v>
      </c>
      <c r="C4">
        <v>2</v>
      </c>
      <c r="D4">
        <v>3</v>
      </c>
      <c r="E4">
        <v>7</v>
      </c>
    </row>
    <row r="5" spans="1:11" x14ac:dyDescent="0.2">
      <c r="A5" s="18" t="s">
        <v>214</v>
      </c>
      <c r="D5">
        <v>1</v>
      </c>
      <c r="E5">
        <v>1</v>
      </c>
    </row>
    <row r="6" spans="1:11" x14ac:dyDescent="0.2">
      <c r="A6" s="18" t="s">
        <v>215</v>
      </c>
      <c r="C6">
        <v>1</v>
      </c>
      <c r="D6">
        <v>1</v>
      </c>
      <c r="E6">
        <v>2</v>
      </c>
    </row>
    <row r="10" spans="1:11" x14ac:dyDescent="0.2">
      <c r="A10" s="10" t="str">
        <f t="shared" ref="A10:D10" si="0">A2</f>
        <v>Etiquetas de fila</v>
      </c>
      <c r="B10" s="10" t="str">
        <f t="shared" si="0"/>
        <v>GA1</v>
      </c>
      <c r="C10" s="10" t="str">
        <f t="shared" si="0"/>
        <v>GA2</v>
      </c>
      <c r="D10" s="10" t="str">
        <f t="shared" si="0"/>
        <v>GA3</v>
      </c>
      <c r="E10" s="18" t="s">
        <v>198</v>
      </c>
      <c r="G10" t="s">
        <v>177</v>
      </c>
      <c r="H10" s="8" t="s">
        <v>181</v>
      </c>
      <c r="I10" s="8" t="s">
        <v>182</v>
      </c>
      <c r="J10" s="8" t="s">
        <v>183</v>
      </c>
      <c r="K10" s="21" t="s">
        <v>199</v>
      </c>
    </row>
    <row r="11" spans="1:11" x14ac:dyDescent="0.2">
      <c r="A11" s="10" t="str">
        <f>A3</f>
        <v>Totalmente desacuerdo</v>
      </c>
      <c r="B11" s="11">
        <f>B3/SUM(B$3:B$6)</f>
        <v>0.91666666666666663</v>
      </c>
      <c r="C11" s="11">
        <f t="shared" ref="C11:D11" si="1">C3/SUM(C$3:C$6)</f>
        <v>0.875</v>
      </c>
      <c r="D11" s="11">
        <f t="shared" si="1"/>
        <v>0.8</v>
      </c>
      <c r="E11" s="8">
        <f>AVERAGEA(B11:D11)</f>
        <v>0.86388888888888893</v>
      </c>
      <c r="G11" t="s">
        <v>216</v>
      </c>
      <c r="H11" s="8">
        <v>0.32</v>
      </c>
      <c r="I11" s="8">
        <v>0.20833333333333334</v>
      </c>
      <c r="J11" s="8">
        <v>0.375</v>
      </c>
      <c r="K11" s="8">
        <v>0.30111111111111111</v>
      </c>
    </row>
    <row r="12" spans="1:11" x14ac:dyDescent="0.2">
      <c r="A12" s="10" t="str">
        <f>A4</f>
        <v>En desacuerdo</v>
      </c>
      <c r="B12" s="11">
        <f>B4/SUM(B$3:B$6)</f>
        <v>8.3333333333333329E-2</v>
      </c>
      <c r="C12" s="11">
        <f t="shared" ref="C12:D12" si="2">C4/SUM(C$3:C$6)</f>
        <v>8.3333333333333329E-2</v>
      </c>
      <c r="D12" s="11">
        <f t="shared" si="2"/>
        <v>0.12</v>
      </c>
      <c r="E12" s="8">
        <f t="shared" ref="E12:E14" si="3">AVERAGEA(B12:D12)</f>
        <v>9.5555555555555546E-2</v>
      </c>
      <c r="G12" t="s">
        <v>217</v>
      </c>
      <c r="H12" s="8">
        <v>0.28000000000000003</v>
      </c>
      <c r="I12" s="8">
        <v>0.41666666666666669</v>
      </c>
      <c r="J12" s="8">
        <v>0.33333333333333331</v>
      </c>
      <c r="K12" s="8">
        <v>0.34333333333333332</v>
      </c>
    </row>
    <row r="13" spans="1:11" x14ac:dyDescent="0.2">
      <c r="A13" s="10" t="str">
        <f>A5</f>
        <v>de acuerdo</v>
      </c>
      <c r="B13" s="11">
        <f>B5/SUM(B$3:B$6)</f>
        <v>0</v>
      </c>
      <c r="C13" s="11">
        <f t="shared" ref="C13:D13" si="4">C5/SUM(C$3:C$6)</f>
        <v>0</v>
      </c>
      <c r="D13" s="11">
        <f t="shared" si="4"/>
        <v>0.04</v>
      </c>
      <c r="E13" s="8">
        <f t="shared" si="3"/>
        <v>1.3333333333333334E-2</v>
      </c>
      <c r="G13" t="s">
        <v>214</v>
      </c>
      <c r="H13" s="8">
        <v>0.32</v>
      </c>
      <c r="I13" s="8">
        <v>0.33333333333333331</v>
      </c>
      <c r="J13" s="8">
        <v>0.20833333333333334</v>
      </c>
      <c r="K13" s="8">
        <v>0.28722222222222221</v>
      </c>
    </row>
    <row r="14" spans="1:11" x14ac:dyDescent="0.2">
      <c r="A14" s="10" t="str">
        <f>A6</f>
        <v>Totalmente de acuerdo</v>
      </c>
      <c r="B14" s="11">
        <f>B6/SUM(B$3:B$6)</f>
        <v>0</v>
      </c>
      <c r="C14" s="11">
        <f t="shared" ref="C14:D14" si="5">C6/SUM(C$3:C$6)</f>
        <v>4.1666666666666664E-2</v>
      </c>
      <c r="D14" s="11">
        <f t="shared" si="5"/>
        <v>0.04</v>
      </c>
      <c r="E14" s="8">
        <f t="shared" si="3"/>
        <v>2.7222222222222221E-2</v>
      </c>
      <c r="G14" t="s">
        <v>215</v>
      </c>
      <c r="H14" s="8">
        <v>0.08</v>
      </c>
      <c r="I14" s="8">
        <v>4.1666666666666664E-2</v>
      </c>
      <c r="J14" s="8">
        <v>8.3333333333333329E-2</v>
      </c>
      <c r="K14" s="8">
        <v>6.8333333333333343E-2</v>
      </c>
    </row>
    <row r="18" spans="1:3" x14ac:dyDescent="0.2">
      <c r="A18" s="10"/>
      <c r="B18" t="s">
        <v>198</v>
      </c>
      <c r="C18" s="21" t="s">
        <v>199</v>
      </c>
    </row>
    <row r="19" spans="1:3" x14ac:dyDescent="0.2">
      <c r="A19" s="10" t="str">
        <f>A11</f>
        <v>Totalmente desacuerdo</v>
      </c>
      <c r="B19" s="8">
        <v>0.86388888888888893</v>
      </c>
      <c r="C19" s="8">
        <v>0.30111111111111111</v>
      </c>
    </row>
    <row r="20" spans="1:3" x14ac:dyDescent="0.2">
      <c r="A20" s="10" t="str">
        <f>A12</f>
        <v>En desacuerdo</v>
      </c>
      <c r="B20" s="8">
        <v>9.5555555555555546E-2</v>
      </c>
      <c r="C20" s="8">
        <v>0.34333333333333332</v>
      </c>
    </row>
    <row r="21" spans="1:3" x14ac:dyDescent="0.2">
      <c r="A21" s="10" t="str">
        <f>A13</f>
        <v>de acuerdo</v>
      </c>
      <c r="B21" s="8">
        <v>1.3333333333333334E-2</v>
      </c>
      <c r="C21" s="8">
        <v>0.28722222222222221</v>
      </c>
    </row>
    <row r="22" spans="1:3" x14ac:dyDescent="0.2">
      <c r="A22" s="10" t="str">
        <f>A14</f>
        <v>Totalmente de acuerdo</v>
      </c>
      <c r="B22" s="8">
        <v>2.7222222222222221E-2</v>
      </c>
      <c r="C22" s="8">
        <v>6.8333333333333343E-2</v>
      </c>
    </row>
    <row r="23" spans="1:3" x14ac:dyDescent="0.2">
      <c r="B23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6CCA-BACF-4E4E-B09B-98561E16F8C5}">
  <sheetPr>
    <tabColor rgb="FFFFC000"/>
  </sheetPr>
  <dimension ref="B2:E6"/>
  <sheetViews>
    <sheetView workbookViewId="0">
      <selection activeCell="C4" sqref="C4"/>
    </sheetView>
  </sheetViews>
  <sheetFormatPr baseColWidth="10" defaultRowHeight="12.75" x14ac:dyDescent="0.2"/>
  <sheetData>
    <row r="2" spans="2:5" x14ac:dyDescent="0.2">
      <c r="B2" t="s">
        <v>177</v>
      </c>
      <c r="C2" t="s">
        <v>173</v>
      </c>
      <c r="D2" t="s">
        <v>174</v>
      </c>
      <c r="E2" t="s">
        <v>175</v>
      </c>
    </row>
    <row r="3" spans="2:5" x14ac:dyDescent="0.2">
      <c r="B3" t="s">
        <v>84</v>
      </c>
      <c r="C3">
        <v>7</v>
      </c>
      <c r="D3">
        <v>3</v>
      </c>
      <c r="E3">
        <v>11</v>
      </c>
    </row>
    <row r="4" spans="2:5" x14ac:dyDescent="0.2">
      <c r="B4" t="s">
        <v>72</v>
      </c>
      <c r="C4">
        <v>12</v>
      </c>
      <c r="D4">
        <v>18</v>
      </c>
      <c r="E4">
        <v>10</v>
      </c>
    </row>
    <row r="5" spans="2:5" x14ac:dyDescent="0.2">
      <c r="B5" t="s">
        <v>111</v>
      </c>
      <c r="C5">
        <v>5</v>
      </c>
      <c r="D5">
        <v>3</v>
      </c>
      <c r="E5">
        <v>3</v>
      </c>
    </row>
    <row r="6" spans="2:5" x14ac:dyDescent="0.2">
      <c r="B6" t="s">
        <v>151</v>
      </c>
      <c r="E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DB82-A517-4289-A89F-1169190E30F7}">
  <sheetPr>
    <tabColor rgb="FF92D050"/>
  </sheetPr>
  <dimension ref="B1:AG29"/>
  <sheetViews>
    <sheetView zoomScale="110" zoomScaleNormal="110" workbookViewId="0">
      <selection activeCell="B10" sqref="B10:E15"/>
    </sheetView>
  </sheetViews>
  <sheetFormatPr baseColWidth="10" defaultRowHeight="12.75" x14ac:dyDescent="0.2"/>
  <cols>
    <col min="2" max="2" width="20.28515625" bestFit="1" customWidth="1"/>
    <col min="7" max="7" width="20.28515625" bestFit="1" customWidth="1"/>
    <col min="12" max="12" width="20.28515625" bestFit="1" customWidth="1"/>
    <col min="17" max="17" width="20.28515625" bestFit="1" customWidth="1"/>
    <col min="22" max="22" width="20.28515625" bestFit="1" customWidth="1"/>
    <col min="27" max="27" width="22.42578125" bestFit="1" customWidth="1"/>
  </cols>
  <sheetData>
    <row r="1" spans="2:33" x14ac:dyDescent="0.2">
      <c r="B1" t="s">
        <v>185</v>
      </c>
      <c r="H1" t="s">
        <v>184</v>
      </c>
      <c r="M1" t="s">
        <v>186</v>
      </c>
      <c r="R1" t="s">
        <v>187</v>
      </c>
      <c r="V1" t="s">
        <v>188</v>
      </c>
      <c r="AA1" t="s">
        <v>189</v>
      </c>
    </row>
    <row r="2" spans="2:33" x14ac:dyDescent="0.2">
      <c r="B2" t="s">
        <v>177</v>
      </c>
      <c r="C2" t="s">
        <v>173</v>
      </c>
      <c r="D2" t="s">
        <v>174</v>
      </c>
      <c r="E2" t="s">
        <v>175</v>
      </c>
      <c r="G2" t="s">
        <v>177</v>
      </c>
      <c r="H2" t="s">
        <v>173</v>
      </c>
      <c r="I2" t="s">
        <v>174</v>
      </c>
      <c r="J2" t="s">
        <v>175</v>
      </c>
      <c r="L2" t="s">
        <v>177</v>
      </c>
      <c r="M2" t="s">
        <v>173</v>
      </c>
      <c r="N2" t="s">
        <v>174</v>
      </c>
      <c r="O2" t="s">
        <v>175</v>
      </c>
      <c r="Q2" t="s">
        <v>177</v>
      </c>
      <c r="R2" t="s">
        <v>173</v>
      </c>
      <c r="S2" t="s">
        <v>174</v>
      </c>
      <c r="T2" t="s">
        <v>175</v>
      </c>
      <c r="V2" t="s">
        <v>177</v>
      </c>
      <c r="W2" t="s">
        <v>173</v>
      </c>
      <c r="X2" t="s">
        <v>174</v>
      </c>
      <c r="Y2" t="s">
        <v>175</v>
      </c>
      <c r="AA2" t="s">
        <v>177</v>
      </c>
      <c r="AB2" t="s">
        <v>173</v>
      </c>
      <c r="AC2" t="s">
        <v>174</v>
      </c>
      <c r="AD2" t="s">
        <v>175</v>
      </c>
    </row>
    <row r="3" spans="2:33" x14ac:dyDescent="0.2">
      <c r="B3" t="s">
        <v>75</v>
      </c>
      <c r="C3">
        <v>12</v>
      </c>
      <c r="D3">
        <v>10</v>
      </c>
      <c r="E3">
        <v>15</v>
      </c>
      <c r="G3" t="s">
        <v>75</v>
      </c>
      <c r="H3">
        <v>6</v>
      </c>
      <c r="I3">
        <v>11</v>
      </c>
      <c r="J3">
        <v>5</v>
      </c>
      <c r="L3" t="s">
        <v>75</v>
      </c>
      <c r="M3">
        <v>10</v>
      </c>
      <c r="N3">
        <v>12</v>
      </c>
      <c r="O3">
        <v>10</v>
      </c>
      <c r="Q3" t="s">
        <v>75</v>
      </c>
      <c r="R3">
        <v>3</v>
      </c>
      <c r="S3">
        <v>8</v>
      </c>
      <c r="T3">
        <v>6</v>
      </c>
      <c r="V3" t="s">
        <v>75</v>
      </c>
      <c r="W3">
        <v>4</v>
      </c>
      <c r="X3">
        <v>11</v>
      </c>
      <c r="Y3">
        <v>12</v>
      </c>
      <c r="AA3" t="s">
        <v>91</v>
      </c>
      <c r="AB3">
        <v>11</v>
      </c>
      <c r="AC3">
        <v>12</v>
      </c>
      <c r="AD3">
        <v>8</v>
      </c>
    </row>
    <row r="4" spans="2:33" x14ac:dyDescent="0.2">
      <c r="B4" t="s">
        <v>63</v>
      </c>
      <c r="C4">
        <v>9</v>
      </c>
      <c r="D4">
        <v>9</v>
      </c>
      <c r="E4">
        <v>8</v>
      </c>
      <c r="G4" t="s">
        <v>63</v>
      </c>
      <c r="H4">
        <v>9</v>
      </c>
      <c r="I4">
        <v>6</v>
      </c>
      <c r="J4">
        <v>10</v>
      </c>
      <c r="L4" t="s">
        <v>63</v>
      </c>
      <c r="M4">
        <v>12</v>
      </c>
      <c r="N4">
        <v>12</v>
      </c>
      <c r="O4">
        <v>14</v>
      </c>
      <c r="Q4" t="s">
        <v>63</v>
      </c>
      <c r="R4">
        <v>16</v>
      </c>
      <c r="S4">
        <v>11</v>
      </c>
      <c r="T4">
        <v>14</v>
      </c>
      <c r="V4" t="s">
        <v>63</v>
      </c>
      <c r="W4">
        <v>15</v>
      </c>
      <c r="X4">
        <v>9</v>
      </c>
      <c r="Y4">
        <v>10</v>
      </c>
      <c r="AA4" t="s">
        <v>82</v>
      </c>
      <c r="AB4">
        <v>12</v>
      </c>
      <c r="AC4">
        <v>8</v>
      </c>
      <c r="AD4">
        <v>15</v>
      </c>
    </row>
    <row r="5" spans="2:33" x14ac:dyDescent="0.2">
      <c r="B5" t="s">
        <v>64</v>
      </c>
      <c r="C5">
        <v>3</v>
      </c>
      <c r="D5">
        <v>5</v>
      </c>
      <c r="E5">
        <v>2</v>
      </c>
      <c r="G5" t="s">
        <v>64</v>
      </c>
      <c r="H5">
        <v>7</v>
      </c>
      <c r="I5">
        <v>4</v>
      </c>
      <c r="J5">
        <v>9</v>
      </c>
      <c r="L5" t="s">
        <v>64</v>
      </c>
      <c r="M5">
        <v>2</v>
      </c>
      <c r="O5">
        <v>1</v>
      </c>
      <c r="Q5" t="s">
        <v>64</v>
      </c>
      <c r="R5">
        <v>3</v>
      </c>
      <c r="S5">
        <v>3</v>
      </c>
      <c r="T5">
        <v>2</v>
      </c>
      <c r="V5" t="s">
        <v>95</v>
      </c>
      <c r="W5">
        <v>0</v>
      </c>
      <c r="X5">
        <v>0</v>
      </c>
      <c r="Y5">
        <v>0</v>
      </c>
      <c r="AA5" t="s">
        <v>70</v>
      </c>
      <c r="AC5">
        <v>3</v>
      </c>
      <c r="AD5">
        <v>2</v>
      </c>
    </row>
    <row r="6" spans="2:33" x14ac:dyDescent="0.2">
      <c r="B6" t="s">
        <v>95</v>
      </c>
      <c r="C6">
        <v>0</v>
      </c>
      <c r="D6">
        <v>0</v>
      </c>
      <c r="E6">
        <v>0</v>
      </c>
      <c r="G6" t="s">
        <v>95</v>
      </c>
      <c r="H6">
        <v>1</v>
      </c>
      <c r="I6">
        <v>2</v>
      </c>
      <c r="J6">
        <v>1</v>
      </c>
      <c r="L6" t="s">
        <v>95</v>
      </c>
      <c r="M6">
        <v>0</v>
      </c>
      <c r="Q6" t="s">
        <v>95</v>
      </c>
      <c r="R6">
        <v>2</v>
      </c>
      <c r="S6">
        <v>2</v>
      </c>
      <c r="T6">
        <v>2</v>
      </c>
      <c r="V6" t="s">
        <v>64</v>
      </c>
      <c r="W6">
        <v>5</v>
      </c>
      <c r="X6">
        <v>4</v>
      </c>
      <c r="Y6">
        <v>3</v>
      </c>
      <c r="AA6" t="s">
        <v>142</v>
      </c>
      <c r="AC6">
        <v>1</v>
      </c>
    </row>
    <row r="7" spans="2:33" x14ac:dyDescent="0.2">
      <c r="B7" t="s">
        <v>74</v>
      </c>
      <c r="G7" t="s">
        <v>74</v>
      </c>
      <c r="H7">
        <v>1</v>
      </c>
      <c r="I7">
        <v>1</v>
      </c>
      <c r="L7" t="s">
        <v>74</v>
      </c>
      <c r="Q7" t="s">
        <v>74</v>
      </c>
      <c r="V7" t="s">
        <v>86</v>
      </c>
      <c r="W7">
        <v>0</v>
      </c>
      <c r="X7">
        <v>0</v>
      </c>
      <c r="Y7">
        <v>0</v>
      </c>
      <c r="AA7" t="s">
        <v>103</v>
      </c>
      <c r="AB7">
        <v>1</v>
      </c>
    </row>
    <row r="8" spans="2:33" x14ac:dyDescent="0.2">
      <c r="V8" t="s">
        <v>74</v>
      </c>
      <c r="W8">
        <v>0</v>
      </c>
      <c r="X8">
        <v>0</v>
      </c>
      <c r="Y8">
        <v>0</v>
      </c>
    </row>
    <row r="10" spans="2:33" s="4" customFormat="1" x14ac:dyDescent="0.2">
      <c r="B10" s="10" t="str">
        <f t="shared" ref="B10:O10" si="0">B2</f>
        <v>Etiquetas de fila</v>
      </c>
      <c r="C10" s="10" t="str">
        <f t="shared" si="0"/>
        <v>GA1</v>
      </c>
      <c r="D10" s="10" t="str">
        <f t="shared" si="0"/>
        <v>GA2</v>
      </c>
      <c r="E10" s="10" t="str">
        <f t="shared" si="0"/>
        <v>GA3</v>
      </c>
      <c r="F10" s="4">
        <f t="shared" si="0"/>
        <v>0</v>
      </c>
      <c r="G10" s="4" t="str">
        <f t="shared" si="0"/>
        <v>Etiquetas de fila</v>
      </c>
      <c r="H10" s="4" t="str">
        <f t="shared" si="0"/>
        <v>GA1</v>
      </c>
      <c r="I10" s="4" t="str">
        <f t="shared" si="0"/>
        <v>GA2</v>
      </c>
      <c r="J10" s="4" t="str">
        <f t="shared" si="0"/>
        <v>GA3</v>
      </c>
      <c r="K10" s="4">
        <f t="shared" si="0"/>
        <v>0</v>
      </c>
      <c r="L10" s="10" t="str">
        <f t="shared" si="0"/>
        <v>Etiquetas de fila</v>
      </c>
      <c r="M10" s="10" t="str">
        <f t="shared" si="0"/>
        <v>GA1</v>
      </c>
      <c r="N10" s="10" t="str">
        <f t="shared" si="0"/>
        <v>GA2</v>
      </c>
      <c r="O10" s="10" t="str">
        <f t="shared" si="0"/>
        <v>GA3</v>
      </c>
      <c r="P10" s="10"/>
      <c r="Q10" s="4" t="str">
        <f>Q2</f>
        <v>Etiquetas de fila</v>
      </c>
      <c r="R10" s="4" t="str">
        <f>R2</f>
        <v>GA1</v>
      </c>
      <c r="S10" s="4" t="str">
        <f>S2</f>
        <v>GA2</v>
      </c>
      <c r="T10" s="4" t="str">
        <f>T2</f>
        <v>GA3</v>
      </c>
      <c r="V10" s="10" t="str">
        <f>V2</f>
        <v>Etiquetas de fila</v>
      </c>
      <c r="W10" s="10" t="str">
        <f>W2</f>
        <v>GA1</v>
      </c>
      <c r="X10" s="10" t="str">
        <f>X2</f>
        <v>GA2</v>
      </c>
      <c r="Y10" s="10" t="str">
        <f>Y2</f>
        <v>GA3</v>
      </c>
      <c r="Z10" s="10"/>
      <c r="AA10" s="10" t="str">
        <f>AA2</f>
        <v>Etiquetas de fila</v>
      </c>
      <c r="AB10" s="10" t="str">
        <f>AB2</f>
        <v>GA1</v>
      </c>
      <c r="AC10" s="10" t="str">
        <f>AC2</f>
        <v>GA2</v>
      </c>
      <c r="AD10" s="10" t="str">
        <f>AD2</f>
        <v>GA3</v>
      </c>
      <c r="AE10" s="10"/>
      <c r="AG10" s="4" t="s">
        <v>190</v>
      </c>
    </row>
    <row r="11" spans="2:33" s="4" customFormat="1" x14ac:dyDescent="0.2">
      <c r="B11" s="10" t="str">
        <f>B3</f>
        <v>Diariamente</v>
      </c>
      <c r="C11" s="11">
        <f>C3/SUM(C$3:C$6)</f>
        <v>0.5</v>
      </c>
      <c r="D11" s="11">
        <f t="shared" ref="D11:E11" si="1">D3/SUM(D$3:D$6)</f>
        <v>0.41666666666666669</v>
      </c>
      <c r="E11" s="11">
        <f t="shared" si="1"/>
        <v>0.6</v>
      </c>
      <c r="F11" s="9">
        <f>AVERAGE(C11:E11)</f>
        <v>0.50555555555555554</v>
      </c>
      <c r="G11" s="4" t="str">
        <f>G3</f>
        <v>Diariamente</v>
      </c>
      <c r="H11" s="8">
        <f>H3/SUM(H$3:H$7)</f>
        <v>0.25</v>
      </c>
      <c r="I11" s="8">
        <f t="shared" ref="I11:J11" si="2">I3/SUM(I$3:I$7)</f>
        <v>0.45833333333333331</v>
      </c>
      <c r="J11" s="8">
        <f t="shared" si="2"/>
        <v>0.2</v>
      </c>
      <c r="K11" s="9">
        <f>AVERAGE(H11:J11)</f>
        <v>0.30277777777777776</v>
      </c>
      <c r="L11" s="10" t="str">
        <f>L3</f>
        <v>Diariamente</v>
      </c>
      <c r="M11" s="11">
        <f>M3/SUM(M$3:M$7)</f>
        <v>0.41666666666666669</v>
      </c>
      <c r="N11" s="11">
        <f t="shared" ref="N11:O11" si="3">N3/SUM(N$3:N$7)</f>
        <v>0.5</v>
      </c>
      <c r="O11" s="11">
        <f t="shared" si="3"/>
        <v>0.4</v>
      </c>
      <c r="P11" s="12">
        <f>AVERAGE(M11:O11)</f>
        <v>0.43888888888888894</v>
      </c>
      <c r="Q11" s="4" t="str">
        <f>Q3</f>
        <v>Diariamente</v>
      </c>
      <c r="R11" s="8">
        <f>R3/SUM(R$3:R$7)</f>
        <v>0.125</v>
      </c>
      <c r="S11" s="8">
        <f t="shared" ref="S11:T11" si="4">S3/SUM(S$3:S$7)</f>
        <v>0.33333333333333331</v>
      </c>
      <c r="T11" s="8">
        <f t="shared" si="4"/>
        <v>0.25</v>
      </c>
      <c r="U11" s="9">
        <f>AVERAGE(R11:T11)</f>
        <v>0.23611111111111108</v>
      </c>
      <c r="V11" s="10" t="str">
        <f>V3</f>
        <v>Diariamente</v>
      </c>
      <c r="W11" s="11">
        <f>W3/SUM(W$3:W$7)</f>
        <v>0.16666666666666666</v>
      </c>
      <c r="X11" s="11">
        <f t="shared" ref="X11:Y11" si="5">X3/SUM(X$3:X$7)</f>
        <v>0.45833333333333331</v>
      </c>
      <c r="Y11" s="11">
        <f t="shared" si="5"/>
        <v>0.48</v>
      </c>
      <c r="Z11" s="12">
        <f>AVERAGE(W11:Y11)</f>
        <v>0.36833333333333335</v>
      </c>
      <c r="AA11" s="10" t="str">
        <f>AA3</f>
        <v>a. Diariamente</v>
      </c>
      <c r="AB11" s="11">
        <f>AB3/SUM(AB$3:AB$7)</f>
        <v>0.45833333333333331</v>
      </c>
      <c r="AC11" s="11">
        <f t="shared" ref="AC11:AD11" si="6">AC3/SUM(AC$3:AC$7)</f>
        <v>0.5</v>
      </c>
      <c r="AD11" s="11">
        <f t="shared" si="6"/>
        <v>0.32</v>
      </c>
      <c r="AE11" s="12">
        <f>AVERAGE(AB11:AD11)</f>
        <v>0.42611111111111111</v>
      </c>
      <c r="AG11" s="8">
        <f>AVERAGEA(F11,K11,P11,U11,Z11,AE11)</f>
        <v>0.37962962962962959</v>
      </c>
    </row>
    <row r="12" spans="2:33" s="4" customFormat="1" x14ac:dyDescent="0.2">
      <c r="B12" s="10" t="str">
        <f>B4</f>
        <v>Alguna vez a la semana</v>
      </c>
      <c r="C12" s="11">
        <f>C4/SUM(C$3:C$6)</f>
        <v>0.375</v>
      </c>
      <c r="D12" s="11">
        <f t="shared" ref="D12:E14" si="7">D4/SUM(D$3:D$6)</f>
        <v>0.375</v>
      </c>
      <c r="E12" s="11">
        <f t="shared" si="7"/>
        <v>0.32</v>
      </c>
      <c r="F12" s="9">
        <f>AVERAGE(C12:E12)</f>
        <v>0.35666666666666669</v>
      </c>
      <c r="G12" s="4" t="str">
        <f>G4</f>
        <v>Alguna vez a la semana</v>
      </c>
      <c r="H12" s="8">
        <f>H4/SUM(H$3:H$7)</f>
        <v>0.375</v>
      </c>
      <c r="I12" s="8">
        <f t="shared" ref="I12:J15" si="8">I4/SUM(I$3:I$7)</f>
        <v>0.25</v>
      </c>
      <c r="J12" s="8">
        <f t="shared" si="8"/>
        <v>0.4</v>
      </c>
      <c r="K12" s="9">
        <f>AVERAGE(H12:J12)</f>
        <v>0.34166666666666662</v>
      </c>
      <c r="L12" s="10" t="str">
        <f>L4</f>
        <v>Alguna vez a la semana</v>
      </c>
      <c r="M12" s="11">
        <f t="shared" ref="M12:O15" si="9">M4/SUM(M$3:M$7)</f>
        <v>0.5</v>
      </c>
      <c r="N12" s="11">
        <f t="shared" si="9"/>
        <v>0.5</v>
      </c>
      <c r="O12" s="11">
        <f t="shared" si="9"/>
        <v>0.56000000000000005</v>
      </c>
      <c r="P12" s="12">
        <f t="shared" ref="P12:P15" si="10">AVERAGE(M12:O12)</f>
        <v>0.52</v>
      </c>
      <c r="Q12" s="4" t="str">
        <f>Q4</f>
        <v>Alguna vez a la semana</v>
      </c>
      <c r="R12" s="8">
        <f t="shared" ref="R12:T15" si="11">R4/SUM(R$3:R$7)</f>
        <v>0.66666666666666663</v>
      </c>
      <c r="S12" s="8">
        <f t="shared" si="11"/>
        <v>0.45833333333333331</v>
      </c>
      <c r="T12" s="8">
        <f t="shared" si="11"/>
        <v>0.58333333333333337</v>
      </c>
      <c r="U12" s="9">
        <f t="shared" ref="U12:U15" si="12">AVERAGE(R12:T12)</f>
        <v>0.56944444444444453</v>
      </c>
      <c r="V12" s="10" t="str">
        <f>V4</f>
        <v>Alguna vez a la semana</v>
      </c>
      <c r="W12" s="11">
        <f t="shared" ref="W12:Y14" si="13">W4/SUM(W$3:W$7)</f>
        <v>0.625</v>
      </c>
      <c r="X12" s="11">
        <f t="shared" si="13"/>
        <v>0.375</v>
      </c>
      <c r="Y12" s="11">
        <f t="shared" si="13"/>
        <v>0.4</v>
      </c>
      <c r="Z12" s="12">
        <f t="shared" ref="Z12:Z16" si="14">AVERAGE(W12:Y12)</f>
        <v>0.46666666666666662</v>
      </c>
      <c r="AA12" s="10" t="str">
        <f>AA4</f>
        <v>b. Alguna vez a la semana</v>
      </c>
      <c r="AB12" s="11">
        <f t="shared" ref="AB12:AD15" si="15">AB4/SUM(AB$3:AB$7)</f>
        <v>0.5</v>
      </c>
      <c r="AC12" s="11">
        <f t="shared" si="15"/>
        <v>0.33333333333333331</v>
      </c>
      <c r="AD12" s="11">
        <f t="shared" si="15"/>
        <v>0.6</v>
      </c>
      <c r="AE12" s="12">
        <f t="shared" ref="AE12:AE15" si="16">AVERAGE(AB12:AD12)</f>
        <v>0.47777777777777769</v>
      </c>
      <c r="AG12" s="8">
        <f t="shared" ref="AG12:AG16" si="17">AVERAGEA(F12,K12,P12,U12,Z12,AE12)</f>
        <v>0.45537037037037043</v>
      </c>
    </row>
    <row r="13" spans="2:33" s="4" customFormat="1" x14ac:dyDescent="0.2">
      <c r="B13" s="10" t="str">
        <f>B5</f>
        <v>Alguna vez al mes</v>
      </c>
      <c r="C13" s="11">
        <f>C5/SUM(C$3:C$6)</f>
        <v>0.125</v>
      </c>
      <c r="D13" s="11">
        <f t="shared" si="7"/>
        <v>0.20833333333333334</v>
      </c>
      <c r="E13" s="11">
        <f t="shared" si="7"/>
        <v>0.08</v>
      </c>
      <c r="F13" s="9">
        <f t="shared" ref="F13:F14" si="18">AVERAGE(C13:E13)</f>
        <v>0.1377777777777778</v>
      </c>
      <c r="G13" s="4" t="str">
        <f>G5</f>
        <v>Alguna vez al mes</v>
      </c>
      <c r="H13" s="8">
        <f>H5/SUM(H$3:H$7)</f>
        <v>0.29166666666666669</v>
      </c>
      <c r="I13" s="8">
        <f t="shared" si="8"/>
        <v>0.16666666666666666</v>
      </c>
      <c r="J13" s="8">
        <f t="shared" si="8"/>
        <v>0.36</v>
      </c>
      <c r="K13" s="9">
        <f t="shared" ref="K13:K15" si="19">AVERAGE(H13:J13)</f>
        <v>0.27277777777777779</v>
      </c>
      <c r="L13" s="10" t="str">
        <f>L5</f>
        <v>Alguna vez al mes</v>
      </c>
      <c r="M13" s="11">
        <f t="shared" si="9"/>
        <v>8.3333333333333329E-2</v>
      </c>
      <c r="N13" s="11">
        <f t="shared" si="9"/>
        <v>0</v>
      </c>
      <c r="O13" s="11">
        <f t="shared" si="9"/>
        <v>0.04</v>
      </c>
      <c r="P13" s="12">
        <f t="shared" si="10"/>
        <v>4.1111111111111105E-2</v>
      </c>
      <c r="Q13" s="4" t="str">
        <f>Q5</f>
        <v>Alguna vez al mes</v>
      </c>
      <c r="R13" s="8">
        <f t="shared" si="11"/>
        <v>0.125</v>
      </c>
      <c r="S13" s="8">
        <f t="shared" si="11"/>
        <v>0.125</v>
      </c>
      <c r="T13" s="8">
        <f t="shared" si="11"/>
        <v>8.3333333333333329E-2</v>
      </c>
      <c r="U13" s="9">
        <f t="shared" si="12"/>
        <v>0.1111111111111111</v>
      </c>
      <c r="V13" s="10" t="str">
        <f>V5</f>
        <v>Alguna vez al trimestre</v>
      </c>
      <c r="W13" s="11">
        <f t="shared" si="13"/>
        <v>0</v>
      </c>
      <c r="X13" s="11">
        <f t="shared" si="13"/>
        <v>0</v>
      </c>
      <c r="Y13" s="11">
        <f t="shared" si="13"/>
        <v>0</v>
      </c>
      <c r="Z13" s="12">
        <f t="shared" si="14"/>
        <v>0</v>
      </c>
      <c r="AA13" s="10" t="str">
        <f>AA5</f>
        <v>c. Alguna vez al mes</v>
      </c>
      <c r="AB13" s="11">
        <f t="shared" si="15"/>
        <v>0</v>
      </c>
      <c r="AC13" s="11">
        <f t="shared" si="15"/>
        <v>0.125</v>
      </c>
      <c r="AD13" s="11">
        <f t="shared" si="15"/>
        <v>0.08</v>
      </c>
      <c r="AE13" s="12">
        <f t="shared" si="16"/>
        <v>6.8333333333333343E-2</v>
      </c>
      <c r="AG13" s="8">
        <f t="shared" si="17"/>
        <v>0.1051851851851852</v>
      </c>
    </row>
    <row r="14" spans="2:33" s="4" customFormat="1" x14ac:dyDescent="0.2">
      <c r="B14" s="10" t="str">
        <f>B6</f>
        <v>Alguna vez al trimestre</v>
      </c>
      <c r="C14" s="11">
        <f>C6/SUM(C$3:C$6)</f>
        <v>0</v>
      </c>
      <c r="D14" s="11">
        <f t="shared" si="7"/>
        <v>0</v>
      </c>
      <c r="E14" s="11">
        <f t="shared" si="7"/>
        <v>0</v>
      </c>
      <c r="F14" s="9">
        <f t="shared" si="18"/>
        <v>0</v>
      </c>
      <c r="G14" s="4" t="str">
        <f>G6</f>
        <v>Alguna vez al trimestre</v>
      </c>
      <c r="H14" s="8">
        <f>H6/SUM(H$3:H$7)</f>
        <v>4.1666666666666664E-2</v>
      </c>
      <c r="I14" s="8">
        <f t="shared" si="8"/>
        <v>8.3333333333333329E-2</v>
      </c>
      <c r="J14" s="8">
        <f t="shared" si="8"/>
        <v>0.04</v>
      </c>
      <c r="K14" s="9">
        <f t="shared" si="19"/>
        <v>5.5E-2</v>
      </c>
      <c r="L14" s="10" t="str">
        <f>L6</f>
        <v>Alguna vez al trimestre</v>
      </c>
      <c r="M14" s="11">
        <f t="shared" si="9"/>
        <v>0</v>
      </c>
      <c r="N14" s="11">
        <f t="shared" si="9"/>
        <v>0</v>
      </c>
      <c r="O14" s="11">
        <f t="shared" si="9"/>
        <v>0</v>
      </c>
      <c r="P14" s="12">
        <f t="shared" si="10"/>
        <v>0</v>
      </c>
      <c r="Q14" s="4" t="str">
        <f>Q6</f>
        <v>Alguna vez al trimestre</v>
      </c>
      <c r="R14" s="8">
        <f t="shared" si="11"/>
        <v>8.3333333333333329E-2</v>
      </c>
      <c r="S14" s="8">
        <f t="shared" si="11"/>
        <v>8.3333333333333329E-2</v>
      </c>
      <c r="T14" s="8">
        <f t="shared" si="11"/>
        <v>8.3333333333333329E-2</v>
      </c>
      <c r="U14" s="9">
        <f t="shared" si="12"/>
        <v>8.3333333333333329E-2</v>
      </c>
      <c r="V14" s="10" t="str">
        <f>V6</f>
        <v>Alguna vez al mes</v>
      </c>
      <c r="W14" s="11">
        <f t="shared" si="13"/>
        <v>0.20833333333333334</v>
      </c>
      <c r="X14" s="11">
        <f t="shared" si="13"/>
        <v>0.16666666666666666</v>
      </c>
      <c r="Y14" s="11">
        <f t="shared" si="13"/>
        <v>0.12</v>
      </c>
      <c r="Z14" s="12">
        <f t="shared" si="14"/>
        <v>0.16500000000000001</v>
      </c>
      <c r="AA14" s="10" t="str">
        <f>AA6</f>
        <v>d. Alguna vez al trimestre</v>
      </c>
      <c r="AB14" s="11">
        <f t="shared" si="15"/>
        <v>0</v>
      </c>
      <c r="AC14" s="11">
        <f t="shared" si="15"/>
        <v>4.1666666666666664E-2</v>
      </c>
      <c r="AD14" s="11">
        <f t="shared" si="15"/>
        <v>0</v>
      </c>
      <c r="AE14" s="12">
        <f t="shared" si="16"/>
        <v>1.3888888888888888E-2</v>
      </c>
      <c r="AG14" s="8">
        <f t="shared" si="17"/>
        <v>5.2870370370370373E-2</v>
      </c>
    </row>
    <row r="15" spans="2:33" s="4" customFormat="1" x14ac:dyDescent="0.2">
      <c r="B15" s="10" t="str">
        <f>B7</f>
        <v>Nunca</v>
      </c>
      <c r="C15" s="10"/>
      <c r="D15" s="10"/>
      <c r="E15" s="10"/>
      <c r="G15" s="4" t="str">
        <f>G7</f>
        <v>Nunca</v>
      </c>
      <c r="H15" s="8">
        <f>H7/SUM(H$3:H$7)</f>
        <v>4.1666666666666664E-2</v>
      </c>
      <c r="I15" s="8">
        <f t="shared" si="8"/>
        <v>4.1666666666666664E-2</v>
      </c>
      <c r="J15" s="8">
        <f t="shared" si="8"/>
        <v>0</v>
      </c>
      <c r="K15" s="9">
        <f t="shared" si="19"/>
        <v>2.7777777777777776E-2</v>
      </c>
      <c r="L15" s="10" t="str">
        <f t="shared" ref="L15" si="20">L7</f>
        <v>Nunca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2">
        <f t="shared" si="10"/>
        <v>0</v>
      </c>
      <c r="Q15" s="4" t="str">
        <f t="shared" ref="Q15" si="21">Q7</f>
        <v>Nunca</v>
      </c>
      <c r="R15" s="8">
        <f t="shared" si="11"/>
        <v>0</v>
      </c>
      <c r="S15" s="8">
        <f t="shared" si="11"/>
        <v>0</v>
      </c>
      <c r="T15" s="8">
        <f t="shared" si="11"/>
        <v>0</v>
      </c>
      <c r="U15" s="9">
        <f t="shared" si="12"/>
        <v>0</v>
      </c>
      <c r="V15" s="10" t="str">
        <f t="shared" ref="V15:V16" si="22">V7</f>
        <v>Alguna vez al año</v>
      </c>
      <c r="W15" s="11">
        <f t="shared" ref="W15:Y16" si="23">W7/SUM(W$3:W$7)</f>
        <v>0</v>
      </c>
      <c r="X15" s="11">
        <f t="shared" si="23"/>
        <v>0</v>
      </c>
      <c r="Y15" s="11">
        <f t="shared" si="23"/>
        <v>0</v>
      </c>
      <c r="Z15" s="12">
        <f t="shared" si="14"/>
        <v>0</v>
      </c>
      <c r="AA15" s="10" t="str">
        <f t="shared" ref="AA15" si="24">AA7</f>
        <v>e. Alguna vez al año</v>
      </c>
      <c r="AB15" s="11">
        <f t="shared" si="15"/>
        <v>4.1666666666666664E-2</v>
      </c>
      <c r="AC15" s="11">
        <f t="shared" si="15"/>
        <v>0</v>
      </c>
      <c r="AD15" s="11">
        <f t="shared" si="15"/>
        <v>0</v>
      </c>
      <c r="AE15" s="12">
        <f t="shared" si="16"/>
        <v>1.3888888888888888E-2</v>
      </c>
      <c r="AG15" s="8">
        <f t="shared" si="17"/>
        <v>8.3333333333333332E-3</v>
      </c>
    </row>
    <row r="16" spans="2:33" s="4" customFormat="1" x14ac:dyDescent="0.2">
      <c r="P16" s="9"/>
      <c r="U16" s="9"/>
      <c r="V16" s="4" t="str">
        <f t="shared" si="22"/>
        <v>Nunca</v>
      </c>
      <c r="W16" s="8">
        <f t="shared" si="23"/>
        <v>0</v>
      </c>
      <c r="X16" s="8">
        <f t="shared" si="23"/>
        <v>0</v>
      </c>
      <c r="Y16" s="8">
        <f t="shared" si="23"/>
        <v>0</v>
      </c>
      <c r="Z16" s="9">
        <f t="shared" si="14"/>
        <v>0</v>
      </c>
      <c r="AE16" s="9"/>
      <c r="AG16" s="8">
        <f t="shared" si="17"/>
        <v>0</v>
      </c>
    </row>
    <row r="18" spans="2:29" x14ac:dyDescent="0.2">
      <c r="B18" t="s">
        <v>177</v>
      </c>
      <c r="C18" t="s">
        <v>198</v>
      </c>
      <c r="D18" t="s">
        <v>199</v>
      </c>
      <c r="L18" t="s">
        <v>177</v>
      </c>
      <c r="M18" t="s">
        <v>198</v>
      </c>
      <c r="N18" t="s">
        <v>199</v>
      </c>
      <c r="W18" t="s">
        <v>198</v>
      </c>
      <c r="X18" t="s">
        <v>199</v>
      </c>
      <c r="AB18" t="s">
        <v>198</v>
      </c>
      <c r="AC18" t="s">
        <v>199</v>
      </c>
    </row>
    <row r="19" spans="2:29" x14ac:dyDescent="0.2">
      <c r="B19" t="s">
        <v>75</v>
      </c>
      <c r="C19" s="8">
        <v>0.50555555555555554</v>
      </c>
      <c r="D19" s="8">
        <v>0.45277777777777778</v>
      </c>
      <c r="L19" t="s">
        <v>75</v>
      </c>
      <c r="M19" s="8">
        <v>0.43888888888888894</v>
      </c>
      <c r="N19" s="8">
        <v>0.3561111111111111</v>
      </c>
      <c r="V19" t="s">
        <v>75</v>
      </c>
      <c r="W19" s="8">
        <v>0.48</v>
      </c>
      <c r="X19" s="8">
        <v>0.18983311374615722</v>
      </c>
      <c r="AA19" t="s">
        <v>75</v>
      </c>
      <c r="AB19" s="8">
        <v>0.42611111111111111</v>
      </c>
      <c r="AC19" s="8">
        <v>0.3972222222222222</v>
      </c>
    </row>
    <row r="20" spans="2:29" x14ac:dyDescent="0.2">
      <c r="B20" t="s">
        <v>63</v>
      </c>
      <c r="C20" s="8">
        <v>0.35666666666666669</v>
      </c>
      <c r="D20" s="8">
        <v>0.46444444444444444</v>
      </c>
      <c r="L20" t="s">
        <v>63</v>
      </c>
      <c r="M20" s="8">
        <v>0.52</v>
      </c>
      <c r="N20" s="8">
        <v>0.505</v>
      </c>
      <c r="V20" t="s">
        <v>63</v>
      </c>
      <c r="W20" s="8">
        <v>0.4</v>
      </c>
      <c r="X20" s="8">
        <v>0.50417215634606938</v>
      </c>
      <c r="AA20" t="s">
        <v>63</v>
      </c>
      <c r="AB20" s="8">
        <v>0.47777777777777769</v>
      </c>
      <c r="AC20" s="8">
        <v>0.39666666666666667</v>
      </c>
    </row>
    <row r="21" spans="2:29" x14ac:dyDescent="0.2">
      <c r="B21" t="s">
        <v>64</v>
      </c>
      <c r="C21" s="8">
        <v>0.1377777777777778</v>
      </c>
      <c r="D21" s="8">
        <v>6.8888888888888888E-2</v>
      </c>
      <c r="L21" t="s">
        <v>64</v>
      </c>
      <c r="M21" s="8">
        <v>4.1111111111111105E-2</v>
      </c>
      <c r="N21" s="8">
        <v>0.11111111111111112</v>
      </c>
      <c r="V21" t="s">
        <v>95</v>
      </c>
      <c r="W21" s="8">
        <v>0</v>
      </c>
      <c r="X21" s="8">
        <v>0.24796881862099251</v>
      </c>
      <c r="AA21" t="s">
        <v>95</v>
      </c>
      <c r="AB21" s="8">
        <v>6.8333333333333343E-2</v>
      </c>
      <c r="AC21" s="8">
        <v>0.15111111111111111</v>
      </c>
    </row>
    <row r="22" spans="2:29" x14ac:dyDescent="0.2">
      <c r="B22" t="s">
        <v>95</v>
      </c>
      <c r="C22" s="8">
        <v>0</v>
      </c>
      <c r="D22" s="8">
        <v>1.3888888888888888E-2</v>
      </c>
      <c r="L22" t="s">
        <v>95</v>
      </c>
      <c r="M22" s="8">
        <v>0</v>
      </c>
      <c r="N22" s="8">
        <v>2.7777777777777776E-2</v>
      </c>
      <c r="V22" t="s">
        <v>64</v>
      </c>
      <c r="W22" s="8">
        <v>0.12</v>
      </c>
      <c r="X22" s="8">
        <v>1.4492753623188406E-2</v>
      </c>
      <c r="AA22" t="s">
        <v>64</v>
      </c>
      <c r="AB22" s="8">
        <v>1.3888888888888888E-2</v>
      </c>
      <c r="AC22" s="8">
        <v>4.1111111111111105E-2</v>
      </c>
    </row>
    <row r="23" spans="2:29" x14ac:dyDescent="0.2">
      <c r="L23" t="s">
        <v>74</v>
      </c>
      <c r="M23" s="8">
        <v>0</v>
      </c>
      <c r="N23" s="8">
        <v>0</v>
      </c>
      <c r="V23" t="s">
        <v>86</v>
      </c>
      <c r="W23" s="8">
        <v>0</v>
      </c>
      <c r="X23" s="8">
        <v>4.3533157663592448E-2</v>
      </c>
      <c r="AA23" t="s">
        <v>86</v>
      </c>
      <c r="AB23" s="8">
        <v>1.3888888888888888E-2</v>
      </c>
      <c r="AC23" s="8">
        <v>1.3888888888888888E-2</v>
      </c>
    </row>
    <row r="24" spans="2:29" x14ac:dyDescent="0.2">
      <c r="V24" s="4" t="str">
        <f t="shared" ref="V24" si="25">V16</f>
        <v>Nunca</v>
      </c>
      <c r="W24" s="8">
        <v>0</v>
      </c>
      <c r="X24" s="8">
        <v>5.8684672815107593E-2</v>
      </c>
    </row>
    <row r="25" spans="2:29" x14ac:dyDescent="0.2">
      <c r="B25" s="14" t="s">
        <v>75</v>
      </c>
      <c r="C25" s="6">
        <f>AVERAGEA(C19,M19,W19,AB19)</f>
        <v>0.46263888888888888</v>
      </c>
      <c r="D25" s="6">
        <f>AVERAGEA(D19,N19,X19,AC19)</f>
        <v>0.34898605621431705</v>
      </c>
    </row>
    <row r="26" spans="2:29" x14ac:dyDescent="0.2">
      <c r="B26" s="14" t="s">
        <v>63</v>
      </c>
      <c r="C26" s="6">
        <f t="shared" ref="C26:D26" si="26">AVERAGEA(C20,M20,W20,AB20)</f>
        <v>0.43861111111111112</v>
      </c>
      <c r="D26" s="6">
        <f t="shared" si="26"/>
        <v>0.46757081686429514</v>
      </c>
    </row>
    <row r="27" spans="2:29" x14ac:dyDescent="0.2">
      <c r="B27" s="14" t="s">
        <v>64</v>
      </c>
      <c r="C27" s="6">
        <f t="shared" ref="C27:D27" si="27">AVERAGEA(C21,M21,W21,AB21)</f>
        <v>6.1805555555555558E-2</v>
      </c>
      <c r="D27" s="6">
        <f t="shared" si="27"/>
        <v>0.14476998243302591</v>
      </c>
      <c r="V27" t="s">
        <v>63</v>
      </c>
      <c r="W27">
        <v>15</v>
      </c>
      <c r="X27">
        <v>9</v>
      </c>
      <c r="Y27">
        <v>10</v>
      </c>
      <c r="Z27">
        <v>34</v>
      </c>
    </row>
    <row r="28" spans="2:29" x14ac:dyDescent="0.2">
      <c r="B28" s="14" t="s">
        <v>95</v>
      </c>
      <c r="C28" s="6">
        <f t="shared" ref="C28:D28" si="28">AVERAGEA(C22,M22,W22,AB22)</f>
        <v>3.3472222222222223E-2</v>
      </c>
      <c r="D28" s="6">
        <f t="shared" si="28"/>
        <v>2.4317632850241543E-2</v>
      </c>
      <c r="V28" t="s">
        <v>64</v>
      </c>
      <c r="W28">
        <v>5</v>
      </c>
      <c r="X28">
        <v>4</v>
      </c>
      <c r="Y28">
        <v>3</v>
      </c>
      <c r="Z28">
        <v>12</v>
      </c>
    </row>
    <row r="29" spans="2:29" x14ac:dyDescent="0.2">
      <c r="V29" t="s">
        <v>75</v>
      </c>
      <c r="W29">
        <v>4</v>
      </c>
      <c r="X29">
        <v>11</v>
      </c>
      <c r="Y29">
        <v>12</v>
      </c>
      <c r="Z29">
        <v>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12FD-C614-402A-BD73-085E78E11C7B}">
  <sheetPr>
    <tabColor rgb="FF92D050"/>
  </sheetPr>
  <dimension ref="A2:I16"/>
  <sheetViews>
    <sheetView workbookViewId="0">
      <selection activeCell="J17" sqref="A10:J17"/>
    </sheetView>
  </sheetViews>
  <sheetFormatPr baseColWidth="10" defaultRowHeight="12.75" x14ac:dyDescent="0.2"/>
  <sheetData>
    <row r="2" spans="1:9" x14ac:dyDescent="0.2">
      <c r="A2" t="s">
        <v>177</v>
      </c>
      <c r="B2" t="s">
        <v>173</v>
      </c>
      <c r="C2" t="s">
        <v>174</v>
      </c>
      <c r="D2" t="s">
        <v>175</v>
      </c>
    </row>
    <row r="3" spans="1:9" x14ac:dyDescent="0.2">
      <c r="A3">
        <v>1</v>
      </c>
      <c r="B3">
        <v>0</v>
      </c>
      <c r="C3">
        <v>0</v>
      </c>
      <c r="D3">
        <v>0</v>
      </c>
    </row>
    <row r="4" spans="1:9" x14ac:dyDescent="0.2">
      <c r="A4">
        <v>2</v>
      </c>
      <c r="B4">
        <v>1</v>
      </c>
      <c r="C4">
        <v>1</v>
      </c>
      <c r="D4">
        <v>1</v>
      </c>
    </row>
    <row r="5" spans="1:9" x14ac:dyDescent="0.2">
      <c r="A5">
        <v>3</v>
      </c>
      <c r="B5">
        <v>3</v>
      </c>
      <c r="C5">
        <v>6</v>
      </c>
      <c r="D5">
        <v>11</v>
      </c>
    </row>
    <row r="6" spans="1:9" x14ac:dyDescent="0.2">
      <c r="A6">
        <v>4</v>
      </c>
      <c r="B6">
        <v>18</v>
      </c>
      <c r="C6">
        <v>17</v>
      </c>
      <c r="D6">
        <v>11</v>
      </c>
    </row>
    <row r="7" spans="1:9" x14ac:dyDescent="0.2">
      <c r="A7">
        <v>5</v>
      </c>
      <c r="B7">
        <v>2</v>
      </c>
      <c r="D7">
        <v>2</v>
      </c>
    </row>
    <row r="10" spans="1:9" x14ac:dyDescent="0.2">
      <c r="A10" s="5" t="s">
        <v>201</v>
      </c>
      <c r="B10" s="14" t="s">
        <v>173</v>
      </c>
      <c r="C10" s="14" t="s">
        <v>174</v>
      </c>
      <c r="D10" s="14" t="s">
        <v>175</v>
      </c>
      <c r="E10" s="14" t="s">
        <v>202</v>
      </c>
      <c r="F10" s="6" t="s">
        <v>181</v>
      </c>
      <c r="G10" s="6" t="s">
        <v>182</v>
      </c>
      <c r="H10" s="6" t="s">
        <v>183</v>
      </c>
      <c r="I10" s="14" t="s">
        <v>202</v>
      </c>
    </row>
    <row r="11" spans="1:9" x14ac:dyDescent="0.2">
      <c r="A11" s="5">
        <v>1</v>
      </c>
      <c r="B11" s="6">
        <f>B3/24</f>
        <v>0</v>
      </c>
      <c r="C11" s="6">
        <f>C3/24</f>
        <v>0</v>
      </c>
      <c r="D11" s="6">
        <f>D3/25</f>
        <v>0</v>
      </c>
      <c r="E11" s="6">
        <f>AVERAGEA(B11:D11)</f>
        <v>0</v>
      </c>
      <c r="F11" s="6">
        <v>0</v>
      </c>
      <c r="G11" s="6">
        <v>0</v>
      </c>
      <c r="H11" s="6">
        <v>0</v>
      </c>
      <c r="I11" s="6">
        <v>0</v>
      </c>
    </row>
    <row r="12" spans="1:9" x14ac:dyDescent="0.2">
      <c r="A12" s="5">
        <v>2</v>
      </c>
      <c r="B12" s="6">
        <f t="shared" ref="B12:C12" si="0">B4/24</f>
        <v>4.1666666666666664E-2</v>
      </c>
      <c r="C12" s="6">
        <f t="shared" si="0"/>
        <v>4.1666666666666664E-2</v>
      </c>
      <c r="D12" s="6">
        <f>D4/25</f>
        <v>0.04</v>
      </c>
      <c r="E12" s="6">
        <f t="shared" ref="E12:E15" si="1">AVERAGEA(B12:D12)</f>
        <v>4.1111111111111105E-2</v>
      </c>
      <c r="F12" s="6">
        <v>0.04</v>
      </c>
      <c r="G12" s="6">
        <v>0</v>
      </c>
      <c r="H12" s="6">
        <v>4.1666666666666664E-2</v>
      </c>
      <c r="I12" s="6">
        <v>2.7222222222222221E-2</v>
      </c>
    </row>
    <row r="13" spans="1:9" x14ac:dyDescent="0.2">
      <c r="A13" s="5">
        <v>3</v>
      </c>
      <c r="B13" s="6">
        <f t="shared" ref="B13:C13" si="2">B5/24</f>
        <v>0.125</v>
      </c>
      <c r="C13" s="6">
        <f t="shared" si="2"/>
        <v>0.25</v>
      </c>
      <c r="D13" s="6">
        <f>D5/25</f>
        <v>0.44</v>
      </c>
      <c r="E13" s="6">
        <f t="shared" si="1"/>
        <v>0.27166666666666667</v>
      </c>
      <c r="F13" s="6">
        <v>0.36</v>
      </c>
      <c r="G13" s="6">
        <v>0.41666666666666669</v>
      </c>
      <c r="H13" s="6">
        <v>0.41666666666666669</v>
      </c>
      <c r="I13" s="6">
        <v>0.39777777777777779</v>
      </c>
    </row>
    <row r="14" spans="1:9" x14ac:dyDescent="0.2">
      <c r="A14" s="5">
        <v>4</v>
      </c>
      <c r="B14" s="6">
        <f t="shared" ref="B14:C14" si="3">B6/24</f>
        <v>0.75</v>
      </c>
      <c r="C14" s="6">
        <f t="shared" si="3"/>
        <v>0.70833333333333337</v>
      </c>
      <c r="D14" s="6">
        <f>D6/25</f>
        <v>0.44</v>
      </c>
      <c r="E14" s="6">
        <f t="shared" si="1"/>
        <v>0.63277777777777777</v>
      </c>
      <c r="F14" s="6">
        <v>0.56000000000000005</v>
      </c>
      <c r="G14" s="6">
        <v>0.58333333333333337</v>
      </c>
      <c r="H14" s="6">
        <v>0.54166666666666663</v>
      </c>
      <c r="I14" s="6">
        <v>0.56166666666666665</v>
      </c>
    </row>
    <row r="15" spans="1:9" x14ac:dyDescent="0.2">
      <c r="A15" s="5">
        <v>5</v>
      </c>
      <c r="B15" s="6">
        <f t="shared" ref="B15:C15" si="4">B7/24</f>
        <v>8.3333333333333329E-2</v>
      </c>
      <c r="C15" s="6">
        <f t="shared" si="4"/>
        <v>0</v>
      </c>
      <c r="D15" s="6">
        <f>D7/25</f>
        <v>0.08</v>
      </c>
      <c r="E15" s="6">
        <f t="shared" si="1"/>
        <v>5.4444444444444441E-2</v>
      </c>
      <c r="F15" s="6">
        <v>0.04</v>
      </c>
      <c r="G15" s="6">
        <v>0</v>
      </c>
      <c r="H15" s="6">
        <v>0</v>
      </c>
      <c r="I15" s="6">
        <v>1.3333333333333334E-2</v>
      </c>
    </row>
    <row r="16" spans="1:9" x14ac:dyDescent="0.2">
      <c r="I1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C3AE-55C1-4C79-A011-B73C3E6AC6CF}">
  <sheetPr>
    <tabColor rgb="FF92D050"/>
  </sheetPr>
  <dimension ref="A1:L23"/>
  <sheetViews>
    <sheetView workbookViewId="0">
      <selection activeCell="J33" sqref="J33"/>
    </sheetView>
  </sheetViews>
  <sheetFormatPr baseColWidth="10" defaultRowHeight="12.75" x14ac:dyDescent="0.2"/>
  <cols>
    <col min="2" max="2" width="5.28515625" customWidth="1"/>
    <col min="3" max="4" width="5.7109375" customWidth="1"/>
    <col min="6" max="6" width="5.85546875" customWidth="1"/>
    <col min="7" max="7" width="6.5703125" customWidth="1"/>
    <col min="8" max="8" width="5.7109375" customWidth="1"/>
  </cols>
  <sheetData>
    <row r="1" spans="1:12" x14ac:dyDescent="0.2">
      <c r="A1" t="s">
        <v>177</v>
      </c>
      <c r="B1" t="s">
        <v>173</v>
      </c>
      <c r="C1" t="s">
        <v>174</v>
      </c>
      <c r="D1" t="s">
        <v>175</v>
      </c>
      <c r="H1" s="4" t="s">
        <v>177</v>
      </c>
      <c r="I1" s="4" t="s">
        <v>181</v>
      </c>
      <c r="J1" s="4" t="s">
        <v>182</v>
      </c>
      <c r="K1" s="4" t="s">
        <v>183</v>
      </c>
      <c r="L1" s="4"/>
    </row>
    <row r="2" spans="1:12" x14ac:dyDescent="0.2">
      <c r="A2" t="s">
        <v>59</v>
      </c>
      <c r="B2">
        <v>18</v>
      </c>
      <c r="C2">
        <v>18</v>
      </c>
      <c r="D2">
        <v>15</v>
      </c>
      <c r="H2" s="4" t="s">
        <v>59</v>
      </c>
      <c r="I2" s="4">
        <v>14</v>
      </c>
      <c r="J2" s="4">
        <v>14</v>
      </c>
      <c r="K2" s="4">
        <v>14</v>
      </c>
      <c r="L2" s="4"/>
    </row>
    <row r="3" spans="1:12" x14ac:dyDescent="0.2">
      <c r="A3" t="s">
        <v>97</v>
      </c>
      <c r="B3">
        <v>5</v>
      </c>
      <c r="C3">
        <v>5</v>
      </c>
      <c r="D3">
        <v>10</v>
      </c>
      <c r="H3" s="4" t="s">
        <v>97</v>
      </c>
      <c r="I3" s="4">
        <v>9</v>
      </c>
      <c r="J3" s="4">
        <v>7</v>
      </c>
      <c r="K3" s="4">
        <v>8</v>
      </c>
      <c r="L3" s="4"/>
    </row>
    <row r="4" spans="1:12" x14ac:dyDescent="0.2">
      <c r="A4" t="s">
        <v>100</v>
      </c>
      <c r="B4">
        <v>1</v>
      </c>
      <c r="C4">
        <v>1</v>
      </c>
      <c r="H4" s="4" t="s">
        <v>100</v>
      </c>
      <c r="I4" s="4">
        <v>2</v>
      </c>
      <c r="J4" s="4">
        <v>3</v>
      </c>
      <c r="K4" s="4">
        <v>2</v>
      </c>
      <c r="L4" s="4"/>
    </row>
    <row r="5" spans="1:12" x14ac:dyDescent="0.2">
      <c r="B5" t="s">
        <v>173</v>
      </c>
      <c r="C5" t="s">
        <v>174</v>
      </c>
      <c r="D5" t="s">
        <v>175</v>
      </c>
      <c r="H5" s="4"/>
      <c r="I5" s="4" t="s">
        <v>181</v>
      </c>
      <c r="J5" s="4" t="s">
        <v>182</v>
      </c>
      <c r="K5" s="4" t="s">
        <v>183</v>
      </c>
      <c r="L5" s="4"/>
    </row>
    <row r="6" spans="1:12" x14ac:dyDescent="0.2">
      <c r="A6" t="s">
        <v>195</v>
      </c>
      <c r="B6" s="6">
        <f>B2/(SUM(B$2:B$4))</f>
        <v>0.75</v>
      </c>
      <c r="C6" s="6">
        <f t="shared" ref="C6:D6" si="0">C2/(SUM(C$2:C$4))</f>
        <v>0.75</v>
      </c>
      <c r="D6" s="6">
        <f t="shared" si="0"/>
        <v>0.6</v>
      </c>
      <c r="E6" s="7">
        <f>AVERAGE(B6:D6)</f>
        <v>0.70000000000000007</v>
      </c>
      <c r="H6" t="s">
        <v>195</v>
      </c>
      <c r="I6" s="6">
        <f>I2/(SUM(I$2:I$4))</f>
        <v>0.56000000000000005</v>
      </c>
      <c r="J6" s="6">
        <f t="shared" ref="J6:K6" si="1">J2/(SUM(J$2:J$4))</f>
        <v>0.58333333333333337</v>
      </c>
      <c r="K6" s="6">
        <f t="shared" si="1"/>
        <v>0.58333333333333337</v>
      </c>
      <c r="L6" s="9">
        <f>AVERAGE(I6:K6)</f>
        <v>0.57555555555555571</v>
      </c>
    </row>
    <row r="7" spans="1:12" x14ac:dyDescent="0.2">
      <c r="A7" t="s">
        <v>196</v>
      </c>
      <c r="B7" s="6">
        <f t="shared" ref="B7:D8" si="2">B3/(SUM(B$2:B$4))</f>
        <v>0.20833333333333334</v>
      </c>
      <c r="C7" s="6">
        <f t="shared" si="2"/>
        <v>0.20833333333333334</v>
      </c>
      <c r="D7" s="6">
        <f t="shared" si="2"/>
        <v>0.4</v>
      </c>
      <c r="E7" s="7">
        <f t="shared" ref="E7:E8" si="3">AVERAGE(B7:D7)</f>
        <v>0.2722222222222222</v>
      </c>
      <c r="H7" t="s">
        <v>196</v>
      </c>
      <c r="I7" s="6">
        <f t="shared" ref="I7:K8" si="4">I3/(SUM(I$2:I$4))</f>
        <v>0.36</v>
      </c>
      <c r="J7" s="6">
        <f t="shared" si="4"/>
        <v>0.29166666666666669</v>
      </c>
      <c r="K7" s="6">
        <f t="shared" si="4"/>
        <v>0.33333333333333331</v>
      </c>
      <c r="L7" s="9">
        <f t="shared" ref="L7:L8" si="5">AVERAGE(I7:K7)</f>
        <v>0.32833333333333331</v>
      </c>
    </row>
    <row r="8" spans="1:12" x14ac:dyDescent="0.2">
      <c r="A8" t="s">
        <v>197</v>
      </c>
      <c r="B8" s="6">
        <f t="shared" si="2"/>
        <v>4.1666666666666664E-2</v>
      </c>
      <c r="C8" s="6">
        <f t="shared" si="2"/>
        <v>4.1666666666666664E-2</v>
      </c>
      <c r="D8" s="6">
        <f t="shared" si="2"/>
        <v>0</v>
      </c>
      <c r="E8" s="7">
        <f t="shared" si="3"/>
        <v>2.7777777777777776E-2</v>
      </c>
      <c r="H8" t="s">
        <v>197</v>
      </c>
      <c r="I8" s="6">
        <f t="shared" si="4"/>
        <v>0.08</v>
      </c>
      <c r="J8" s="6">
        <f t="shared" si="4"/>
        <v>0.125</v>
      </c>
      <c r="K8" s="6">
        <f t="shared" si="4"/>
        <v>8.3333333333333329E-2</v>
      </c>
      <c r="L8" s="9">
        <f t="shared" si="5"/>
        <v>9.6111111111111105E-2</v>
      </c>
    </row>
    <row r="11" spans="1:12" x14ac:dyDescent="0.2">
      <c r="A11" s="14"/>
      <c r="B11" s="14" t="s">
        <v>173</v>
      </c>
      <c r="C11" s="14" t="s">
        <v>174</v>
      </c>
      <c r="D11" s="14" t="s">
        <v>175</v>
      </c>
      <c r="E11" s="14" t="s">
        <v>200</v>
      </c>
      <c r="F11" s="14" t="s">
        <v>181</v>
      </c>
      <c r="G11" s="14" t="s">
        <v>182</v>
      </c>
      <c r="H11" s="14" t="s">
        <v>183</v>
      </c>
      <c r="I11" s="14" t="s">
        <v>200</v>
      </c>
    </row>
    <row r="12" spans="1:12" x14ac:dyDescent="0.2">
      <c r="A12" s="14" t="s">
        <v>195</v>
      </c>
      <c r="B12" s="6">
        <v>0.75</v>
      </c>
      <c r="C12" s="6">
        <v>0.75</v>
      </c>
      <c r="D12" s="6">
        <v>0.6</v>
      </c>
      <c r="E12" s="6">
        <f>AVERAGEA(B12:D12)</f>
        <v>0.70000000000000007</v>
      </c>
      <c r="F12" s="6">
        <v>0.56000000000000005</v>
      </c>
      <c r="G12" s="6">
        <v>0.58333333333333337</v>
      </c>
      <c r="H12" s="6">
        <v>0.58333333333333337</v>
      </c>
      <c r="I12" s="6">
        <f>AVERAGEA(F12:H12)</f>
        <v>0.57555555555555571</v>
      </c>
    </row>
    <row r="13" spans="1:12" x14ac:dyDescent="0.2">
      <c r="A13" s="14" t="s">
        <v>196</v>
      </c>
      <c r="B13" s="6">
        <v>0.20833333333333334</v>
      </c>
      <c r="C13" s="6">
        <v>0.20833333333333334</v>
      </c>
      <c r="D13" s="6">
        <v>0.4</v>
      </c>
      <c r="E13" s="6">
        <f t="shared" ref="E13:E14" si="6">AVERAGEA(B13:D13)</f>
        <v>0.2722222222222222</v>
      </c>
      <c r="F13" s="6">
        <v>0.36</v>
      </c>
      <c r="G13" s="6">
        <v>0.29166666666666669</v>
      </c>
      <c r="H13" s="6">
        <v>0.33333333333333331</v>
      </c>
      <c r="I13" s="6">
        <f t="shared" ref="I13:I14" si="7">AVERAGEA(F13:H13)</f>
        <v>0.32833333333333331</v>
      </c>
    </row>
    <row r="14" spans="1:12" x14ac:dyDescent="0.2">
      <c r="A14" s="14" t="s">
        <v>197</v>
      </c>
      <c r="B14" s="6">
        <v>4.1666666666666664E-2</v>
      </c>
      <c r="C14" s="6">
        <v>4.1666666666666664E-2</v>
      </c>
      <c r="D14" s="6">
        <v>0</v>
      </c>
      <c r="E14" s="6">
        <f t="shared" si="6"/>
        <v>2.7777777777777776E-2</v>
      </c>
      <c r="F14" s="6">
        <v>0.08</v>
      </c>
      <c r="G14" s="6">
        <v>0.125</v>
      </c>
      <c r="H14" s="6">
        <v>8.3333333333333329E-2</v>
      </c>
      <c r="I14" s="6">
        <f t="shared" si="7"/>
        <v>9.6111111111111105E-2</v>
      </c>
    </row>
    <row r="21" spans="1:5" x14ac:dyDescent="0.2">
      <c r="A21" t="s">
        <v>59</v>
      </c>
      <c r="B21">
        <v>18</v>
      </c>
      <c r="C21">
        <v>18</v>
      </c>
      <c r="D21">
        <v>15</v>
      </c>
      <c r="E21">
        <v>51</v>
      </c>
    </row>
    <row r="22" spans="1:5" x14ac:dyDescent="0.2">
      <c r="A22" t="s">
        <v>97</v>
      </c>
      <c r="B22">
        <v>5</v>
      </c>
      <c r="C22">
        <v>5</v>
      </c>
      <c r="D22">
        <v>10</v>
      </c>
      <c r="E22">
        <v>20</v>
      </c>
    </row>
    <row r="23" spans="1:5" x14ac:dyDescent="0.2">
      <c r="A23" t="s">
        <v>100</v>
      </c>
      <c r="B23">
        <v>1</v>
      </c>
      <c r="C23">
        <v>1</v>
      </c>
      <c r="E2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FEEE-7ADB-4D18-ACD1-5309C9D39137}">
  <sheetPr>
    <tabColor rgb="FF92D050"/>
  </sheetPr>
  <dimension ref="B1:R12"/>
  <sheetViews>
    <sheetView topLeftCell="C4" workbookViewId="0">
      <selection activeCell="S1" sqref="S1"/>
    </sheetView>
  </sheetViews>
  <sheetFormatPr baseColWidth="10" defaultRowHeight="12.75" x14ac:dyDescent="0.2"/>
  <cols>
    <col min="3" max="3" width="4.5703125" bestFit="1" customWidth="1"/>
    <col min="4" max="4" width="5.28515625" bestFit="1" customWidth="1"/>
    <col min="5" max="5" width="4.5703125" bestFit="1" customWidth="1"/>
    <col min="9" max="11" width="4.5703125" bestFit="1" customWidth="1"/>
    <col min="15" max="17" width="4.5703125" bestFit="1" customWidth="1"/>
  </cols>
  <sheetData>
    <row r="1" spans="2:18" x14ac:dyDescent="0.2">
      <c r="D1" t="s">
        <v>191</v>
      </c>
      <c r="H1" t="s">
        <v>192</v>
      </c>
      <c r="N1" t="s">
        <v>193</v>
      </c>
    </row>
    <row r="2" spans="2:18" x14ac:dyDescent="0.2">
      <c r="B2" t="s">
        <v>177</v>
      </c>
      <c r="C2" t="s">
        <v>173</v>
      </c>
      <c r="D2" t="s">
        <v>174</v>
      </c>
      <c r="E2" t="s">
        <v>175</v>
      </c>
      <c r="F2" t="s">
        <v>178</v>
      </c>
      <c r="H2" t="s">
        <v>177</v>
      </c>
      <c r="I2" t="s">
        <v>173</v>
      </c>
      <c r="J2" t="s">
        <v>174</v>
      </c>
      <c r="K2" t="s">
        <v>175</v>
      </c>
      <c r="L2" t="s">
        <v>178</v>
      </c>
      <c r="N2" t="s">
        <v>177</v>
      </c>
      <c r="O2" t="s">
        <v>173</v>
      </c>
      <c r="P2" t="s">
        <v>174</v>
      </c>
      <c r="Q2" t="s">
        <v>175</v>
      </c>
      <c r="R2" t="s">
        <v>178</v>
      </c>
    </row>
    <row r="3" spans="2:18" x14ac:dyDescent="0.2">
      <c r="B3" t="s">
        <v>65</v>
      </c>
      <c r="C3">
        <v>18</v>
      </c>
      <c r="D3">
        <v>19</v>
      </c>
      <c r="E3">
        <v>17</v>
      </c>
      <c r="F3">
        <v>54</v>
      </c>
      <c r="H3" t="s">
        <v>65</v>
      </c>
      <c r="I3">
        <v>10</v>
      </c>
      <c r="J3">
        <v>15</v>
      </c>
      <c r="K3">
        <v>15</v>
      </c>
      <c r="L3">
        <v>40</v>
      </c>
      <c r="N3" t="s">
        <v>65</v>
      </c>
      <c r="O3">
        <v>16</v>
      </c>
      <c r="P3">
        <v>16</v>
      </c>
      <c r="Q3">
        <v>14</v>
      </c>
      <c r="R3">
        <v>46</v>
      </c>
    </row>
    <row r="4" spans="2:18" x14ac:dyDescent="0.2">
      <c r="B4" t="s">
        <v>66</v>
      </c>
      <c r="C4">
        <v>6</v>
      </c>
      <c r="D4">
        <v>5</v>
      </c>
      <c r="E4">
        <v>8</v>
      </c>
      <c r="F4">
        <v>19</v>
      </c>
      <c r="H4" t="s">
        <v>66</v>
      </c>
      <c r="I4">
        <v>14</v>
      </c>
      <c r="J4">
        <v>9</v>
      </c>
      <c r="K4">
        <v>10</v>
      </c>
      <c r="L4">
        <v>33</v>
      </c>
      <c r="N4" t="s">
        <v>66</v>
      </c>
      <c r="O4">
        <v>8</v>
      </c>
      <c r="P4">
        <v>8</v>
      </c>
      <c r="Q4">
        <v>11</v>
      </c>
      <c r="R4">
        <v>27</v>
      </c>
    </row>
    <row r="7" spans="2:18" x14ac:dyDescent="0.2">
      <c r="F7" s="4">
        <f>F3+L3+R3</f>
        <v>140</v>
      </c>
    </row>
    <row r="8" spans="2:18" x14ac:dyDescent="0.2">
      <c r="F8" s="4">
        <f>F4+L4+R4</f>
        <v>79</v>
      </c>
    </row>
    <row r="9" spans="2:18" x14ac:dyDescent="0.2">
      <c r="F9" s="4">
        <f>SUM(F7:F8)</f>
        <v>219</v>
      </c>
      <c r="G9" s="4"/>
    </row>
    <row r="10" spans="2:18" x14ac:dyDescent="0.2">
      <c r="E10" s="8"/>
      <c r="F10" s="8" t="s">
        <v>194</v>
      </c>
      <c r="G10" s="8"/>
    </row>
    <row r="11" spans="2:18" x14ac:dyDescent="0.2">
      <c r="E11" s="13" t="s">
        <v>65</v>
      </c>
      <c r="F11" s="8">
        <f>F7/$F$9</f>
        <v>0.63926940639269403</v>
      </c>
      <c r="G11" s="8"/>
    </row>
    <row r="12" spans="2:18" x14ac:dyDescent="0.2">
      <c r="E12" s="13" t="s">
        <v>66</v>
      </c>
      <c r="F12" s="8">
        <f>F8/$F$9</f>
        <v>0.36073059360730592</v>
      </c>
      <c r="G12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CE5F-3554-4483-BCE2-1EA8A433D837}">
  <sheetPr>
    <tabColor rgb="FF00B0F0"/>
  </sheetPr>
  <dimension ref="A2:O103"/>
  <sheetViews>
    <sheetView workbookViewId="0">
      <selection activeCell="I13" sqref="I13"/>
    </sheetView>
  </sheetViews>
  <sheetFormatPr baseColWidth="10" defaultRowHeight="12.75" x14ac:dyDescent="0.2"/>
  <cols>
    <col min="1" max="1" width="12.7109375" bestFit="1" customWidth="1"/>
    <col min="2" max="2" width="14.5703125" bestFit="1" customWidth="1"/>
    <col min="5" max="5" width="15.5703125" bestFit="1" customWidth="1"/>
    <col min="7" max="7" width="4.140625" customWidth="1"/>
    <col min="12" max="12" width="12.28515625" bestFit="1" customWidth="1"/>
    <col min="13" max="13" width="18.85546875" bestFit="1" customWidth="1"/>
    <col min="14" max="14" width="18.7109375" bestFit="1" customWidth="1"/>
    <col min="15" max="15" width="20.5703125" bestFit="1" customWidth="1"/>
  </cols>
  <sheetData>
    <row r="2" spans="1:15" x14ac:dyDescent="0.2">
      <c r="A2" s="14"/>
      <c r="B2" s="14" t="s">
        <v>224</v>
      </c>
      <c r="C2" s="14" t="s">
        <v>225</v>
      </c>
      <c r="D2" s="14" t="s">
        <v>226</v>
      </c>
      <c r="E2" s="20" t="s">
        <v>227</v>
      </c>
      <c r="H2" t="s">
        <v>222</v>
      </c>
      <c r="I2" t="s">
        <v>223</v>
      </c>
      <c r="K2" s="20" t="s">
        <v>211</v>
      </c>
      <c r="L2" s="20" t="s">
        <v>218</v>
      </c>
      <c r="M2" s="20" t="s">
        <v>219</v>
      </c>
      <c r="N2" s="20" t="s">
        <v>210</v>
      </c>
      <c r="O2" s="20" t="s">
        <v>212</v>
      </c>
    </row>
    <row r="3" spans="1:15" x14ac:dyDescent="0.2">
      <c r="A3" s="14" t="s">
        <v>198</v>
      </c>
      <c r="B3" s="16">
        <v>0.64</v>
      </c>
      <c r="C3" s="16">
        <v>0.7</v>
      </c>
      <c r="D3" s="16">
        <v>0.46263888888888888</v>
      </c>
      <c r="E3" s="16">
        <v>0.96</v>
      </c>
      <c r="F3" s="7"/>
      <c r="G3" s="7"/>
      <c r="H3" s="7">
        <v>0.68</v>
      </c>
      <c r="I3" s="7">
        <f>4/5</f>
        <v>0.8</v>
      </c>
      <c r="K3" s="14">
        <v>-5</v>
      </c>
      <c r="L3" s="14">
        <f>_xlfn.NORM.S.DIST(K3,0)</f>
        <v>1.4867195147342977E-6</v>
      </c>
      <c r="M3" s="14"/>
      <c r="N3" s="14"/>
      <c r="O3" s="14">
        <f>_xlfn.NORM.S.DIST(K3,1)</f>
        <v>2.8665157187919333E-7</v>
      </c>
    </row>
    <row r="4" spans="1:15" x14ac:dyDescent="0.2">
      <c r="A4" s="14" t="s">
        <v>199</v>
      </c>
      <c r="B4" s="16">
        <v>0.52</v>
      </c>
      <c r="C4" s="16">
        <v>0.57999999999999996</v>
      </c>
      <c r="D4" s="16">
        <v>0.34898605621431705</v>
      </c>
      <c r="E4" s="16">
        <v>0.64</v>
      </c>
      <c r="F4" s="7"/>
      <c r="G4" s="7"/>
      <c r="H4" s="7">
        <v>0.56999999999999995</v>
      </c>
      <c r="I4" s="7">
        <f>3.7/5</f>
        <v>0.74</v>
      </c>
      <c r="K4" s="14">
        <v>-4.9000000000000004</v>
      </c>
      <c r="L4" s="14">
        <f t="shared" ref="L4:L67" si="0">_xlfn.NORM.S.DIST(K4,0)</f>
        <v>2.4389607458933522E-6</v>
      </c>
      <c r="M4" s="14"/>
      <c r="N4" s="14"/>
      <c r="O4" s="14">
        <f>_xlfn.NORM.S.DIST(K4,1)</f>
        <v>4.7918327659031834E-7</v>
      </c>
    </row>
    <row r="5" spans="1:15" x14ac:dyDescent="0.2">
      <c r="B5" s="16">
        <v>0.25</v>
      </c>
      <c r="C5" s="16">
        <v>0.25</v>
      </c>
      <c r="D5" s="16">
        <v>0.25</v>
      </c>
      <c r="E5" s="16">
        <v>0.25</v>
      </c>
      <c r="H5" s="7">
        <v>0.5</v>
      </c>
      <c r="I5" s="7">
        <v>0.5</v>
      </c>
      <c r="K5" s="14">
        <v>-4.8</v>
      </c>
      <c r="L5" s="14">
        <f t="shared" si="0"/>
        <v>3.9612990910320753E-6</v>
      </c>
      <c r="M5" s="14"/>
      <c r="N5" s="14"/>
      <c r="O5" s="14">
        <f t="shared" ref="O5:O68" si="1">_xlfn.NORM.S.DIST(K5,1)</f>
        <v>7.933281519755948E-7</v>
      </c>
    </row>
    <row r="6" spans="1:15" x14ac:dyDescent="0.2">
      <c r="F6" s="15"/>
      <c r="I6" s="7"/>
      <c r="K6" s="14"/>
      <c r="L6" s="14"/>
      <c r="M6" s="14"/>
      <c r="N6" s="14"/>
      <c r="O6" s="14"/>
    </row>
    <row r="7" spans="1:15" x14ac:dyDescent="0.2">
      <c r="A7" s="14" t="s">
        <v>198</v>
      </c>
      <c r="B7" s="16">
        <f>B3*B$5</f>
        <v>0.16</v>
      </c>
      <c r="C7" s="16">
        <f t="shared" ref="C7:E7" si="2">C3*C$5</f>
        <v>0.17499999999999999</v>
      </c>
      <c r="D7" s="16">
        <f t="shared" si="2"/>
        <v>0.11565972222222222</v>
      </c>
      <c r="E7" s="16">
        <f t="shared" si="2"/>
        <v>0.24</v>
      </c>
      <c r="F7" s="16">
        <f>SUM(B7:E7)</f>
        <v>0.69065972222222216</v>
      </c>
      <c r="G7" s="15"/>
      <c r="H7" s="15"/>
      <c r="I7" s="7">
        <f>H3*$H$5+I3*$I$5</f>
        <v>0.74</v>
      </c>
      <c r="K7" s="14">
        <v>-4.5999999999999996</v>
      </c>
      <c r="L7" s="14">
        <f t="shared" si="0"/>
        <v>1.0140852065486758E-5</v>
      </c>
      <c r="M7" s="14"/>
      <c r="N7" s="14"/>
      <c r="O7" s="14">
        <f t="shared" si="1"/>
        <v>2.1124547025028533E-6</v>
      </c>
    </row>
    <row r="8" spans="1:15" x14ac:dyDescent="0.2">
      <c r="A8" s="14" t="s">
        <v>199</v>
      </c>
      <c r="B8" s="16">
        <f>B4*B$5</f>
        <v>0.13</v>
      </c>
      <c r="C8" s="16">
        <f t="shared" ref="C8:E8" si="3">C4*C$5</f>
        <v>0.14499999999999999</v>
      </c>
      <c r="D8" s="16">
        <f t="shared" si="3"/>
        <v>8.7246514053579263E-2</v>
      </c>
      <c r="E8" s="16">
        <f t="shared" si="3"/>
        <v>0.16</v>
      </c>
      <c r="F8" s="16">
        <f>SUM(B8:E8)</f>
        <v>0.52224651405357925</v>
      </c>
      <c r="G8" s="15"/>
      <c r="H8" s="15"/>
      <c r="I8" s="7">
        <f>H4*$H$5+I4*$I$5</f>
        <v>0.65500000000000003</v>
      </c>
      <c r="K8" s="14">
        <v>-4.5</v>
      </c>
      <c r="L8" s="14">
        <f t="shared" si="0"/>
        <v>1.5983741106905475E-5</v>
      </c>
      <c r="M8" s="14"/>
      <c r="N8" s="14"/>
      <c r="O8" s="14">
        <f t="shared" si="1"/>
        <v>3.3976731247300535E-6</v>
      </c>
    </row>
    <row r="9" spans="1:15" x14ac:dyDescent="0.2">
      <c r="K9" s="14">
        <v>-4.4000000000000004</v>
      </c>
      <c r="L9" s="14">
        <f t="shared" si="0"/>
        <v>2.4942471290053535E-5</v>
      </c>
      <c r="M9" s="14"/>
      <c r="N9" s="14"/>
      <c r="O9" s="14">
        <f t="shared" si="1"/>
        <v>5.4125439077038416E-6</v>
      </c>
    </row>
    <row r="10" spans="1:15" x14ac:dyDescent="0.2">
      <c r="B10" s="7">
        <f>B7-B8</f>
        <v>0.03</v>
      </c>
      <c r="C10" s="7">
        <f t="shared" ref="C10:E10" si="4">C7-C8</f>
        <v>0.03</v>
      </c>
      <c r="D10" s="7">
        <f t="shared" si="4"/>
        <v>2.8413208168642956E-2</v>
      </c>
      <c r="E10" s="7">
        <f t="shared" si="4"/>
        <v>7.9999999999999988E-2</v>
      </c>
      <c r="F10" s="7">
        <f>SUM(B10:E10)</f>
        <v>0.16841320816864294</v>
      </c>
      <c r="G10" s="7"/>
      <c r="H10" s="7"/>
      <c r="K10" s="14">
        <v>-4.3</v>
      </c>
      <c r="L10" s="14">
        <f t="shared" si="0"/>
        <v>3.8535196742087129E-5</v>
      </c>
      <c r="M10" s="14"/>
      <c r="N10" s="14"/>
      <c r="O10" s="14">
        <f t="shared" si="1"/>
        <v>8.5399054709917942E-6</v>
      </c>
    </row>
    <row r="11" spans="1:15" x14ac:dyDescent="0.2">
      <c r="E11" s="8"/>
      <c r="K11" s="14">
        <v>-4.2</v>
      </c>
      <c r="L11" s="14">
        <f t="shared" si="0"/>
        <v>5.8943067756539855E-5</v>
      </c>
      <c r="M11" s="14"/>
      <c r="N11" s="14"/>
      <c r="O11" s="14">
        <f t="shared" si="1"/>
        <v>1.3345749015906309E-5</v>
      </c>
    </row>
    <row r="12" spans="1:15" x14ac:dyDescent="0.2">
      <c r="E12" s="8"/>
      <c r="K12" s="14">
        <v>-4.0999999999999996</v>
      </c>
      <c r="L12" s="14">
        <f t="shared" si="0"/>
        <v>8.9261657177132928E-5</v>
      </c>
      <c r="M12" s="14"/>
      <c r="N12" s="14"/>
      <c r="O12" s="14">
        <f t="shared" si="1"/>
        <v>2.0657506912546714E-5</v>
      </c>
    </row>
    <row r="13" spans="1:15" x14ac:dyDescent="0.2">
      <c r="B13" t="s">
        <v>220</v>
      </c>
      <c r="C13" t="s">
        <v>221</v>
      </c>
      <c r="E13" s="8"/>
      <c r="I13">
        <f>4*30%+3.4*30%+3.8*40%</f>
        <v>3.7399999999999998</v>
      </c>
      <c r="K13" s="14">
        <v>-4</v>
      </c>
      <c r="L13" s="14">
        <f t="shared" si="0"/>
        <v>1.3383022576488537E-4</v>
      </c>
      <c r="M13" s="14"/>
      <c r="N13" s="14"/>
      <c r="O13" s="14">
        <f t="shared" si="1"/>
        <v>3.1671241833119857E-5</v>
      </c>
    </row>
    <row r="14" spans="1:15" x14ac:dyDescent="0.2">
      <c r="A14" t="s">
        <v>203</v>
      </c>
      <c r="B14">
        <v>73</v>
      </c>
      <c r="C14">
        <v>73</v>
      </c>
      <c r="E14" s="8"/>
      <c r="I14">
        <f>4*30%+3.9*30%+4.1*40%</f>
        <v>4.01</v>
      </c>
      <c r="K14" s="14">
        <v>-3.9</v>
      </c>
      <c r="L14" s="14">
        <f t="shared" si="0"/>
        <v>1.9865547139277272E-4</v>
      </c>
      <c r="M14" s="14"/>
      <c r="N14" s="14"/>
      <c r="O14" s="14">
        <f t="shared" si="1"/>
        <v>4.8096344017602614E-5</v>
      </c>
    </row>
    <row r="15" spans="1:15" x14ac:dyDescent="0.2">
      <c r="A15" t="s">
        <v>204</v>
      </c>
      <c r="K15" s="14">
        <v>-3.8</v>
      </c>
      <c r="L15" s="14">
        <f t="shared" si="0"/>
        <v>2.9194692579146027E-4</v>
      </c>
      <c r="M15" s="14"/>
      <c r="N15" s="14"/>
      <c r="O15" s="14">
        <f t="shared" si="1"/>
        <v>7.234804392511999E-5</v>
      </c>
    </row>
    <row r="16" spans="1:15" x14ac:dyDescent="0.2">
      <c r="A16" s="19" t="s">
        <v>209</v>
      </c>
      <c r="B16" s="16">
        <f>F8</f>
        <v>0.52224651405357925</v>
      </c>
      <c r="C16" s="16">
        <f>I8</f>
        <v>0.65500000000000003</v>
      </c>
      <c r="K16" s="14">
        <v>-3.7</v>
      </c>
      <c r="L16" s="14">
        <f t="shared" si="0"/>
        <v>4.2478027055075143E-4</v>
      </c>
      <c r="M16" s="14"/>
      <c r="N16" s="14"/>
      <c r="O16" s="14">
        <f t="shared" si="1"/>
        <v>1.0779973347738824E-4</v>
      </c>
    </row>
    <row r="17" spans="1:15" x14ac:dyDescent="0.2">
      <c r="A17" s="17" t="s">
        <v>205</v>
      </c>
      <c r="B17" s="16">
        <f>1-B16</f>
        <v>0.47775348594642075</v>
      </c>
      <c r="C17" s="16">
        <f>1-C16</f>
        <v>0.34499999999999997</v>
      </c>
      <c r="K17" s="14">
        <v>-3.6</v>
      </c>
      <c r="L17" s="14">
        <f t="shared" si="0"/>
        <v>6.119019301137719E-4</v>
      </c>
      <c r="M17" s="14"/>
      <c r="N17" s="14"/>
      <c r="O17" s="14">
        <f t="shared" si="1"/>
        <v>1.5910859015753364E-4</v>
      </c>
    </row>
    <row r="18" spans="1:15" x14ac:dyDescent="0.2">
      <c r="A18" s="17" t="s">
        <v>206</v>
      </c>
      <c r="B18" s="16">
        <f>SQRT((B16*B17)/B14)</f>
        <v>5.8462620373984746E-2</v>
      </c>
      <c r="C18" s="16">
        <f>SQRT((C16*C17)/C14)</f>
        <v>5.5637648631169517E-2</v>
      </c>
      <c r="K18" s="14">
        <v>-3.5000000000000102</v>
      </c>
      <c r="L18" s="14">
        <f t="shared" si="0"/>
        <v>8.7268269504572915E-4</v>
      </c>
      <c r="M18" s="14"/>
      <c r="N18" s="14"/>
      <c r="O18" s="14">
        <f t="shared" si="1"/>
        <v>2.3262907903551577E-4</v>
      </c>
    </row>
    <row r="19" spans="1:15" x14ac:dyDescent="0.2">
      <c r="K19" s="14">
        <v>-3.4000000000000101</v>
      </c>
      <c r="L19" s="14">
        <f t="shared" si="0"/>
        <v>1.2322191684729772E-3</v>
      </c>
      <c r="M19" s="14"/>
      <c r="N19" s="14"/>
      <c r="O19" s="14">
        <f t="shared" si="1"/>
        <v>3.3692926567686834E-4</v>
      </c>
    </row>
    <row r="20" spans="1:15" x14ac:dyDescent="0.2">
      <c r="A20" s="17" t="s">
        <v>207</v>
      </c>
      <c r="K20" s="14">
        <v>-3.30000000000001</v>
      </c>
      <c r="L20" s="14">
        <f t="shared" si="0"/>
        <v>1.7225689390536229E-3</v>
      </c>
      <c r="M20" s="14"/>
      <c r="N20" s="14"/>
      <c r="O20" s="14">
        <f t="shared" si="1"/>
        <v>4.834241423837595E-4</v>
      </c>
    </row>
    <row r="21" spans="1:15" x14ac:dyDescent="0.2">
      <c r="A21" s="17" t="s">
        <v>208</v>
      </c>
      <c r="B21" s="16">
        <f>F7</f>
        <v>0.69065972222222216</v>
      </c>
      <c r="C21" s="16">
        <f>I7</f>
        <v>0.74</v>
      </c>
      <c r="K21" s="14">
        <v>-3.2000000000000099</v>
      </c>
      <c r="L21" s="14">
        <f t="shared" si="0"/>
        <v>2.3840882014647662E-3</v>
      </c>
      <c r="M21" s="14"/>
      <c r="N21" s="14"/>
      <c r="O21" s="14">
        <f t="shared" si="1"/>
        <v>6.8713793791582453E-4</v>
      </c>
    </row>
    <row r="22" spans="1:15" x14ac:dyDescent="0.2">
      <c r="A22" s="17" t="s">
        <v>209</v>
      </c>
      <c r="B22" s="16">
        <f>B16</f>
        <v>0.52224651405357925</v>
      </c>
      <c r="C22" s="16">
        <f>C16</f>
        <v>0.65500000000000003</v>
      </c>
      <c r="K22" s="14">
        <v>-3.1000000000000099</v>
      </c>
      <c r="L22" s="14">
        <f t="shared" si="0"/>
        <v>3.2668190561998202E-3</v>
      </c>
      <c r="M22" s="14"/>
      <c r="N22" s="14"/>
      <c r="O22" s="14">
        <f t="shared" si="1"/>
        <v>9.6760321321832314E-4</v>
      </c>
    </row>
    <row r="23" spans="1:15" x14ac:dyDescent="0.2">
      <c r="K23" s="14">
        <v>-3.0000000000000102</v>
      </c>
      <c r="L23" s="14">
        <f t="shared" si="0"/>
        <v>4.431848411937874E-3</v>
      </c>
      <c r="M23" s="14"/>
      <c r="N23" s="14"/>
      <c r="O23" s="14">
        <f t="shared" si="1"/>
        <v>1.3498980316300484E-3</v>
      </c>
    </row>
    <row r="24" spans="1:15" x14ac:dyDescent="0.2">
      <c r="A24" s="19" t="s">
        <v>210</v>
      </c>
      <c r="B24" s="16">
        <f>(B21-B22)/B18</f>
        <v>2.8806989336315318</v>
      </c>
      <c r="C24" s="16">
        <f>(C21-C22)/C18</f>
        <v>1.5277424925607113</v>
      </c>
      <c r="K24" s="14">
        <v>-2.9000000000000101</v>
      </c>
      <c r="L24" s="14">
        <f t="shared" si="0"/>
        <v>5.9525324197756795E-3</v>
      </c>
      <c r="M24" s="14"/>
      <c r="N24" s="14"/>
      <c r="O24" s="14">
        <f t="shared" si="1"/>
        <v>1.865813300383974E-3</v>
      </c>
    </row>
    <row r="25" spans="1:15" x14ac:dyDescent="0.2">
      <c r="K25" s="14">
        <v>-2.80000000000001</v>
      </c>
      <c r="L25" s="14">
        <f t="shared" si="0"/>
        <v>7.915451582979743E-3</v>
      </c>
      <c r="M25" s="14"/>
      <c r="N25" s="14"/>
      <c r="O25" s="14">
        <f t="shared" si="1"/>
        <v>2.5551303304278523E-3</v>
      </c>
    </row>
    <row r="26" spans="1:15" x14ac:dyDescent="0.2">
      <c r="K26" s="14">
        <v>-2.7000000000000099</v>
      </c>
      <c r="L26" s="14">
        <f t="shared" si="0"/>
        <v>1.0420934814422318E-2</v>
      </c>
      <c r="M26" s="14"/>
      <c r="N26" s="14"/>
      <c r="O26" s="14">
        <f t="shared" si="1"/>
        <v>3.4669738030405624E-3</v>
      </c>
    </row>
    <row r="27" spans="1:15" x14ac:dyDescent="0.2">
      <c r="K27" s="14">
        <v>-2.6000000000000099</v>
      </c>
      <c r="L27" s="14">
        <f t="shared" si="0"/>
        <v>1.3582969233685271E-2</v>
      </c>
      <c r="M27" s="14"/>
      <c r="N27" s="14"/>
      <c r="O27" s="14">
        <f t="shared" si="1"/>
        <v>4.6611880237186157E-3</v>
      </c>
    </row>
    <row r="28" spans="1:15" x14ac:dyDescent="0.2">
      <c r="K28" s="14">
        <v>-2.5000000000000102</v>
      </c>
      <c r="L28" s="14">
        <f t="shared" si="0"/>
        <v>1.7528300493568086E-2</v>
      </c>
      <c r="M28" s="14"/>
      <c r="N28" s="14"/>
      <c r="O28" s="14">
        <f t="shared" si="1"/>
        <v>6.2096653257759519E-3</v>
      </c>
    </row>
    <row r="29" spans="1:15" x14ac:dyDescent="0.2">
      <c r="K29" s="14">
        <v>-2.4000000000000101</v>
      </c>
      <c r="L29" s="14">
        <f t="shared" si="0"/>
        <v>2.2394530294842355E-2</v>
      </c>
      <c r="M29" s="14"/>
      <c r="N29" s="14"/>
      <c r="O29" s="14">
        <f t="shared" si="1"/>
        <v>8.1975359245958987E-3</v>
      </c>
    </row>
    <row r="30" spans="1:15" x14ac:dyDescent="0.2">
      <c r="K30" s="14">
        <v>-2.30000000000001</v>
      </c>
      <c r="L30" s="14">
        <f t="shared" si="0"/>
        <v>2.8327037741600516E-2</v>
      </c>
      <c r="M30" s="14"/>
      <c r="N30" s="14"/>
      <c r="O30" s="14">
        <f t="shared" si="1"/>
        <v>1.0724110021675514E-2</v>
      </c>
    </row>
    <row r="31" spans="1:15" x14ac:dyDescent="0.2">
      <c r="K31" s="14">
        <v>-2.2000000000000099</v>
      </c>
      <c r="L31" s="14">
        <f t="shared" si="0"/>
        <v>3.5474592846230668E-2</v>
      </c>
      <c r="M31" s="14"/>
      <c r="N31" s="14"/>
      <c r="O31" s="14">
        <f t="shared" si="1"/>
        <v>1.3903447513498252E-2</v>
      </c>
    </row>
    <row r="32" spans="1:15" x14ac:dyDescent="0.2">
      <c r="K32" s="14">
        <v>-2.1000000000000099</v>
      </c>
      <c r="L32" s="14">
        <f t="shared" si="0"/>
        <v>4.3983595980426296E-2</v>
      </c>
      <c r="M32" s="14"/>
      <c r="N32" s="14"/>
      <c r="O32" s="14">
        <f t="shared" si="1"/>
        <v>1.7864420562816112E-2</v>
      </c>
    </row>
    <row r="33" spans="11:15" x14ac:dyDescent="0.2">
      <c r="K33" s="14">
        <v>-2.0000000000000102</v>
      </c>
      <c r="L33" s="14">
        <f t="shared" si="0"/>
        <v>5.3990966513186953E-2</v>
      </c>
      <c r="M33" s="14"/>
      <c r="N33" s="14"/>
      <c r="O33" s="14">
        <f t="shared" si="1"/>
        <v>2.2750131948178647E-2</v>
      </c>
    </row>
    <row r="34" spans="11:15" x14ac:dyDescent="0.2">
      <c r="K34" s="14">
        <v>-1.9000000000000099</v>
      </c>
      <c r="L34" s="14">
        <f t="shared" si="0"/>
        <v>6.561581477467536E-2</v>
      </c>
      <c r="M34" s="14">
        <f t="shared" ref="M34:M67" si="5">L34</f>
        <v>6.561581477467536E-2</v>
      </c>
      <c r="N34" s="14"/>
      <c r="O34" s="14">
        <f t="shared" si="1"/>
        <v>2.8716559816001137E-2</v>
      </c>
    </row>
    <row r="35" spans="11:15" x14ac:dyDescent="0.2">
      <c r="K35" s="14">
        <v>-1.80000000000001</v>
      </c>
      <c r="L35" s="14">
        <f t="shared" si="0"/>
        <v>7.8950158300892734E-2</v>
      </c>
      <c r="M35" s="14">
        <f t="shared" si="5"/>
        <v>7.8950158300892734E-2</v>
      </c>
      <c r="N35" s="14"/>
      <c r="O35" s="14">
        <f t="shared" si="1"/>
        <v>3.5930319112924998E-2</v>
      </c>
    </row>
    <row r="36" spans="11:15" x14ac:dyDescent="0.2">
      <c r="K36" s="14">
        <v>-1.7000000000000099</v>
      </c>
      <c r="L36" s="14">
        <f t="shared" si="0"/>
        <v>9.4049077376885337E-2</v>
      </c>
      <c r="M36" s="14">
        <f t="shared" si="5"/>
        <v>9.4049077376885337E-2</v>
      </c>
      <c r="N36" s="14"/>
      <c r="O36" s="14">
        <f t="shared" si="1"/>
        <v>4.4565462758542097E-2</v>
      </c>
    </row>
    <row r="37" spans="11:15" x14ac:dyDescent="0.2">
      <c r="K37" s="14">
        <v>-1.6000000000000101</v>
      </c>
      <c r="L37" s="14">
        <f t="shared" si="0"/>
        <v>0.11092083467945377</v>
      </c>
      <c r="M37" s="14">
        <f t="shared" si="5"/>
        <v>0.11092083467945377</v>
      </c>
      <c r="N37" s="14"/>
      <c r="O37" s="14">
        <f t="shared" si="1"/>
        <v>5.479929169955685E-2</v>
      </c>
    </row>
    <row r="38" spans="11:15" x14ac:dyDescent="0.2">
      <c r="K38" s="14">
        <v>-1.50000000000001</v>
      </c>
      <c r="L38" s="14">
        <f t="shared" si="0"/>
        <v>0.1295175956658898</v>
      </c>
      <c r="M38" s="14">
        <f t="shared" si="5"/>
        <v>0.1295175956658898</v>
      </c>
      <c r="N38" s="14"/>
      <c r="O38" s="14">
        <f t="shared" si="1"/>
        <v>6.6807201268856753E-2</v>
      </c>
    </row>
    <row r="39" spans="11:15" x14ac:dyDescent="0.2">
      <c r="K39" s="14">
        <v>-1.4000000000000099</v>
      </c>
      <c r="L39" s="14">
        <f t="shared" si="0"/>
        <v>0.1497274656357428</v>
      </c>
      <c r="M39" s="14">
        <f t="shared" si="5"/>
        <v>0.1497274656357428</v>
      </c>
      <c r="N39" s="14"/>
      <c r="O39" s="14">
        <f t="shared" si="1"/>
        <v>8.0756659233769554E-2</v>
      </c>
    </row>
    <row r="40" spans="11:15" x14ac:dyDescent="0.2">
      <c r="K40" s="14">
        <v>-1.30000000000001</v>
      </c>
      <c r="L40" s="14">
        <f t="shared" si="0"/>
        <v>0.17136859204780513</v>
      </c>
      <c r="M40" s="14">
        <f t="shared" si="5"/>
        <v>0.17136859204780513</v>
      </c>
      <c r="N40" s="14"/>
      <c r="O40" s="14">
        <f t="shared" si="1"/>
        <v>9.6800484585608582E-2</v>
      </c>
    </row>
    <row r="41" spans="11:15" x14ac:dyDescent="0.2">
      <c r="K41" s="14">
        <v>-1.2000000000000099</v>
      </c>
      <c r="L41" s="14">
        <f t="shared" si="0"/>
        <v>0.19418605498321065</v>
      </c>
      <c r="M41" s="14">
        <f t="shared" si="5"/>
        <v>0.19418605498321065</v>
      </c>
      <c r="N41" s="14"/>
      <c r="O41" s="14">
        <f t="shared" si="1"/>
        <v>0.11506967022170632</v>
      </c>
    </row>
    <row r="42" spans="11:15" x14ac:dyDescent="0.2">
      <c r="K42" s="14">
        <v>-1.1000000000000101</v>
      </c>
      <c r="L42" s="14">
        <f t="shared" si="0"/>
        <v>0.21785217703254814</v>
      </c>
      <c r="M42" s="14">
        <f t="shared" si="5"/>
        <v>0.21785217703254814</v>
      </c>
      <c r="N42" s="14"/>
      <c r="O42" s="14">
        <f t="shared" si="1"/>
        <v>0.13566606094638042</v>
      </c>
    </row>
    <row r="43" spans="11:15" x14ac:dyDescent="0.2">
      <c r="K43" s="14">
        <v>-1.00000000000001</v>
      </c>
      <c r="L43" s="14">
        <f t="shared" si="0"/>
        <v>0.24197072451914092</v>
      </c>
      <c r="M43" s="14">
        <f t="shared" si="5"/>
        <v>0.24197072451914092</v>
      </c>
      <c r="N43" s="14"/>
      <c r="O43" s="14">
        <f t="shared" si="1"/>
        <v>0.15865525393145458</v>
      </c>
    </row>
    <row r="44" spans="11:15" x14ac:dyDescent="0.2">
      <c r="K44" s="14">
        <v>-0.90000000000001001</v>
      </c>
      <c r="L44" s="14">
        <f t="shared" si="0"/>
        <v>0.26608524989875243</v>
      </c>
      <c r="M44" s="14">
        <f t="shared" si="5"/>
        <v>0.26608524989875243</v>
      </c>
      <c r="N44" s="14"/>
      <c r="O44" s="14">
        <f t="shared" si="1"/>
        <v>0.18406012534675684</v>
      </c>
    </row>
    <row r="45" spans="11:15" x14ac:dyDescent="0.2">
      <c r="K45" s="14">
        <v>-0.80000000000001004</v>
      </c>
      <c r="L45" s="14">
        <f t="shared" si="0"/>
        <v>0.2896915527614804</v>
      </c>
      <c r="M45" s="14">
        <f t="shared" si="5"/>
        <v>0.2896915527614804</v>
      </c>
      <c r="N45" s="14"/>
      <c r="O45" s="14">
        <f t="shared" si="1"/>
        <v>0.21185539858339378</v>
      </c>
    </row>
    <row r="46" spans="11:15" x14ac:dyDescent="0.2">
      <c r="K46" s="14">
        <v>-0.70000000000002005</v>
      </c>
      <c r="L46" s="14">
        <f t="shared" si="0"/>
        <v>0.31225393336675689</v>
      </c>
      <c r="M46" s="14">
        <f t="shared" si="5"/>
        <v>0.31225393336675689</v>
      </c>
      <c r="N46" s="14"/>
      <c r="O46" s="14">
        <f t="shared" si="1"/>
        <v>0.24196365222306665</v>
      </c>
    </row>
    <row r="47" spans="11:15" x14ac:dyDescent="0.2">
      <c r="K47" s="14">
        <v>-0.60000000000001996</v>
      </c>
      <c r="L47" s="14">
        <f t="shared" si="0"/>
        <v>0.33322460289179567</v>
      </c>
      <c r="M47" s="14">
        <f t="shared" si="5"/>
        <v>0.33322460289179567</v>
      </c>
      <c r="N47" s="14"/>
      <c r="O47" s="14">
        <f t="shared" si="1"/>
        <v>0.27425311775006689</v>
      </c>
    </row>
    <row r="48" spans="11:15" x14ac:dyDescent="0.2">
      <c r="K48" s="14">
        <v>-0.50000000000001998</v>
      </c>
      <c r="L48" s="14">
        <f t="shared" si="0"/>
        <v>0.35206532676429597</v>
      </c>
      <c r="M48" s="14">
        <f t="shared" si="5"/>
        <v>0.35206532676429597</v>
      </c>
      <c r="N48" s="14"/>
      <c r="O48" s="14">
        <f t="shared" si="1"/>
        <v>0.30853753872597978</v>
      </c>
    </row>
    <row r="49" spans="11:15" x14ac:dyDescent="0.2">
      <c r="K49" s="14">
        <v>-0.40000000000002001</v>
      </c>
      <c r="L49" s="14">
        <f t="shared" si="0"/>
        <v>0.36827014030332039</v>
      </c>
      <c r="M49" s="14">
        <f t="shared" si="5"/>
        <v>0.36827014030332039</v>
      </c>
      <c r="N49" s="14"/>
      <c r="O49" s="14">
        <f t="shared" si="1"/>
        <v>0.34457825838966843</v>
      </c>
    </row>
    <row r="50" spans="11:15" x14ac:dyDescent="0.2">
      <c r="K50" s="14">
        <v>-0.30000000000001997</v>
      </c>
      <c r="L50" s="14">
        <f t="shared" si="0"/>
        <v>0.38138781546052181</v>
      </c>
      <c r="M50" s="14">
        <f t="shared" si="5"/>
        <v>0.38138781546052181</v>
      </c>
      <c r="N50" s="14"/>
      <c r="O50" s="14">
        <f t="shared" si="1"/>
        <v>0.38208857781103972</v>
      </c>
    </row>
    <row r="51" spans="11:15" x14ac:dyDescent="0.2">
      <c r="K51" s="14">
        <v>-0.20000000000002</v>
      </c>
      <c r="L51" s="14">
        <f t="shared" si="0"/>
        <v>0.39104269397545433</v>
      </c>
      <c r="M51" s="14">
        <f t="shared" si="5"/>
        <v>0.39104269397545433</v>
      </c>
      <c r="N51" s="14"/>
      <c r="O51" s="14">
        <f t="shared" si="1"/>
        <v>0.42074029056088913</v>
      </c>
    </row>
    <row r="52" spans="11:15" x14ac:dyDescent="0.2">
      <c r="K52" s="14">
        <v>-0.10000000000002</v>
      </c>
      <c r="L52" s="14">
        <f t="shared" si="0"/>
        <v>0.39695254747701098</v>
      </c>
      <c r="M52" s="14">
        <f t="shared" si="5"/>
        <v>0.39695254747701098</v>
      </c>
      <c r="N52" s="14"/>
      <c r="O52" s="14">
        <f t="shared" si="1"/>
        <v>0.46017216272296307</v>
      </c>
    </row>
    <row r="53" spans="11:15" x14ac:dyDescent="0.2">
      <c r="K53" s="14">
        <v>0</v>
      </c>
      <c r="L53" s="14">
        <f t="shared" si="0"/>
        <v>0.3989422804014327</v>
      </c>
      <c r="M53" s="14">
        <f t="shared" si="5"/>
        <v>0.3989422804014327</v>
      </c>
      <c r="N53" s="14"/>
      <c r="O53" s="14">
        <f t="shared" si="1"/>
        <v>0.5</v>
      </c>
    </row>
    <row r="54" spans="11:15" x14ac:dyDescent="0.2">
      <c r="K54" s="14">
        <v>9.9999999999980105E-2</v>
      </c>
      <c r="L54" s="14">
        <f t="shared" si="0"/>
        <v>0.39695254747701259</v>
      </c>
      <c r="M54" s="14">
        <f t="shared" si="5"/>
        <v>0.39695254747701259</v>
      </c>
      <c r="N54" s="14"/>
      <c r="O54" s="14">
        <f t="shared" si="1"/>
        <v>0.53982783727702111</v>
      </c>
    </row>
    <row r="55" spans="11:15" x14ac:dyDescent="0.2">
      <c r="K55" s="14">
        <v>0.19999999999998</v>
      </c>
      <c r="L55" s="14">
        <f t="shared" si="0"/>
        <v>0.39104269397545749</v>
      </c>
      <c r="M55" s="14">
        <f t="shared" si="5"/>
        <v>0.39104269397545749</v>
      </c>
      <c r="N55" s="14"/>
      <c r="O55" s="14">
        <f t="shared" si="1"/>
        <v>0.57925970943909522</v>
      </c>
    </row>
    <row r="56" spans="11:15" x14ac:dyDescent="0.2">
      <c r="K56" s="14">
        <v>0.29999999999998</v>
      </c>
      <c r="L56" s="14">
        <f t="shared" si="0"/>
        <v>0.38138781546052641</v>
      </c>
      <c r="M56" s="14">
        <f t="shared" si="5"/>
        <v>0.38138781546052641</v>
      </c>
      <c r="N56" s="14"/>
      <c r="O56" s="14">
        <f t="shared" si="1"/>
        <v>0.61791142218894501</v>
      </c>
    </row>
    <row r="57" spans="11:15" x14ac:dyDescent="0.2">
      <c r="K57" s="14">
        <v>0.39999999999997998</v>
      </c>
      <c r="L57" s="14">
        <f t="shared" si="0"/>
        <v>0.36827014030332628</v>
      </c>
      <c r="M57" s="14">
        <f t="shared" si="5"/>
        <v>0.36827014030332628</v>
      </c>
      <c r="N57" s="14"/>
      <c r="O57" s="14">
        <f t="shared" si="1"/>
        <v>0.65542174161031674</v>
      </c>
    </row>
    <row r="58" spans="11:15" x14ac:dyDescent="0.2">
      <c r="K58" s="14">
        <v>0.49999999999998002</v>
      </c>
      <c r="L58" s="14">
        <f t="shared" si="0"/>
        <v>0.35206532676430302</v>
      </c>
      <c r="M58" s="14">
        <f t="shared" si="5"/>
        <v>0.35206532676430302</v>
      </c>
      <c r="N58" s="14"/>
      <c r="O58" s="14">
        <f t="shared" si="1"/>
        <v>0.69146246127400612</v>
      </c>
    </row>
    <row r="59" spans="11:15" x14ac:dyDescent="0.2">
      <c r="K59" s="14">
        <v>0.59999999999997999</v>
      </c>
      <c r="L59" s="14">
        <f t="shared" si="0"/>
        <v>0.33322460289180361</v>
      </c>
      <c r="M59" s="14">
        <f t="shared" si="5"/>
        <v>0.33322460289180361</v>
      </c>
      <c r="N59" s="14"/>
      <c r="O59" s="14">
        <f t="shared" si="1"/>
        <v>0.72574688224991979</v>
      </c>
    </row>
    <row r="60" spans="11:15" x14ac:dyDescent="0.2">
      <c r="K60" s="14">
        <v>0.69999999999997997</v>
      </c>
      <c r="L60" s="14">
        <f t="shared" si="0"/>
        <v>0.31225393336676566</v>
      </c>
      <c r="M60" s="14">
        <f t="shared" si="5"/>
        <v>0.31225393336676566</v>
      </c>
      <c r="N60" s="14"/>
      <c r="O60" s="14">
        <f t="shared" si="1"/>
        <v>0.75803634777692075</v>
      </c>
    </row>
    <row r="61" spans="11:15" x14ac:dyDescent="0.2">
      <c r="K61" s="14">
        <v>0.79999999999997995</v>
      </c>
      <c r="L61" s="14">
        <f t="shared" si="0"/>
        <v>0.28969155276148739</v>
      </c>
      <c r="M61" s="14">
        <f t="shared" si="5"/>
        <v>0.28969155276148739</v>
      </c>
      <c r="N61" s="14"/>
      <c r="O61" s="14">
        <f t="shared" si="1"/>
        <v>0.78814460141659759</v>
      </c>
    </row>
    <row r="62" spans="11:15" x14ac:dyDescent="0.2">
      <c r="K62" s="14">
        <v>0.89999999999998004</v>
      </c>
      <c r="L62" s="14">
        <f t="shared" si="0"/>
        <v>0.26608524989875959</v>
      </c>
      <c r="M62" s="14">
        <f t="shared" si="5"/>
        <v>0.26608524989875959</v>
      </c>
      <c r="N62" s="14"/>
      <c r="O62" s="14">
        <f t="shared" si="1"/>
        <v>0.81593987465323525</v>
      </c>
    </row>
    <row r="63" spans="11:15" x14ac:dyDescent="0.2">
      <c r="K63" s="14">
        <v>0.99999999999998002</v>
      </c>
      <c r="L63" s="14">
        <f t="shared" si="0"/>
        <v>0.24197072451914819</v>
      </c>
      <c r="M63" s="14">
        <f t="shared" si="5"/>
        <v>0.24197072451914819</v>
      </c>
      <c r="N63" s="14"/>
      <c r="O63" s="14">
        <f t="shared" si="1"/>
        <v>0.84134474606853815</v>
      </c>
    </row>
    <row r="64" spans="11:15" x14ac:dyDescent="0.2">
      <c r="K64" s="14">
        <v>1.0999999999999801</v>
      </c>
      <c r="L64" s="14">
        <f t="shared" si="0"/>
        <v>0.21785217703255533</v>
      </c>
      <c r="M64" s="14">
        <f t="shared" si="5"/>
        <v>0.21785217703255533</v>
      </c>
      <c r="N64" s="14"/>
      <c r="O64" s="14">
        <f t="shared" si="1"/>
        <v>0.864333939053613</v>
      </c>
    </row>
    <row r="65" spans="11:15" x14ac:dyDescent="0.2">
      <c r="K65" s="14">
        <v>1.19999999999998</v>
      </c>
      <c r="L65" s="14">
        <f t="shared" si="0"/>
        <v>0.19418605498321762</v>
      </c>
      <c r="M65" s="14">
        <f t="shared" si="5"/>
        <v>0.19418605498321762</v>
      </c>
      <c r="N65" s="14"/>
      <c r="O65" s="14">
        <f t="shared" si="1"/>
        <v>0.88493032977828789</v>
      </c>
    </row>
    <row r="66" spans="11:15" x14ac:dyDescent="0.2">
      <c r="K66" s="14">
        <v>1.2999999999999801</v>
      </c>
      <c r="L66" s="14">
        <f t="shared" si="0"/>
        <v>0.1713685920478118</v>
      </c>
      <c r="M66" s="14">
        <f t="shared" si="5"/>
        <v>0.1713685920478118</v>
      </c>
      <c r="N66" s="14"/>
      <c r="O66" s="14">
        <f t="shared" si="1"/>
        <v>0.90319951541438626</v>
      </c>
    </row>
    <row r="67" spans="11:15" x14ac:dyDescent="0.2">
      <c r="K67" s="14">
        <v>1.3999999999999799</v>
      </c>
      <c r="L67" s="14">
        <f t="shared" si="0"/>
        <v>0.14972746563574907</v>
      </c>
      <c r="M67" s="14">
        <f t="shared" si="5"/>
        <v>0.14972746563574907</v>
      </c>
      <c r="N67" s="14"/>
      <c r="O67" s="14">
        <f t="shared" si="1"/>
        <v>0.91924334076622594</v>
      </c>
    </row>
    <row r="68" spans="11:15" x14ac:dyDescent="0.2">
      <c r="K68" s="14">
        <v>1.49999999999998</v>
      </c>
      <c r="L68" s="14">
        <f t="shared" ref="L68:L103" si="6">_xlfn.NORM.S.DIST(K68,0)</f>
        <v>0.1295175956658956</v>
      </c>
      <c r="M68" s="14">
        <f t="shared" ref="M68:M72" si="7">L68</f>
        <v>0.1295175956658956</v>
      </c>
      <c r="N68" s="14"/>
      <c r="O68" s="14">
        <f t="shared" si="1"/>
        <v>0.93319279873113936</v>
      </c>
    </row>
    <row r="69" spans="11:15" x14ac:dyDescent="0.2">
      <c r="K69" s="14">
        <v>1.5999999999999801</v>
      </c>
      <c r="L69" s="14">
        <f t="shared" si="6"/>
        <v>0.11092083467945908</v>
      </c>
      <c r="M69" s="14">
        <f t="shared" si="7"/>
        <v>0.11092083467945908</v>
      </c>
      <c r="N69" s="14"/>
      <c r="O69" s="14">
        <f t="shared" ref="O69:O103" si="8">_xlfn.NORM.S.DIST(K69,1)</f>
        <v>0.94520070830043978</v>
      </c>
    </row>
    <row r="70" spans="11:15" x14ac:dyDescent="0.2">
      <c r="K70" s="14">
        <v>1.69999999999998</v>
      </c>
      <c r="L70" s="14">
        <f t="shared" si="6"/>
        <v>9.4049077376890139E-2</v>
      </c>
      <c r="M70" s="14">
        <f t="shared" si="7"/>
        <v>9.4049077376890139E-2</v>
      </c>
      <c r="N70" s="14"/>
      <c r="O70" s="14">
        <f t="shared" si="8"/>
        <v>0.95543453724145511</v>
      </c>
    </row>
    <row r="71" spans="11:15" x14ac:dyDescent="0.2">
      <c r="K71" s="14">
        <v>1.7999999999999801</v>
      </c>
      <c r="L71" s="14">
        <f t="shared" si="6"/>
        <v>7.8950158300896994E-2</v>
      </c>
      <c r="M71" s="14">
        <f t="shared" si="7"/>
        <v>7.8950158300896994E-2</v>
      </c>
      <c r="N71" s="14"/>
      <c r="O71" s="14">
        <f t="shared" si="8"/>
        <v>0.96406968088707268</v>
      </c>
    </row>
    <row r="72" spans="11:15" x14ac:dyDescent="0.2">
      <c r="K72" s="14">
        <v>1.8999999999999799</v>
      </c>
      <c r="L72" s="14">
        <f t="shared" si="6"/>
        <v>6.5615814774679093E-2</v>
      </c>
      <c r="M72" s="14">
        <f t="shared" si="7"/>
        <v>6.5615814774679093E-2</v>
      </c>
      <c r="N72" s="14"/>
      <c r="O72" s="14">
        <f t="shared" si="8"/>
        <v>0.97128344018399693</v>
      </c>
    </row>
    <row r="73" spans="11:15" x14ac:dyDescent="0.2">
      <c r="K73" s="14">
        <v>1.99999999999998</v>
      </c>
      <c r="L73" s="14">
        <f t="shared" si="6"/>
        <v>5.3990966513190221E-2</v>
      </c>
      <c r="M73" s="14"/>
      <c r="N73" s="14"/>
      <c r="O73" s="14">
        <f t="shared" si="8"/>
        <v>0.97724986805181968</v>
      </c>
    </row>
    <row r="74" spans="11:15" x14ac:dyDescent="0.2">
      <c r="K74" s="14">
        <v>2.0999999999999699</v>
      </c>
      <c r="L74" s="14">
        <f t="shared" si="6"/>
        <v>4.3983595980429988E-2</v>
      </c>
      <c r="M74" s="14"/>
      <c r="N74" s="14"/>
      <c r="O74" s="14">
        <f t="shared" si="8"/>
        <v>0.9821355794371821</v>
      </c>
    </row>
    <row r="75" spans="11:15" x14ac:dyDescent="0.2">
      <c r="K75" s="14">
        <v>2.19999999999997</v>
      </c>
      <c r="L75" s="14">
        <f t="shared" si="6"/>
        <v>3.5474592846233791E-2</v>
      </c>
      <c r="M75" s="14"/>
      <c r="O75" s="14">
        <f t="shared" si="8"/>
        <v>0.9860965524865003</v>
      </c>
    </row>
    <row r="76" spans="11:15" x14ac:dyDescent="0.2">
      <c r="K76" s="14">
        <v>2.2999999999999701</v>
      </c>
      <c r="L76" s="14">
        <f t="shared" si="6"/>
        <v>2.8327037741603125E-2</v>
      </c>
      <c r="M76" s="14"/>
      <c r="N76" s="14"/>
      <c r="O76" s="14">
        <f t="shared" si="8"/>
        <v>0.98927588997832339</v>
      </c>
    </row>
    <row r="77" spans="11:15" x14ac:dyDescent="0.2">
      <c r="K77" s="14">
        <v>2.3999999999999702</v>
      </c>
      <c r="L77" s="14">
        <f t="shared" si="6"/>
        <v>2.2394530294844502E-2</v>
      </c>
      <c r="M77" s="14"/>
      <c r="N77" s="14"/>
      <c r="O77" s="14">
        <f t="shared" si="8"/>
        <v>0.99180246407540318</v>
      </c>
    </row>
    <row r="78" spans="11:15" x14ac:dyDescent="0.2">
      <c r="K78" s="14">
        <v>2.4999999999999698</v>
      </c>
      <c r="L78" s="14">
        <f t="shared" si="6"/>
        <v>1.7528300493569862E-2</v>
      </c>
      <c r="M78" s="14"/>
      <c r="N78" s="14"/>
      <c r="O78" s="14">
        <f t="shared" si="8"/>
        <v>0.99379033467422329</v>
      </c>
    </row>
    <row r="79" spans="11:15" x14ac:dyDescent="0.2">
      <c r="K79" s="14">
        <v>2.5999999999999699</v>
      </c>
      <c r="L79" s="14">
        <f t="shared" si="6"/>
        <v>1.3582969233686681E-2</v>
      </c>
      <c r="M79" s="14"/>
      <c r="N79" s="14"/>
      <c r="O79" s="14">
        <f t="shared" si="8"/>
        <v>0.99533881197628082</v>
      </c>
    </row>
    <row r="80" spans="11:15" x14ac:dyDescent="0.2">
      <c r="K80" s="14">
        <v>2.69999999999997</v>
      </c>
      <c r="L80" s="14">
        <f t="shared" si="6"/>
        <v>1.0420934814423442E-2</v>
      </c>
      <c r="M80" s="14"/>
      <c r="N80" s="14"/>
      <c r="O80" s="14">
        <f t="shared" si="8"/>
        <v>0.99653302619695905</v>
      </c>
    </row>
    <row r="81" spans="11:15" x14ac:dyDescent="0.2">
      <c r="K81" s="14">
        <v>2.7999999999999701</v>
      </c>
      <c r="L81" s="14">
        <f t="shared" si="6"/>
        <v>7.9154515829806277E-3</v>
      </c>
      <c r="M81" s="14"/>
      <c r="N81" s="14">
        <f>L81</f>
        <v>7.9154515829806277E-3</v>
      </c>
      <c r="O81" s="14">
        <f t="shared" si="8"/>
        <v>0.9974448696695718</v>
      </c>
    </row>
    <row r="82" spans="11:15" x14ac:dyDescent="0.2">
      <c r="K82" s="14">
        <v>2.8999999999999702</v>
      </c>
      <c r="L82" s="14">
        <f t="shared" si="6"/>
        <v>5.9525324197763725E-3</v>
      </c>
      <c r="M82" s="14"/>
      <c r="N82" s="14"/>
      <c r="O82" s="14">
        <f t="shared" si="8"/>
        <v>0.99813418669961573</v>
      </c>
    </row>
    <row r="83" spans="11:15" x14ac:dyDescent="0.2">
      <c r="K83" s="14">
        <v>2.9999999999999698</v>
      </c>
      <c r="L83" s="14">
        <f t="shared" si="6"/>
        <v>4.4318484119384082E-3</v>
      </c>
      <c r="M83" s="14"/>
      <c r="N83" s="14"/>
      <c r="O83" s="14">
        <f t="shared" si="8"/>
        <v>0.99865010196836979</v>
      </c>
    </row>
    <row r="84" spans="11:15" x14ac:dyDescent="0.2">
      <c r="K84" s="14">
        <v>3.0999999999999699</v>
      </c>
      <c r="L84" s="14">
        <f t="shared" si="6"/>
        <v>3.2668190562002266E-3</v>
      </c>
      <c r="M84" s="14"/>
      <c r="N84" s="14"/>
      <c r="O84" s="14">
        <f t="shared" si="8"/>
        <v>0.99903239678678157</v>
      </c>
    </row>
    <row r="85" spans="11:15" x14ac:dyDescent="0.2">
      <c r="K85" s="14">
        <v>3.19999999999997</v>
      </c>
      <c r="L85" s="14">
        <f t="shared" si="6"/>
        <v>2.3840882014650711E-3</v>
      </c>
      <c r="M85" s="14"/>
      <c r="N85" s="14"/>
      <c r="O85" s="14">
        <f t="shared" si="8"/>
        <v>0.99931286206208403</v>
      </c>
    </row>
    <row r="86" spans="11:15" x14ac:dyDescent="0.2">
      <c r="K86" s="14">
        <v>3.2999999999999701</v>
      </c>
      <c r="L86" s="14">
        <f t="shared" si="6"/>
        <v>1.722568939053851E-3</v>
      </c>
      <c r="M86" s="14"/>
      <c r="N86" s="14"/>
      <c r="O86" s="14">
        <f t="shared" si="8"/>
        <v>0.99951657585761622</v>
      </c>
    </row>
    <row r="87" spans="11:15" x14ac:dyDescent="0.2">
      <c r="K87" s="14">
        <v>3.3999999999999702</v>
      </c>
      <c r="L87" s="14">
        <f t="shared" si="6"/>
        <v>1.2322191684731446E-3</v>
      </c>
      <c r="M87" s="14"/>
      <c r="N87" s="14"/>
      <c r="O87" s="14">
        <f t="shared" si="8"/>
        <v>0.99966307073432303</v>
      </c>
    </row>
    <row r="88" spans="11:15" x14ac:dyDescent="0.2">
      <c r="K88" s="14">
        <v>3.4999999999999698</v>
      </c>
      <c r="L88" s="14">
        <f t="shared" si="6"/>
        <v>8.7268269504585231E-4</v>
      </c>
      <c r="M88" s="14"/>
      <c r="N88" s="14"/>
      <c r="O88" s="14">
        <f t="shared" si="8"/>
        <v>0.99976737092096446</v>
      </c>
    </row>
    <row r="89" spans="11:15" x14ac:dyDescent="0.2">
      <c r="K89" s="14">
        <v>3.5999999999999699</v>
      </c>
      <c r="L89" s="14">
        <f t="shared" si="6"/>
        <v>6.1190193011383879E-4</v>
      </c>
      <c r="M89" s="14"/>
      <c r="N89" s="14"/>
      <c r="O89" s="14">
        <f t="shared" si="8"/>
        <v>0.99984089140984245</v>
      </c>
    </row>
    <row r="90" spans="11:15" x14ac:dyDescent="0.2">
      <c r="K90" s="14">
        <v>3.69999999999997</v>
      </c>
      <c r="L90" s="14">
        <f t="shared" si="6"/>
        <v>4.2478027055079903E-4</v>
      </c>
      <c r="M90" s="14"/>
      <c r="N90" s="14"/>
      <c r="O90" s="14">
        <f t="shared" si="8"/>
        <v>0.99989220026652259</v>
      </c>
    </row>
    <row r="91" spans="11:15" x14ac:dyDescent="0.2">
      <c r="K91" s="14">
        <v>3.7999999999999701</v>
      </c>
      <c r="L91" s="14">
        <f t="shared" si="6"/>
        <v>2.9194692579149345E-4</v>
      </c>
      <c r="M91" s="14"/>
      <c r="N91" s="14"/>
      <c r="O91" s="14">
        <f t="shared" si="8"/>
        <v>0.99992765195607491</v>
      </c>
    </row>
    <row r="92" spans="11:15" x14ac:dyDescent="0.2">
      <c r="K92" s="14">
        <v>3.8999999999999702</v>
      </c>
      <c r="L92" s="14">
        <f t="shared" si="6"/>
        <v>1.9865547139279581E-4</v>
      </c>
      <c r="M92" s="14"/>
      <c r="N92" s="14"/>
      <c r="O92" s="14">
        <f t="shared" si="8"/>
        <v>0.99995190365598241</v>
      </c>
    </row>
    <row r="93" spans="11:15" x14ac:dyDescent="0.2">
      <c r="K93" s="14">
        <v>3.9999999999999698</v>
      </c>
      <c r="L93" s="14">
        <f t="shared" si="6"/>
        <v>1.3383022576490152E-4</v>
      </c>
      <c r="M93" s="14"/>
      <c r="N93" s="14"/>
      <c r="O93" s="14">
        <f t="shared" si="8"/>
        <v>0.99996832875816688</v>
      </c>
    </row>
    <row r="94" spans="11:15" x14ac:dyDescent="0.2">
      <c r="K94" s="14">
        <v>4.0999999999999703</v>
      </c>
      <c r="L94" s="14">
        <f t="shared" si="6"/>
        <v>8.9261657177143702E-5</v>
      </c>
      <c r="M94" s="14"/>
      <c r="N94" s="14"/>
      <c r="O94" s="14">
        <f t="shared" si="8"/>
        <v>0.9999793424930874</v>
      </c>
    </row>
    <row r="95" spans="11:15" x14ac:dyDescent="0.2">
      <c r="K95" s="14">
        <v>4.19999999999997</v>
      </c>
      <c r="L95" s="14">
        <f t="shared" si="6"/>
        <v>5.8943067756547288E-5</v>
      </c>
      <c r="M95" s="14"/>
      <c r="N95" s="14"/>
      <c r="O95" s="14">
        <f t="shared" si="8"/>
        <v>0.9999866542509841</v>
      </c>
    </row>
    <row r="96" spans="11:15" x14ac:dyDescent="0.2">
      <c r="K96" s="14">
        <v>4.2999999999999696</v>
      </c>
      <c r="L96" s="14">
        <f t="shared" si="6"/>
        <v>3.8535196742092124E-5</v>
      </c>
      <c r="M96" s="14"/>
      <c r="N96" s="14"/>
      <c r="O96" s="14">
        <f t="shared" si="8"/>
        <v>0.99999146009452899</v>
      </c>
    </row>
    <row r="97" spans="11:15" x14ac:dyDescent="0.2">
      <c r="K97" s="14">
        <v>4.3999999999999702</v>
      </c>
      <c r="L97" s="14">
        <f t="shared" si="6"/>
        <v>2.4942471290056852E-5</v>
      </c>
      <c r="M97" s="14"/>
      <c r="N97" s="14"/>
      <c r="O97" s="14">
        <f t="shared" si="8"/>
        <v>0.99999458745609227</v>
      </c>
    </row>
    <row r="98" spans="11:15" x14ac:dyDescent="0.2">
      <c r="K98" s="14">
        <v>4.4999999999999698</v>
      </c>
      <c r="L98" s="14">
        <f t="shared" si="6"/>
        <v>1.5983741106907633E-5</v>
      </c>
      <c r="M98" s="14"/>
      <c r="N98" s="14"/>
      <c r="O98" s="14">
        <f t="shared" si="8"/>
        <v>0.99999660232687526</v>
      </c>
    </row>
    <row r="99" spans="11:15" x14ac:dyDescent="0.2">
      <c r="K99" s="14">
        <v>4.5999999999999703</v>
      </c>
      <c r="L99" s="14">
        <f t="shared" si="6"/>
        <v>1.0140852065488129E-5</v>
      </c>
      <c r="M99" s="14"/>
      <c r="N99" s="14"/>
      <c r="O99" s="14">
        <f t="shared" si="8"/>
        <v>0.9999978875452975</v>
      </c>
    </row>
    <row r="100" spans="11:15" x14ac:dyDescent="0.2">
      <c r="K100" s="14">
        <v>4.69999999999997</v>
      </c>
      <c r="L100" s="14">
        <f t="shared" si="6"/>
        <v>6.3698251788679954E-6</v>
      </c>
      <c r="M100" s="14"/>
      <c r="N100" s="14"/>
      <c r="O100" s="14">
        <f t="shared" si="8"/>
        <v>0.99999869919254614</v>
      </c>
    </row>
    <row r="101" spans="11:15" x14ac:dyDescent="0.2">
      <c r="K101" s="14">
        <v>4.7999999999999696</v>
      </c>
      <c r="L101" s="14">
        <f t="shared" si="6"/>
        <v>3.961299091032653E-6</v>
      </c>
      <c r="M101" s="14"/>
      <c r="N101" s="14"/>
      <c r="O101" s="14">
        <f t="shared" si="8"/>
        <v>0.99999920667184805</v>
      </c>
    </row>
    <row r="102" spans="11:15" x14ac:dyDescent="0.2">
      <c r="K102" s="14">
        <v>4.8999999999999604</v>
      </c>
      <c r="L102" s="14">
        <f t="shared" si="6"/>
        <v>2.4389607458938333E-6</v>
      </c>
      <c r="M102" s="14"/>
      <c r="N102" s="14"/>
      <c r="O102" s="14">
        <f t="shared" si="8"/>
        <v>0.99999952081672339</v>
      </c>
    </row>
    <row r="103" spans="11:15" x14ac:dyDescent="0.2">
      <c r="K103" s="14">
        <v>4.99999999999996</v>
      </c>
      <c r="L103" s="14">
        <f t="shared" si="6"/>
        <v>1.4867195147345937E-6</v>
      </c>
      <c r="M103" s="14"/>
      <c r="N103" s="14"/>
      <c r="O103" s="14">
        <f t="shared" si="8"/>
        <v>0.99999971334842808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Respuestas de formulario 1</vt:lpstr>
      <vt:lpstr>Pivot</vt:lpstr>
      <vt:lpstr>Perdida de tiempo</vt:lpstr>
      <vt:lpstr>escribir</vt:lpstr>
      <vt:lpstr>dedicación</vt:lpstr>
      <vt:lpstr>percepción de comprensión</vt:lpstr>
      <vt:lpstr>aumento lectura</vt:lpstr>
      <vt:lpstr>1. Gusto por libros blogs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helder yesid castrillon cobo</cp:lastModifiedBy>
  <dcterms:modified xsi:type="dcterms:W3CDTF">2021-04-14T17:04:11Z</dcterms:modified>
</cp:coreProperties>
</file>